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12555" yWindow="-90" windowWidth="16245" windowHeight="11760" firstSheet="1" activeTab="1"/>
  </bookViews>
  <sheets>
    <sheet name="SGV" sheetId="21" state="veryHidden" r:id="rId1"/>
    <sheet name="Biểu số 01" sheetId="24" r:id="rId2"/>
    <sheet name="Phụ lục 1 (5)" sheetId="19" state="hidden" r:id="rId3"/>
    <sheet name="Phụ lục 1 (4)" sheetId="18" state="hidden" r:id="rId4"/>
    <sheet name="Phụ lục 01" sheetId="16" state="hidden" r:id="rId5"/>
    <sheet name="Phụ lục 1" sheetId="1" state="hidden" r:id="rId6"/>
    <sheet name="Phụ lục 2" sheetId="6" state="hidden" r:id="rId7"/>
    <sheet name="Phụ lục 3" sheetId="7" state="hidden" r:id="rId8"/>
    <sheet name="Phụ lục 4" sheetId="8" state="hidden" r:id="rId9"/>
    <sheet name="DỰ KIẾN DANH MỤC" sheetId="13" state="hidden" r:id="rId10"/>
    <sheet name="NĂM 2022" sheetId="9" state="hidden" r:id="rId11"/>
    <sheet name="NĂM 2023" sheetId="10" state="hidden" r:id="rId12"/>
    <sheet name="NĂM 2024" sheetId="11" state="hidden" r:id="rId13"/>
    <sheet name="NĂM 2025" sheetId="12" state="hidden" r:id="rId14"/>
    <sheet name="Phụ lục số 01 DTTS" sheetId="25" r:id="rId15"/>
  </sheets>
  <externalReferences>
    <externalReference r:id="rId16"/>
    <externalReference r:id="rId17"/>
    <externalReference r:id="rId18"/>
  </externalReferences>
  <definedNames>
    <definedName name="_xlnm.Print_Area" localSheetId="1">'Biểu số 01'!$A$1:$AB$18</definedName>
    <definedName name="_xlnm.Print_Area" localSheetId="9">'DỰ KIẾN DANH MỤC'!$A$1:$S$264</definedName>
    <definedName name="_xlnm.Print_Area" localSheetId="10">'NĂM 2022'!$A$1:$P$84</definedName>
    <definedName name="_xlnm.Print_Area" localSheetId="4">'Phụ lục 01'!$A:$AL</definedName>
    <definedName name="_xlnm.Print_Area" localSheetId="5">'Phụ lục 1'!$A:$AB</definedName>
    <definedName name="_xlnm.Print_Area" localSheetId="3">'Phụ lục 1 (4)'!$A:$AL</definedName>
    <definedName name="_xlnm.Print_Area" localSheetId="2">'Phụ lục 1 (5)'!$A:$AL</definedName>
    <definedName name="_xlnm.Print_Area" localSheetId="7">'Phụ lục 3'!$A$1:$S$82</definedName>
    <definedName name="_xlnm.Print_Area" localSheetId="14">'Phụ lục số 01 DTTS'!$A$1:$L$30</definedName>
    <definedName name="_xlnm.Print_Titles" localSheetId="1">'Biểu số 01'!$6:$10</definedName>
    <definedName name="_xlnm.Print_Titles" localSheetId="9">'DỰ KIẾN DANH MỤC'!$5:$8</definedName>
    <definedName name="_xlnm.Print_Titles" localSheetId="10">'NĂM 2022'!$4:$5</definedName>
    <definedName name="_xlnm.Print_Titles" localSheetId="4">'Phụ lục 01'!#REF!</definedName>
    <definedName name="_xlnm.Print_Titles" localSheetId="5">'Phụ lục 1'!#REF!</definedName>
    <definedName name="_xlnm.Print_Titles" localSheetId="3">'Phụ lục 1 (4)'!#REF!</definedName>
    <definedName name="_xlnm.Print_Titles" localSheetId="2">'Phụ lục 1 (5)'!#REF!</definedName>
    <definedName name="_xlnm.Print_Titles" localSheetId="14">'Phụ lục số 01 DTTS'!$5:$8</definedName>
  </definedNames>
  <calcPr calcId="124519"/>
  <fileRecoveryPr repairLoad="1"/>
</workbook>
</file>

<file path=xl/calcChain.xml><?xml version="1.0" encoding="utf-8"?>
<calcChain xmlns="http://schemas.openxmlformats.org/spreadsheetml/2006/main">
  <c r="A3" i="25"/>
  <c r="K20" l="1"/>
  <c r="I20" s="1"/>
  <c r="I30"/>
  <c r="H30"/>
  <c r="G30"/>
  <c r="F30"/>
  <c r="K29"/>
  <c r="I29"/>
  <c r="H29"/>
  <c r="F29"/>
  <c r="K28"/>
  <c r="I28"/>
  <c r="H28"/>
  <c r="F28"/>
  <c r="K27"/>
  <c r="I27"/>
  <c r="H27"/>
  <c r="F27"/>
  <c r="K26"/>
  <c r="I26"/>
  <c r="H26"/>
  <c r="G26"/>
  <c r="F26"/>
  <c r="K25"/>
  <c r="I25" s="1"/>
  <c r="H25"/>
  <c r="F25" s="1"/>
  <c r="K24"/>
  <c r="I24"/>
  <c r="H24"/>
  <c r="F24"/>
  <c r="K23"/>
  <c r="J23"/>
  <c r="I23"/>
  <c r="H23"/>
  <c r="G23"/>
  <c r="F23"/>
  <c r="I22"/>
  <c r="H22"/>
  <c r="F22" s="1"/>
  <c r="K21"/>
  <c r="I21"/>
  <c r="H21"/>
  <c r="G21"/>
  <c r="F21"/>
  <c r="H20"/>
  <c r="G20"/>
  <c r="F20"/>
  <c r="K19"/>
  <c r="I19" s="1"/>
  <c r="J19"/>
  <c r="H19"/>
  <c r="G19"/>
  <c r="F19"/>
  <c r="K18"/>
  <c r="I18"/>
  <c r="H18"/>
  <c r="F18"/>
  <c r="K17"/>
  <c r="I17"/>
  <c r="H17"/>
  <c r="F17" s="1"/>
  <c r="K16"/>
  <c r="J16"/>
  <c r="I16" s="1"/>
  <c r="H16"/>
  <c r="G16"/>
  <c r="F16"/>
  <c r="K15"/>
  <c r="I15"/>
  <c r="H15"/>
  <c r="F15"/>
  <c r="K14"/>
  <c r="I14" s="1"/>
  <c r="H14"/>
  <c r="F14"/>
  <c r="J12"/>
  <c r="I12"/>
  <c r="G12"/>
  <c r="F12"/>
  <c r="K11"/>
  <c r="I11"/>
  <c r="X16" i="24" l="1"/>
  <c r="X17"/>
  <c r="X18"/>
  <c r="X15"/>
  <c r="Y14"/>
  <c r="Y13" s="1"/>
  <c r="Y12" s="1"/>
  <c r="Y11" s="1"/>
  <c r="Z14"/>
  <c r="Z13" s="1"/>
  <c r="Z12" s="1"/>
  <c r="Z11" s="1"/>
  <c r="S16"/>
  <c r="T16"/>
  <c r="S17"/>
  <c r="T17"/>
  <c r="S18"/>
  <c r="T18"/>
  <c r="T15"/>
  <c r="R15" s="1"/>
  <c r="S15"/>
  <c r="S14" s="1"/>
  <c r="S13" s="1"/>
  <c r="S12" s="1"/>
  <c r="S11" s="1"/>
  <c r="R16"/>
  <c r="P13"/>
  <c r="Q13"/>
  <c r="G16"/>
  <c r="G17" s="1"/>
  <c r="G18" s="1"/>
  <c r="T14" l="1"/>
  <c r="T13" s="1"/>
  <c r="T12" s="1"/>
  <c r="T11" s="1"/>
  <c r="R17"/>
  <c r="R18"/>
  <c r="R14" l="1"/>
  <c r="R13" s="1"/>
  <c r="R12" s="1"/>
  <c r="R11" s="1"/>
  <c r="D15" i="25" l="1"/>
  <c r="D17"/>
  <c r="D18"/>
  <c r="D22"/>
  <c r="D24"/>
  <c r="D25"/>
  <c r="D27"/>
  <c r="D28"/>
  <c r="D29"/>
  <c r="D14"/>
  <c r="E12"/>
  <c r="D11"/>
  <c r="D23" l="1"/>
  <c r="D20"/>
  <c r="A15"/>
  <c r="A16" s="1"/>
  <c r="A17" s="1"/>
  <c r="A18" s="1"/>
  <c r="A19" s="1"/>
  <c r="A20" s="1"/>
  <c r="A21" s="1"/>
  <c r="A22" s="1"/>
  <c r="A23" s="1"/>
  <c r="A24" s="1"/>
  <c r="A25" s="1"/>
  <c r="A26" s="1"/>
  <c r="A27" s="1"/>
  <c r="A28" s="1"/>
  <c r="A29" s="1"/>
  <c r="A30" s="1"/>
  <c r="D19" l="1"/>
  <c r="D12"/>
  <c r="J13"/>
  <c r="G10"/>
  <c r="J10"/>
  <c r="D10" l="1"/>
  <c r="C12"/>
  <c r="J9"/>
  <c r="M18" i="24"/>
  <c r="M17"/>
  <c r="M16"/>
  <c r="M15"/>
  <c r="O14"/>
  <c r="O13" s="1"/>
  <c r="N14"/>
  <c r="N13" s="1"/>
  <c r="M14" l="1"/>
  <c r="M13" s="1"/>
  <c r="O12"/>
  <c r="O11" s="1"/>
  <c r="N12"/>
  <c r="N11" s="1"/>
  <c r="E16"/>
  <c r="E17" s="1"/>
  <c r="E18" s="1"/>
  <c r="D26" i="25"/>
  <c r="D16"/>
  <c r="D30"/>
  <c r="D21"/>
  <c r="M12" i="24" l="1"/>
  <c r="M11" s="1"/>
  <c r="D13" i="25"/>
  <c r="D9" s="1"/>
  <c r="G13"/>
  <c r="G9" s="1"/>
  <c r="K14" i="24" l="1"/>
  <c r="K13" s="1"/>
  <c r="L14"/>
  <c r="L13" s="1"/>
  <c r="A16"/>
  <c r="A17" s="1"/>
  <c r="A18" s="1"/>
  <c r="U16" l="1"/>
  <c r="AE12" l="1"/>
  <c r="I13" i="25" l="1"/>
  <c r="K13"/>
  <c r="I10"/>
  <c r="I9" s="1"/>
  <c r="K10"/>
  <c r="K9" l="1"/>
  <c r="V14" i="24"/>
  <c r="V13" s="1"/>
  <c r="W14" l="1"/>
  <c r="W13" s="1"/>
  <c r="U15"/>
  <c r="U18"/>
  <c r="U17"/>
  <c r="J16"/>
  <c r="J17"/>
  <c r="J18"/>
  <c r="J15"/>
  <c r="K12" l="1"/>
  <c r="K11" s="1"/>
  <c r="L12"/>
  <c r="L11" s="1"/>
  <c r="U14"/>
  <c r="J14"/>
  <c r="J13" s="1"/>
  <c r="E14" i="25"/>
  <c r="C14" s="1"/>
  <c r="U13" i="24" l="1"/>
  <c r="X14"/>
  <c r="X13" s="1"/>
  <c r="E28" i="25"/>
  <c r="C28" s="1"/>
  <c r="E24"/>
  <c r="C24" s="1"/>
  <c r="E20"/>
  <c r="C20" s="1"/>
  <c r="E21"/>
  <c r="C21" s="1"/>
  <c r="E16"/>
  <c r="E29"/>
  <c r="C29" s="1"/>
  <c r="E15"/>
  <c r="C15" s="1"/>
  <c r="E25"/>
  <c r="C25" s="1"/>
  <c r="E26"/>
  <c r="C26" s="1"/>
  <c r="E19"/>
  <c r="C19" s="1"/>
  <c r="E18"/>
  <c r="C18" s="1"/>
  <c r="E23"/>
  <c r="C23" s="1"/>
  <c r="E27"/>
  <c r="C27" s="1"/>
  <c r="E30"/>
  <c r="C30" s="1"/>
  <c r="E22"/>
  <c r="C22" s="1"/>
  <c r="E17"/>
  <c r="C17" s="1"/>
  <c r="H13"/>
  <c r="W12" i="24"/>
  <c r="W11" s="1"/>
  <c r="J12"/>
  <c r="AF11"/>
  <c r="J11"/>
  <c r="X12" l="1"/>
  <c r="X11" s="1"/>
  <c r="H11" i="25" s="1"/>
  <c r="AD11" i="24"/>
  <c r="F13" i="25"/>
  <c r="E13"/>
  <c r="C16"/>
  <c r="C13" s="1"/>
  <c r="AE11" i="24"/>
  <c r="U12"/>
  <c r="U11" s="1"/>
  <c r="AE13"/>
  <c r="V12"/>
  <c r="V11" s="1"/>
  <c r="AD13"/>
  <c r="F11" i="25" l="1"/>
  <c r="F10" s="1"/>
  <c r="F9" s="1"/>
  <c r="N9" s="1"/>
  <c r="N10" s="1"/>
  <c r="N11" s="1"/>
  <c r="H10"/>
  <c r="H9" s="1"/>
  <c r="E11"/>
  <c r="A199" i="16"/>
  <c r="A200" s="1"/>
  <c r="A201" s="1"/>
  <c r="A202" s="1"/>
  <c r="A203" s="1"/>
  <c r="A204" s="1"/>
  <c r="A205" s="1"/>
  <c r="A206" s="1"/>
  <c r="A207" s="1"/>
  <c r="A208" s="1"/>
  <c r="A209" s="1"/>
  <c r="A210" s="1"/>
  <c r="A211" s="1"/>
  <c r="A212" s="1"/>
  <c r="A213" s="1"/>
  <c r="A214" s="1"/>
  <c r="A215" s="1"/>
  <c r="A216" s="1"/>
  <c r="A85"/>
  <c r="A86" s="1"/>
  <c r="A87" s="1"/>
  <c r="A88" s="1"/>
  <c r="A89" s="1"/>
  <c r="A90" s="1"/>
  <c r="A91" s="1"/>
  <c r="A92" s="1"/>
  <c r="A93" s="1"/>
  <c r="A94" s="1"/>
  <c r="A95" s="1"/>
  <c r="A96" s="1"/>
  <c r="A97" s="1"/>
  <c r="A98" s="1"/>
  <c r="A99" s="1"/>
  <c r="A100" s="1"/>
  <c r="A101" s="1"/>
  <c r="A102" s="1"/>
  <c r="A103" s="1"/>
  <c r="A32"/>
  <c r="A33" s="1"/>
  <c r="A34" s="1"/>
  <c r="A35" s="1"/>
  <c r="A36" s="1"/>
  <c r="A37" s="1"/>
  <c r="A38" s="1"/>
  <c r="A39" s="1"/>
  <c r="A40" s="1"/>
  <c r="A41" s="1"/>
  <c r="A42" s="1"/>
  <c r="A43" s="1"/>
  <c r="A44" s="1"/>
  <c r="P292" i="19"/>
  <c r="S292" s="1"/>
  <c r="O292"/>
  <c r="R292" s="1"/>
  <c r="X291"/>
  <c r="X290" s="1"/>
  <c r="S291"/>
  <c r="R291"/>
  <c r="L291" s="1"/>
  <c r="G291"/>
  <c r="G285" s="1"/>
  <c r="AK290"/>
  <c r="Z290"/>
  <c r="Y290"/>
  <c r="T290"/>
  <c r="P290"/>
  <c r="P285" s="1"/>
  <c r="J290"/>
  <c r="J285" s="1"/>
  <c r="I290"/>
  <c r="I285" s="1"/>
  <c r="H290"/>
  <c r="G290"/>
  <c r="X289"/>
  <c r="G289"/>
  <c r="X288"/>
  <c r="G288"/>
  <c r="X287"/>
  <c r="G287"/>
  <c r="X286"/>
  <c r="G286"/>
  <c r="AK285"/>
  <c r="Z285"/>
  <c r="Y285"/>
  <c r="H285"/>
  <c r="X284"/>
  <c r="W284"/>
  <c r="V284"/>
  <c r="K284"/>
  <c r="G284"/>
  <c r="X283"/>
  <c r="W283"/>
  <c r="V283"/>
  <c r="K283"/>
  <c r="G283"/>
  <c r="X282"/>
  <c r="W282"/>
  <c r="V282"/>
  <c r="K282"/>
  <c r="G282"/>
  <c r="X281"/>
  <c r="W281"/>
  <c r="V281"/>
  <c r="K281"/>
  <c r="G281"/>
  <c r="X280"/>
  <c r="W280"/>
  <c r="V280"/>
  <c r="U280" s="1"/>
  <c r="K280"/>
  <c r="G280"/>
  <c r="X279"/>
  <c r="W279"/>
  <c r="V279"/>
  <c r="U279" s="1"/>
  <c r="K279"/>
  <c r="G279"/>
  <c r="AG278"/>
  <c r="X278"/>
  <c r="W278"/>
  <c r="V278"/>
  <c r="Q278"/>
  <c r="P278"/>
  <c r="O278"/>
  <c r="G278"/>
  <c r="AG277"/>
  <c r="X277"/>
  <c r="W277"/>
  <c r="V277"/>
  <c r="Q277"/>
  <c r="O277"/>
  <c r="N277" s="1"/>
  <c r="M277"/>
  <c r="K277" s="1"/>
  <c r="G277"/>
  <c r="AG276"/>
  <c r="X276"/>
  <c r="W276"/>
  <c r="V276"/>
  <c r="Q276"/>
  <c r="G276"/>
  <c r="AG275"/>
  <c r="X275"/>
  <c r="W275"/>
  <c r="V275"/>
  <c r="Q275"/>
  <c r="M275"/>
  <c r="L275"/>
  <c r="K275" s="1"/>
  <c r="G275"/>
  <c r="AG274"/>
  <c r="X274"/>
  <c r="W274"/>
  <c r="V274"/>
  <c r="Q274"/>
  <c r="O274"/>
  <c r="N274" s="1"/>
  <c r="M274"/>
  <c r="K274" s="1"/>
  <c r="G274"/>
  <c r="AG273"/>
  <c r="X273"/>
  <c r="W273"/>
  <c r="V273"/>
  <c r="Q273"/>
  <c r="G273"/>
  <c r="K273" s="1"/>
  <c r="AG272"/>
  <c r="X272"/>
  <c r="W272"/>
  <c r="V272"/>
  <c r="U272" s="1"/>
  <c r="Q272"/>
  <c r="G272"/>
  <c r="AG271"/>
  <c r="X271"/>
  <c r="W271"/>
  <c r="V271"/>
  <c r="Q271"/>
  <c r="P271"/>
  <c r="O271"/>
  <c r="G271"/>
  <c r="AG270"/>
  <c r="X270"/>
  <c r="W270"/>
  <c r="V270"/>
  <c r="U270" s="1"/>
  <c r="Q270"/>
  <c r="M270"/>
  <c r="L270"/>
  <c r="G270"/>
  <c r="AD269"/>
  <c r="X269"/>
  <c r="W269"/>
  <c r="V269"/>
  <c r="Q269"/>
  <c r="P269"/>
  <c r="O269"/>
  <c r="G269"/>
  <c r="AD268"/>
  <c r="X268"/>
  <c r="W268"/>
  <c r="V268"/>
  <c r="Q268"/>
  <c r="P268"/>
  <c r="N268" s="1"/>
  <c r="O268"/>
  <c r="G268"/>
  <c r="AD267"/>
  <c r="X267"/>
  <c r="W267"/>
  <c r="V267"/>
  <c r="U267" s="1"/>
  <c r="Q267"/>
  <c r="P267"/>
  <c r="O267"/>
  <c r="G267"/>
  <c r="AD266"/>
  <c r="X266"/>
  <c r="W266"/>
  <c r="V266"/>
  <c r="Q266"/>
  <c r="P266"/>
  <c r="O266"/>
  <c r="G266"/>
  <c r="AA265"/>
  <c r="X265"/>
  <c r="W265"/>
  <c r="V265"/>
  <c r="U265" s="1"/>
  <c r="Q265"/>
  <c r="P265"/>
  <c r="O265"/>
  <c r="G265"/>
  <c r="AA264"/>
  <c r="X264"/>
  <c r="W264"/>
  <c r="V264"/>
  <c r="Q264"/>
  <c r="M264"/>
  <c r="L264"/>
  <c r="G264"/>
  <c r="AA263"/>
  <c r="X263"/>
  <c r="W263"/>
  <c r="V263"/>
  <c r="Q263"/>
  <c r="M263"/>
  <c r="L263"/>
  <c r="G263"/>
  <c r="AA262"/>
  <c r="X262"/>
  <c r="W262"/>
  <c r="V262"/>
  <c r="U262" s="1"/>
  <c r="Q262"/>
  <c r="P262"/>
  <c r="O262"/>
  <c r="G262"/>
  <c r="AD261"/>
  <c r="X261"/>
  <c r="W261"/>
  <c r="V261"/>
  <c r="U261" s="1"/>
  <c r="Q261"/>
  <c r="P261"/>
  <c r="O261"/>
  <c r="G261"/>
  <c r="AA260"/>
  <c r="X260"/>
  <c r="W260"/>
  <c r="V260"/>
  <c r="Q260"/>
  <c r="P260"/>
  <c r="O260"/>
  <c r="G260"/>
  <c r="AA259"/>
  <c r="X259"/>
  <c r="W259"/>
  <c r="V259"/>
  <c r="U259" s="1"/>
  <c r="Q259"/>
  <c r="P259"/>
  <c r="P252" s="1"/>
  <c r="O259"/>
  <c r="G259"/>
  <c r="X258"/>
  <c r="W258"/>
  <c r="U258" s="1"/>
  <c r="V258"/>
  <c r="Q258"/>
  <c r="G258"/>
  <c r="X257"/>
  <c r="W257"/>
  <c r="V257"/>
  <c r="U257" s="1"/>
  <c r="Q257"/>
  <c r="K257"/>
  <c r="G257"/>
  <c r="X256"/>
  <c r="W256"/>
  <c r="V256"/>
  <c r="U256" s="1"/>
  <c r="Q256"/>
  <c r="G256"/>
  <c r="X255"/>
  <c r="W255"/>
  <c r="V255"/>
  <c r="Q255"/>
  <c r="G255"/>
  <c r="X254"/>
  <c r="W254"/>
  <c r="V254"/>
  <c r="Q254"/>
  <c r="G254"/>
  <c r="A254"/>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X253"/>
  <c r="W253"/>
  <c r="V253"/>
  <c r="U253" s="1"/>
  <c r="Q253"/>
  <c r="G253"/>
  <c r="AK252"/>
  <c r="AI252"/>
  <c r="AH252"/>
  <c r="AF252"/>
  <c r="AE252"/>
  <c r="AC252"/>
  <c r="AB252"/>
  <c r="Z252"/>
  <c r="Y252"/>
  <c r="S252"/>
  <c r="R252"/>
  <c r="J252"/>
  <c r="I252"/>
  <c r="H252"/>
  <c r="X251"/>
  <c r="W251"/>
  <c r="V251"/>
  <c r="U251" s="1"/>
  <c r="K251"/>
  <c r="G251"/>
  <c r="AG250"/>
  <c r="X250"/>
  <c r="W250"/>
  <c r="V250"/>
  <c r="Q250"/>
  <c r="M250"/>
  <c r="M238" s="1"/>
  <c r="L250"/>
  <c r="G250"/>
  <c r="AG249"/>
  <c r="X249"/>
  <c r="W249"/>
  <c r="V249"/>
  <c r="Q249"/>
  <c r="G249"/>
  <c r="K249" s="1"/>
  <c r="AG248"/>
  <c r="X248"/>
  <c r="W248"/>
  <c r="V248"/>
  <c r="U248" s="1"/>
  <c r="Q248"/>
  <c r="P248"/>
  <c r="O248"/>
  <c r="G248"/>
  <c r="AG247"/>
  <c r="X247"/>
  <c r="W247"/>
  <c r="V247"/>
  <c r="U247" s="1"/>
  <c r="Q247"/>
  <c r="G247"/>
  <c r="AG246"/>
  <c r="X246"/>
  <c r="W246"/>
  <c r="V246"/>
  <c r="Q246"/>
  <c r="K246"/>
  <c r="G246"/>
  <c r="AD245"/>
  <c r="X245"/>
  <c r="W245"/>
  <c r="U245" s="1"/>
  <c r="V245"/>
  <c r="P245"/>
  <c r="O245"/>
  <c r="G245"/>
  <c r="AD244"/>
  <c r="X244"/>
  <c r="W244"/>
  <c r="V244"/>
  <c r="P244"/>
  <c r="N244" s="1"/>
  <c r="L244"/>
  <c r="K244" s="1"/>
  <c r="G244"/>
  <c r="AB243"/>
  <c r="V243" s="1"/>
  <c r="X243"/>
  <c r="W243"/>
  <c r="L243"/>
  <c r="K243"/>
  <c r="G243"/>
  <c r="AB242"/>
  <c r="AB238" s="1"/>
  <c r="X242"/>
  <c r="W242"/>
  <c r="L242"/>
  <c r="K242" s="1"/>
  <c r="G242"/>
  <c r="AA241"/>
  <c r="X241"/>
  <c r="W241"/>
  <c r="V241"/>
  <c r="P241"/>
  <c r="O241"/>
  <c r="N241" s="1"/>
  <c r="G241"/>
  <c r="AA240"/>
  <c r="X240"/>
  <c r="W240"/>
  <c r="V240"/>
  <c r="P240"/>
  <c r="O240"/>
  <c r="G240"/>
  <c r="A240"/>
  <c r="A241" s="1"/>
  <c r="A242" s="1"/>
  <c r="A243" s="1"/>
  <c r="A244" s="1"/>
  <c r="A245" s="1"/>
  <c r="A246" s="1"/>
  <c r="A247" s="1"/>
  <c r="A248" s="1"/>
  <c r="A249" s="1"/>
  <c r="A250" s="1"/>
  <c r="A251" s="1"/>
  <c r="X239"/>
  <c r="X238" s="1"/>
  <c r="W239"/>
  <c r="V239"/>
  <c r="U239" s="1"/>
  <c r="G239"/>
  <c r="K239" s="1"/>
  <c r="AK238"/>
  <c r="AI238"/>
  <c r="AH238"/>
  <c r="AF238"/>
  <c r="AE238"/>
  <c r="AC238"/>
  <c r="Z238"/>
  <c r="Y238"/>
  <c r="S238"/>
  <c r="R238"/>
  <c r="J238"/>
  <c r="I238"/>
  <c r="H238"/>
  <c r="AG237"/>
  <c r="Q237"/>
  <c r="N237"/>
  <c r="AG236"/>
  <c r="X236"/>
  <c r="W236"/>
  <c r="V236"/>
  <c r="Q236"/>
  <c r="P236"/>
  <c r="O236"/>
  <c r="G236"/>
  <c r="AG235"/>
  <c r="X235"/>
  <c r="W235"/>
  <c r="V235"/>
  <c r="U235" s="1"/>
  <c r="Q235"/>
  <c r="O235"/>
  <c r="N235" s="1"/>
  <c r="M235"/>
  <c r="K235" s="1"/>
  <c r="G235"/>
  <c r="AG234"/>
  <c r="X234"/>
  <c r="W234"/>
  <c r="V234"/>
  <c r="U234" s="1"/>
  <c r="Q234"/>
  <c r="O234"/>
  <c r="N234" s="1"/>
  <c r="M234"/>
  <c r="K234"/>
  <c r="G234"/>
  <c r="AG233"/>
  <c r="X233"/>
  <c r="W233"/>
  <c r="U233" s="1"/>
  <c r="V233"/>
  <c r="Q233"/>
  <c r="O233"/>
  <c r="N233" s="1"/>
  <c r="M233"/>
  <c r="K233" s="1"/>
  <c r="G233"/>
  <c r="AG232"/>
  <c r="X232"/>
  <c r="W232"/>
  <c r="V232"/>
  <c r="Q232"/>
  <c r="M232"/>
  <c r="L232"/>
  <c r="G232"/>
  <c r="AD231"/>
  <c r="X231"/>
  <c r="W231"/>
  <c r="V231"/>
  <c r="U231" s="1"/>
  <c r="Q231"/>
  <c r="P231"/>
  <c r="N231" s="1"/>
  <c r="L231"/>
  <c r="K231" s="1"/>
  <c r="G231"/>
  <c r="AA230"/>
  <c r="X230"/>
  <c r="W230"/>
  <c r="V230"/>
  <c r="U230" s="1"/>
  <c r="Q230"/>
  <c r="P230"/>
  <c r="O230"/>
  <c r="G230"/>
  <c r="AD229"/>
  <c r="X229"/>
  <c r="W229"/>
  <c r="V229"/>
  <c r="Q229"/>
  <c r="P229"/>
  <c r="N229" s="1"/>
  <c r="L229"/>
  <c r="K229" s="1"/>
  <c r="G229"/>
  <c r="AA228"/>
  <c r="X228"/>
  <c r="W228"/>
  <c r="V228"/>
  <c r="Q228"/>
  <c r="M228"/>
  <c r="L228"/>
  <c r="G228"/>
  <c r="AA227"/>
  <c r="X227"/>
  <c r="W227"/>
  <c r="V227"/>
  <c r="U227" s="1"/>
  <c r="Q227"/>
  <c r="P227"/>
  <c r="N227" s="1"/>
  <c r="L227"/>
  <c r="K227" s="1"/>
  <c r="G227"/>
  <c r="AD226"/>
  <c r="X226"/>
  <c r="W226"/>
  <c r="V226"/>
  <c r="Q226"/>
  <c r="P226"/>
  <c r="N226" s="1"/>
  <c r="L226"/>
  <c r="K226" s="1"/>
  <c r="G226"/>
  <c r="X225"/>
  <c r="W225"/>
  <c r="V225"/>
  <c r="Q225"/>
  <c r="G225"/>
  <c r="A225"/>
  <c r="A226" s="1"/>
  <c r="A227" s="1"/>
  <c r="A228" s="1"/>
  <c r="A229" s="1"/>
  <c r="A230" s="1"/>
  <c r="A232" s="1"/>
  <c r="A233" s="1"/>
  <c r="A231" s="1"/>
  <c r="A234" s="1"/>
  <c r="A235" s="1"/>
  <c r="A236" s="1"/>
  <c r="A237" s="1"/>
  <c r="X224"/>
  <c r="W224"/>
  <c r="W223" s="1"/>
  <c r="V224"/>
  <c r="Q224"/>
  <c r="G224"/>
  <c r="K224" s="1"/>
  <c r="AK223"/>
  <c r="AI223"/>
  <c r="AH223"/>
  <c r="AF223"/>
  <c r="AE223"/>
  <c r="AC223"/>
  <c r="AB223"/>
  <c r="Z223"/>
  <c r="Y223"/>
  <c r="T223"/>
  <c r="S223"/>
  <c r="R223"/>
  <c r="J223"/>
  <c r="I223"/>
  <c r="H223"/>
  <c r="AG222"/>
  <c r="AG218" s="1"/>
  <c r="X222"/>
  <c r="W222"/>
  <c r="V222"/>
  <c r="Q222"/>
  <c r="O222"/>
  <c r="M222"/>
  <c r="K222" s="1"/>
  <c r="G222"/>
  <c r="AD221"/>
  <c r="AD218" s="1"/>
  <c r="X221"/>
  <c r="W221"/>
  <c r="V221"/>
  <c r="Q221"/>
  <c r="P221"/>
  <c r="N221" s="1"/>
  <c r="L221"/>
  <c r="K221" s="1"/>
  <c r="G221"/>
  <c r="AA220"/>
  <c r="AA218" s="1"/>
  <c r="X220"/>
  <c r="W220"/>
  <c r="V220"/>
  <c r="Q220"/>
  <c r="P220"/>
  <c r="O220"/>
  <c r="G220"/>
  <c r="A220"/>
  <c r="A221" s="1"/>
  <c r="A222" s="1"/>
  <c r="X219"/>
  <c r="W219"/>
  <c r="V219"/>
  <c r="Q219"/>
  <c r="G219"/>
  <c r="G218" s="1"/>
  <c r="AK218"/>
  <c r="AI218"/>
  <c r="AH218"/>
  <c r="AF218"/>
  <c r="AE218"/>
  <c r="AC218"/>
  <c r="AB218"/>
  <c r="Z218"/>
  <c r="Y218"/>
  <c r="W218"/>
  <c r="T218"/>
  <c r="S218"/>
  <c r="R218"/>
  <c r="J218"/>
  <c r="I218"/>
  <c r="H218"/>
  <c r="AG217"/>
  <c r="X217"/>
  <c r="W217"/>
  <c r="V217"/>
  <c r="U217" s="1"/>
  <c r="Q217"/>
  <c r="M217"/>
  <c r="L217"/>
  <c r="G217"/>
  <c r="AG216"/>
  <c r="X216"/>
  <c r="W216"/>
  <c r="V216"/>
  <c r="Q216"/>
  <c r="M216"/>
  <c r="L216"/>
  <c r="G216"/>
  <c r="K216" s="1"/>
  <c r="AG215"/>
  <c r="X215"/>
  <c r="W215"/>
  <c r="V215"/>
  <c r="Q215"/>
  <c r="M215"/>
  <c r="L215"/>
  <c r="G215"/>
  <c r="AG214"/>
  <c r="X214"/>
  <c r="W214"/>
  <c r="V214"/>
  <c r="U214" s="1"/>
  <c r="Q214"/>
  <c r="M214"/>
  <c r="L214"/>
  <c r="G214"/>
  <c r="K214" s="1"/>
  <c r="AG213"/>
  <c r="X213"/>
  <c r="W213"/>
  <c r="V213"/>
  <c r="Q213"/>
  <c r="M213"/>
  <c r="L213"/>
  <c r="G213"/>
  <c r="AG212"/>
  <c r="X212"/>
  <c r="W212"/>
  <c r="V212"/>
  <c r="Q212"/>
  <c r="O212"/>
  <c r="N212" s="1"/>
  <c r="M212"/>
  <c r="K212" s="1"/>
  <c r="G212"/>
  <c r="AD211"/>
  <c r="X211"/>
  <c r="W211"/>
  <c r="V211"/>
  <c r="Q211"/>
  <c r="P211"/>
  <c r="N211" s="1"/>
  <c r="L211"/>
  <c r="K211" s="1"/>
  <c r="G211"/>
  <c r="AL210"/>
  <c r="AK210"/>
  <c r="AK198" s="1"/>
  <c r="AG210"/>
  <c r="AD210"/>
  <c r="AJ210" s="1"/>
  <c r="X210"/>
  <c r="W210"/>
  <c r="V210"/>
  <c r="Q210"/>
  <c r="M210"/>
  <c r="L210"/>
  <c r="G210"/>
  <c r="AD209"/>
  <c r="X209"/>
  <c r="W209"/>
  <c r="U209" s="1"/>
  <c r="V209"/>
  <c r="Q209"/>
  <c r="K209" s="1"/>
  <c r="P209"/>
  <c r="N209" s="1"/>
  <c r="L209"/>
  <c r="G209"/>
  <c r="AD208"/>
  <c r="X208"/>
  <c r="W208"/>
  <c r="V208"/>
  <c r="Q208"/>
  <c r="P208"/>
  <c r="N208" s="1"/>
  <c r="L208"/>
  <c r="G208"/>
  <c r="AD207"/>
  <c r="AC207"/>
  <c r="W207" s="1"/>
  <c r="AB207"/>
  <c r="AA207" s="1"/>
  <c r="X207"/>
  <c r="V207"/>
  <c r="U207" s="1"/>
  <c r="Q207"/>
  <c r="P207"/>
  <c r="N207" s="1"/>
  <c r="L207"/>
  <c r="K207" s="1"/>
  <c r="G207"/>
  <c r="AA206"/>
  <c r="X206"/>
  <c r="W206"/>
  <c r="V206"/>
  <c r="Q206"/>
  <c r="M206"/>
  <c r="L206"/>
  <c r="G206"/>
  <c r="AA205"/>
  <c r="X205"/>
  <c r="W205"/>
  <c r="V205"/>
  <c r="U205" s="1"/>
  <c r="Q205"/>
  <c r="M205"/>
  <c r="L205"/>
  <c r="G205"/>
  <c r="AD204"/>
  <c r="AC204"/>
  <c r="AA204" s="1"/>
  <c r="X204"/>
  <c r="V204"/>
  <c r="Q204"/>
  <c r="P204"/>
  <c r="N204" s="1"/>
  <c r="L204"/>
  <c r="K204" s="1"/>
  <c r="G204"/>
  <c r="AA203"/>
  <c r="X203"/>
  <c r="W203"/>
  <c r="V203"/>
  <c r="U203" s="1"/>
  <c r="Q203"/>
  <c r="M203"/>
  <c r="L203"/>
  <c r="G203"/>
  <c r="AB202"/>
  <c r="V202" s="1"/>
  <c r="X202"/>
  <c r="W202"/>
  <c r="Q202"/>
  <c r="M202"/>
  <c r="L202"/>
  <c r="G202"/>
  <c r="AC201"/>
  <c r="AA201" s="1"/>
  <c r="X201"/>
  <c r="V201"/>
  <c r="Q201"/>
  <c r="M201"/>
  <c r="L201"/>
  <c r="G201"/>
  <c r="X200"/>
  <c r="W200"/>
  <c r="V200"/>
  <c r="Q200"/>
  <c r="M200"/>
  <c r="L200"/>
  <c r="G200"/>
  <c r="X199"/>
  <c r="W199"/>
  <c r="V199"/>
  <c r="U199" s="1"/>
  <c r="Q199"/>
  <c r="M199"/>
  <c r="L199"/>
  <c r="G199"/>
  <c r="AI198"/>
  <c r="AH198"/>
  <c r="AF198"/>
  <c r="AE198"/>
  <c r="Z198"/>
  <c r="Y198"/>
  <c r="T198"/>
  <c r="S198"/>
  <c r="R198"/>
  <c r="J198"/>
  <c r="I198"/>
  <c r="H198"/>
  <c r="AG197"/>
  <c r="AG196"/>
  <c r="AG195"/>
  <c r="X195"/>
  <c r="W195"/>
  <c r="V195"/>
  <c r="U195" s="1"/>
  <c r="G195"/>
  <c r="K195" s="1"/>
  <c r="AG194"/>
  <c r="X194"/>
  <c r="W194"/>
  <c r="V194"/>
  <c r="K194"/>
  <c r="G194"/>
  <c r="AG193"/>
  <c r="X193"/>
  <c r="W193"/>
  <c r="U193" s="1"/>
  <c r="V193"/>
  <c r="G193"/>
  <c r="K193" s="1"/>
  <c r="AG192"/>
  <c r="X192"/>
  <c r="W192"/>
  <c r="V192"/>
  <c r="G192"/>
  <c r="K192" s="1"/>
  <c r="AG191"/>
  <c r="X191"/>
  <c r="W191"/>
  <c r="V191"/>
  <c r="G191"/>
  <c r="K191" s="1"/>
  <c r="AD190"/>
  <c r="X190"/>
  <c r="W190"/>
  <c r="V190"/>
  <c r="U190" s="1"/>
  <c r="M190"/>
  <c r="L190"/>
  <c r="G190"/>
  <c r="AD189"/>
  <c r="X189"/>
  <c r="W189"/>
  <c r="V189"/>
  <c r="P189"/>
  <c r="N189" s="1"/>
  <c r="L189"/>
  <c r="K189" s="1"/>
  <c r="G189"/>
  <c r="AD188"/>
  <c r="X188"/>
  <c r="W188"/>
  <c r="V188"/>
  <c r="U188" s="1"/>
  <c r="P188"/>
  <c r="N188" s="1"/>
  <c r="L188"/>
  <c r="K188" s="1"/>
  <c r="G188"/>
  <c r="AA187"/>
  <c r="X187"/>
  <c r="W187"/>
  <c r="V187"/>
  <c r="M187"/>
  <c r="L187"/>
  <c r="G187"/>
  <c r="AA186"/>
  <c r="X186"/>
  <c r="W186"/>
  <c r="V186"/>
  <c r="M186"/>
  <c r="L186"/>
  <c r="G186"/>
  <c r="X185"/>
  <c r="W185"/>
  <c r="V185"/>
  <c r="G185"/>
  <c r="K185" s="1"/>
  <c r="X184"/>
  <c r="W184"/>
  <c r="V184"/>
  <c r="G184"/>
  <c r="K184" s="1"/>
  <c r="X183"/>
  <c r="W183"/>
  <c r="V183"/>
  <c r="V181" s="1"/>
  <c r="G183"/>
  <c r="K183" s="1"/>
  <c r="A183"/>
  <c r="A184" s="1"/>
  <c r="A185" s="1"/>
  <c r="A186" s="1"/>
  <c r="A187" s="1"/>
  <c r="A188" s="1"/>
  <c r="A189" s="1"/>
  <c r="A190" s="1"/>
  <c r="A191" s="1"/>
  <c r="A192" s="1"/>
  <c r="A193" s="1"/>
  <c r="A194" s="1"/>
  <c r="A195" s="1"/>
  <c r="A196" s="1"/>
  <c r="A197" s="1"/>
  <c r="X182"/>
  <c r="W182"/>
  <c r="V182"/>
  <c r="U182" s="1"/>
  <c r="K182"/>
  <c r="G182"/>
  <c r="AK181"/>
  <c r="AI181"/>
  <c r="AH181"/>
  <c r="AF181"/>
  <c r="AE181"/>
  <c r="AC181"/>
  <c r="AB181"/>
  <c r="Z181"/>
  <c r="Y181"/>
  <c r="T181"/>
  <c r="S181"/>
  <c r="R181"/>
  <c r="Q181"/>
  <c r="O181"/>
  <c r="J181"/>
  <c r="I181"/>
  <c r="H181"/>
  <c r="AH180"/>
  <c r="AH163" s="1"/>
  <c r="R180"/>
  <c r="Q180" s="1"/>
  <c r="O180"/>
  <c r="N180" s="1"/>
  <c r="AG179"/>
  <c r="Q179"/>
  <c r="N179"/>
  <c r="AG178"/>
  <c r="Q178"/>
  <c r="G178"/>
  <c r="AG177"/>
  <c r="X177"/>
  <c r="W177"/>
  <c r="V177"/>
  <c r="Q177"/>
  <c r="G177"/>
  <c r="AG176"/>
  <c r="X176"/>
  <c r="W176"/>
  <c r="V176"/>
  <c r="Q176"/>
  <c r="M176"/>
  <c r="L176"/>
  <c r="G176"/>
  <c r="AG175"/>
  <c r="X175"/>
  <c r="W175"/>
  <c r="V175"/>
  <c r="Q175"/>
  <c r="P175"/>
  <c r="O175"/>
  <c r="G175"/>
  <c r="AG174"/>
  <c r="X174"/>
  <c r="W174"/>
  <c r="V174"/>
  <c r="Q174"/>
  <c r="G174"/>
  <c r="K174" s="1"/>
  <c r="AD173"/>
  <c r="X173"/>
  <c r="W173"/>
  <c r="V173"/>
  <c r="M173"/>
  <c r="L173"/>
  <c r="G173"/>
  <c r="AD172"/>
  <c r="X172"/>
  <c r="W172"/>
  <c r="V172"/>
  <c r="P172"/>
  <c r="O172"/>
  <c r="G172"/>
  <c r="AD171"/>
  <c r="X171"/>
  <c r="W171"/>
  <c r="V171"/>
  <c r="M171"/>
  <c r="L171"/>
  <c r="K171" s="1"/>
  <c r="G171"/>
  <c r="AD170"/>
  <c r="X170"/>
  <c r="W170"/>
  <c r="V170"/>
  <c r="M170"/>
  <c r="L170"/>
  <c r="G170"/>
  <c r="AA169"/>
  <c r="X169"/>
  <c r="W169"/>
  <c r="V169"/>
  <c r="M169"/>
  <c r="L169"/>
  <c r="K169" s="1"/>
  <c r="G169"/>
  <c r="AA168"/>
  <c r="X168"/>
  <c r="W168"/>
  <c r="V168"/>
  <c r="M168"/>
  <c r="L168"/>
  <c r="G168"/>
  <c r="AA167"/>
  <c r="X167"/>
  <c r="W167"/>
  <c r="V167"/>
  <c r="U167" s="1"/>
  <c r="P167"/>
  <c r="O167"/>
  <c r="N167" s="1"/>
  <c r="G167"/>
  <c r="AA166"/>
  <c r="X166"/>
  <c r="W166"/>
  <c r="V166"/>
  <c r="M166"/>
  <c r="L166"/>
  <c r="G166"/>
  <c r="X165"/>
  <c r="W165"/>
  <c r="V165"/>
  <c r="K165"/>
  <c r="G165"/>
  <c r="A165"/>
  <c r="A166" s="1"/>
  <c r="A167" s="1"/>
  <c r="A168" s="1"/>
  <c r="A169" s="1"/>
  <c r="A170" s="1"/>
  <c r="A171" s="1"/>
  <c r="A172" s="1"/>
  <c r="A173" s="1"/>
  <c r="A174" s="1"/>
  <c r="A175" s="1"/>
  <c r="A176" s="1"/>
  <c r="A177" s="1"/>
  <c r="A178" s="1"/>
  <c r="A179" s="1"/>
  <c r="A180" s="1"/>
  <c r="X164"/>
  <c r="W164"/>
  <c r="V164"/>
  <c r="G164"/>
  <c r="K164" s="1"/>
  <c r="AK163"/>
  <c r="AI163"/>
  <c r="AF163"/>
  <c r="AE163"/>
  <c r="AC163"/>
  <c r="AB163"/>
  <c r="Z163"/>
  <c r="Y163"/>
  <c r="T163"/>
  <c r="S163"/>
  <c r="R163"/>
  <c r="J163"/>
  <c r="I163"/>
  <c r="H163"/>
  <c r="AI162"/>
  <c r="AI152" s="1"/>
  <c r="AH162"/>
  <c r="S162"/>
  <c r="S152" s="1"/>
  <c r="R162"/>
  <c r="R152" s="1"/>
  <c r="P162"/>
  <c r="O162"/>
  <c r="AG161"/>
  <c r="X161"/>
  <c r="W161"/>
  <c r="V161"/>
  <c r="Q161"/>
  <c r="G161"/>
  <c r="AG160"/>
  <c r="X160"/>
  <c r="W160"/>
  <c r="V160"/>
  <c r="U160" s="1"/>
  <c r="Q160"/>
  <c r="G160"/>
  <c r="AD159"/>
  <c r="X159"/>
  <c r="W159"/>
  <c r="V159"/>
  <c r="M159"/>
  <c r="L159"/>
  <c r="K159" s="1"/>
  <c r="G159"/>
  <c r="AD158"/>
  <c r="X158"/>
  <c r="W158"/>
  <c r="V158"/>
  <c r="M158"/>
  <c r="L158"/>
  <c r="G158"/>
  <c r="AD157"/>
  <c r="X157"/>
  <c r="W157"/>
  <c r="V157"/>
  <c r="U157" s="1"/>
  <c r="P157"/>
  <c r="N157" s="1"/>
  <c r="L157"/>
  <c r="K157" s="1"/>
  <c r="G157"/>
  <c r="A157"/>
  <c r="A158" s="1"/>
  <c r="A159" s="1"/>
  <c r="A160" s="1"/>
  <c r="A161" s="1"/>
  <c r="A162" s="1"/>
  <c r="AA156"/>
  <c r="X156"/>
  <c r="W156"/>
  <c r="V156"/>
  <c r="U156" s="1"/>
  <c r="M156"/>
  <c r="L156"/>
  <c r="G156"/>
  <c r="AA155"/>
  <c r="X155"/>
  <c r="W155"/>
  <c r="V155"/>
  <c r="M155"/>
  <c r="L155"/>
  <c r="G155"/>
  <c r="AA154"/>
  <c r="X154"/>
  <c r="W154"/>
  <c r="V154"/>
  <c r="M154"/>
  <c r="L154"/>
  <c r="G154"/>
  <c r="A154"/>
  <c r="A155" s="1"/>
  <c r="A156" s="1"/>
  <c r="AB153"/>
  <c r="AA153" s="1"/>
  <c r="X153"/>
  <c r="W153"/>
  <c r="V153"/>
  <c r="M153"/>
  <c r="L153"/>
  <c r="K153" s="1"/>
  <c r="G153"/>
  <c r="AK152"/>
  <c r="AF152"/>
  <c r="AE152"/>
  <c r="AC152"/>
  <c r="AB152"/>
  <c r="Z152"/>
  <c r="Y152"/>
  <c r="T152"/>
  <c r="O152"/>
  <c r="J152"/>
  <c r="I152"/>
  <c r="H152"/>
  <c r="AG151"/>
  <c r="Q151"/>
  <c r="N151"/>
  <c r="AG150"/>
  <c r="X150"/>
  <c r="W150"/>
  <c r="V150"/>
  <c r="Q150"/>
  <c r="G150"/>
  <c r="AG149"/>
  <c r="X149"/>
  <c r="W149"/>
  <c r="V149"/>
  <c r="Q149"/>
  <c r="G149"/>
  <c r="AG148"/>
  <c r="X148"/>
  <c r="W148"/>
  <c r="V148"/>
  <c r="Q148"/>
  <c r="G148"/>
  <c r="K148" s="1"/>
  <c r="AD147"/>
  <c r="X147"/>
  <c r="W147"/>
  <c r="V147"/>
  <c r="U147" s="1"/>
  <c r="Q147"/>
  <c r="O147"/>
  <c r="N147" s="1"/>
  <c r="G147"/>
  <c r="AD146"/>
  <c r="X146"/>
  <c r="W146"/>
  <c r="V146"/>
  <c r="U146" s="1"/>
  <c r="Q146"/>
  <c r="M146"/>
  <c r="L146"/>
  <c r="G146"/>
  <c r="AD145"/>
  <c r="X145"/>
  <c r="W145"/>
  <c r="V145"/>
  <c r="Q145"/>
  <c r="P145"/>
  <c r="O145"/>
  <c r="G145"/>
  <c r="AA144"/>
  <c r="X144"/>
  <c r="W144"/>
  <c r="V144"/>
  <c r="Q144"/>
  <c r="M144"/>
  <c r="M136" s="1"/>
  <c r="L144"/>
  <c r="G144"/>
  <c r="AA143"/>
  <c r="X143"/>
  <c r="W143"/>
  <c r="V143"/>
  <c r="Q143"/>
  <c r="G143"/>
  <c r="AD142"/>
  <c r="X142"/>
  <c r="W142"/>
  <c r="V142"/>
  <c r="U142" s="1"/>
  <c r="Q142"/>
  <c r="G142"/>
  <c r="AA141"/>
  <c r="X141"/>
  <c r="W141"/>
  <c r="V141"/>
  <c r="Q141"/>
  <c r="P141"/>
  <c r="N141" s="1"/>
  <c r="L141"/>
  <c r="K141" s="1"/>
  <c r="G141"/>
  <c r="AA140"/>
  <c r="AA136" s="1"/>
  <c r="X140"/>
  <c r="W140"/>
  <c r="V140"/>
  <c r="Q140"/>
  <c r="P140"/>
  <c r="N140"/>
  <c r="L140"/>
  <c r="K140" s="1"/>
  <c r="G140"/>
  <c r="X139"/>
  <c r="W139"/>
  <c r="V139"/>
  <c r="Q139"/>
  <c r="G139"/>
  <c r="X138"/>
  <c r="W138"/>
  <c r="V138"/>
  <c r="Q138"/>
  <c r="G138"/>
  <c r="A138"/>
  <c r="A139" s="1"/>
  <c r="A140" s="1"/>
  <c r="A141" s="1"/>
  <c r="A142" s="1"/>
  <c r="A143" s="1"/>
  <c r="A144" s="1"/>
  <c r="A145" s="1"/>
  <c r="A146" s="1"/>
  <c r="A147" s="1"/>
  <c r="A148" s="1"/>
  <c r="A149" s="1"/>
  <c r="A150" s="1"/>
  <c r="A151" s="1"/>
  <c r="X137"/>
  <c r="W137"/>
  <c r="V137"/>
  <c r="Q137"/>
  <c r="K137" s="1"/>
  <c r="G137"/>
  <c r="AK136"/>
  <c r="AI136"/>
  <c r="AH136"/>
  <c r="AF136"/>
  <c r="AE136"/>
  <c r="AC136"/>
  <c r="AB136"/>
  <c r="Z136"/>
  <c r="Y136"/>
  <c r="T136"/>
  <c r="S136"/>
  <c r="R136"/>
  <c r="J136"/>
  <c r="I136"/>
  <c r="H136"/>
  <c r="AG135"/>
  <c r="Q135"/>
  <c r="N135"/>
  <c r="AI134"/>
  <c r="AG134" s="1"/>
  <c r="S134"/>
  <c r="M134" s="1"/>
  <c r="L134"/>
  <c r="G134"/>
  <c r="AG133"/>
  <c r="X133"/>
  <c r="W133"/>
  <c r="V133"/>
  <c r="U133" s="1"/>
  <c r="Q133"/>
  <c r="G133"/>
  <c r="AG132"/>
  <c r="X132"/>
  <c r="W132"/>
  <c r="V132"/>
  <c r="Q132"/>
  <c r="G132"/>
  <c r="AG131"/>
  <c r="X131"/>
  <c r="W131"/>
  <c r="V131"/>
  <c r="U131" s="1"/>
  <c r="Q131"/>
  <c r="G131"/>
  <c r="AD130"/>
  <c r="X130"/>
  <c r="W130"/>
  <c r="V130"/>
  <c r="M130"/>
  <c r="L130"/>
  <c r="G130"/>
  <c r="AD129"/>
  <c r="X129"/>
  <c r="W129"/>
  <c r="V129"/>
  <c r="U129" s="1"/>
  <c r="P129"/>
  <c r="N129" s="1"/>
  <c r="L129"/>
  <c r="K129" s="1"/>
  <c r="G129"/>
  <c r="AD128"/>
  <c r="X128"/>
  <c r="W128"/>
  <c r="V128"/>
  <c r="M128"/>
  <c r="K128" s="1"/>
  <c r="L128"/>
  <c r="G128"/>
  <c r="AD127"/>
  <c r="X127"/>
  <c r="W127"/>
  <c r="V127"/>
  <c r="P127"/>
  <c r="N127" s="1"/>
  <c r="L127"/>
  <c r="K127" s="1"/>
  <c r="G127"/>
  <c r="AA126"/>
  <c r="X126"/>
  <c r="W126"/>
  <c r="V126"/>
  <c r="K126"/>
  <c r="G126"/>
  <c r="AA125"/>
  <c r="X125"/>
  <c r="W125"/>
  <c r="V125"/>
  <c r="P125"/>
  <c r="O125"/>
  <c r="O120" s="1"/>
  <c r="G125"/>
  <c r="AA124"/>
  <c r="X124"/>
  <c r="W124"/>
  <c r="V124"/>
  <c r="U124" s="1"/>
  <c r="G124"/>
  <c r="K124" s="1"/>
  <c r="AA123"/>
  <c r="X123"/>
  <c r="W123"/>
  <c r="V123"/>
  <c r="G123"/>
  <c r="X122"/>
  <c r="W122"/>
  <c r="V122"/>
  <c r="G122"/>
  <c r="K122" s="1"/>
  <c r="A122"/>
  <c r="A123" s="1"/>
  <c r="A124" s="1"/>
  <c r="A125" s="1"/>
  <c r="A126" s="1"/>
  <c r="A127" s="1"/>
  <c r="A128" s="1"/>
  <c r="A129" s="1"/>
  <c r="A130" s="1"/>
  <c r="A131" s="1"/>
  <c r="A132" s="1"/>
  <c r="A133" s="1"/>
  <c r="A134" s="1"/>
  <c r="A135" s="1"/>
  <c r="X121"/>
  <c r="W121"/>
  <c r="V121"/>
  <c r="M121"/>
  <c r="L121"/>
  <c r="L120" s="1"/>
  <c r="G121"/>
  <c r="AK120"/>
  <c r="AI120"/>
  <c r="AH120"/>
  <c r="AF120"/>
  <c r="AE120"/>
  <c r="AC120"/>
  <c r="AB120"/>
  <c r="Z120"/>
  <c r="Y120"/>
  <c r="T120"/>
  <c r="R120"/>
  <c r="J120"/>
  <c r="I120"/>
  <c r="H120"/>
  <c r="AG119"/>
  <c r="Q119"/>
  <c r="N119"/>
  <c r="AG118"/>
  <c r="S118"/>
  <c r="Q118"/>
  <c r="P118"/>
  <c r="N118" s="1"/>
  <c r="AG117"/>
  <c r="X117"/>
  <c r="W117"/>
  <c r="V117"/>
  <c r="Q117"/>
  <c r="G117"/>
  <c r="K117" s="1"/>
  <c r="AG116"/>
  <c r="X116"/>
  <c r="W116"/>
  <c r="V116"/>
  <c r="U116" s="1"/>
  <c r="Q116"/>
  <c r="G116"/>
  <c r="K116" s="1"/>
  <c r="AG115"/>
  <c r="X115"/>
  <c r="W115"/>
  <c r="V115"/>
  <c r="Q115"/>
  <c r="M115"/>
  <c r="L115"/>
  <c r="G115"/>
  <c r="K115" s="1"/>
  <c r="AG114"/>
  <c r="X114"/>
  <c r="W114"/>
  <c r="V114"/>
  <c r="U114" s="1"/>
  <c r="Q114"/>
  <c r="K114"/>
  <c r="G114"/>
  <c r="AD113"/>
  <c r="X113"/>
  <c r="W113"/>
  <c r="V113"/>
  <c r="M113"/>
  <c r="L113"/>
  <c r="G113"/>
  <c r="K113" s="1"/>
  <c r="AD112"/>
  <c r="X112"/>
  <c r="W112"/>
  <c r="V112"/>
  <c r="U112" s="1"/>
  <c r="M112"/>
  <c r="L112"/>
  <c r="G112"/>
  <c r="K112" s="1"/>
  <c r="AD111"/>
  <c r="X111"/>
  <c r="W111"/>
  <c r="V111"/>
  <c r="P111"/>
  <c r="O111"/>
  <c r="G111"/>
  <c r="AA110"/>
  <c r="X110"/>
  <c r="W110"/>
  <c r="V110"/>
  <c r="U110" s="1"/>
  <c r="P110"/>
  <c r="O110"/>
  <c r="G110"/>
  <c r="AA109"/>
  <c r="X109"/>
  <c r="W109"/>
  <c r="V109"/>
  <c r="P109"/>
  <c r="O109"/>
  <c r="G109"/>
  <c r="X108"/>
  <c r="W108"/>
  <c r="V108"/>
  <c r="G108"/>
  <c r="K108" s="1"/>
  <c r="AC107"/>
  <c r="AC105" s="1"/>
  <c r="AA107"/>
  <c r="X107"/>
  <c r="W107"/>
  <c r="V107"/>
  <c r="M107"/>
  <c r="G107"/>
  <c r="A107"/>
  <c r="A108" s="1"/>
  <c r="A109" s="1"/>
  <c r="A110" s="1"/>
  <c r="A111" s="1"/>
  <c r="A112" s="1"/>
  <c r="A113" s="1"/>
  <c r="A114" s="1"/>
  <c r="A115" s="1"/>
  <c r="A116" s="1"/>
  <c r="A117" s="1"/>
  <c r="A118" s="1"/>
  <c r="A119" s="1"/>
  <c r="X106"/>
  <c r="W106"/>
  <c r="V106"/>
  <c r="U106"/>
  <c r="G106"/>
  <c r="AK105"/>
  <c r="AI105"/>
  <c r="AH105"/>
  <c r="AF105"/>
  <c r="AE105"/>
  <c r="AB105"/>
  <c r="Z105"/>
  <c r="Y105"/>
  <c r="S105"/>
  <c r="R105"/>
  <c r="O105"/>
  <c r="J105"/>
  <c r="I105"/>
  <c r="H105"/>
  <c r="AH104"/>
  <c r="AG104" s="1"/>
  <c r="R104"/>
  <c r="Q104"/>
  <c r="O104"/>
  <c r="AI103"/>
  <c r="AG103" s="1"/>
  <c r="X103"/>
  <c r="W103"/>
  <c r="V103"/>
  <c r="S103"/>
  <c r="I103"/>
  <c r="G103" s="1"/>
  <c r="AG102"/>
  <c r="Q102"/>
  <c r="G102"/>
  <c r="K102" s="1"/>
  <c r="AG101"/>
  <c r="Q101"/>
  <c r="G101"/>
  <c r="AG100"/>
  <c r="Q100"/>
  <c r="G100"/>
  <c r="AG99"/>
  <c r="Q99"/>
  <c r="G99"/>
  <c r="AG98"/>
  <c r="X98"/>
  <c r="W98"/>
  <c r="V98"/>
  <c r="Q98"/>
  <c r="G98"/>
  <c r="A98"/>
  <c r="A99" s="1"/>
  <c r="A100" s="1"/>
  <c r="A101" s="1"/>
  <c r="A102" s="1"/>
  <c r="A103" s="1"/>
  <c r="A104" s="1"/>
  <c r="AG97"/>
  <c r="X97"/>
  <c r="W97"/>
  <c r="V97"/>
  <c r="U97" s="1"/>
  <c r="Q97"/>
  <c r="G97"/>
  <c r="K97" s="1"/>
  <c r="AD96"/>
  <c r="X96"/>
  <c r="W96"/>
  <c r="V96"/>
  <c r="P96"/>
  <c r="N96" s="1"/>
  <c r="L96"/>
  <c r="K96" s="1"/>
  <c r="G96"/>
  <c r="AD95"/>
  <c r="X95"/>
  <c r="W95"/>
  <c r="V95"/>
  <c r="P95"/>
  <c r="N95" s="1"/>
  <c r="L95"/>
  <c r="K95" s="1"/>
  <c r="G95"/>
  <c r="AD94"/>
  <c r="X94"/>
  <c r="W94"/>
  <c r="V94"/>
  <c r="L94"/>
  <c r="K94" s="1"/>
  <c r="I94"/>
  <c r="AD93"/>
  <c r="X93"/>
  <c r="W93"/>
  <c r="V93"/>
  <c r="P93"/>
  <c r="N93" s="1"/>
  <c r="L93"/>
  <c r="K93" s="1"/>
  <c r="G93"/>
  <c r="AD92"/>
  <c r="X92"/>
  <c r="W92"/>
  <c r="V92"/>
  <c r="L92"/>
  <c r="I92"/>
  <c r="M92" s="1"/>
  <c r="G92"/>
  <c r="AA91"/>
  <c r="W91"/>
  <c r="V91"/>
  <c r="L91"/>
  <c r="I91"/>
  <c r="M91" s="1"/>
  <c r="AA90"/>
  <c r="X90"/>
  <c r="W90"/>
  <c r="V90"/>
  <c r="M90"/>
  <c r="L90"/>
  <c r="I90"/>
  <c r="G90" s="1"/>
  <c r="AB89"/>
  <c r="AA89"/>
  <c r="X89"/>
  <c r="W89"/>
  <c r="P89"/>
  <c r="N89"/>
  <c r="L89"/>
  <c r="K89"/>
  <c r="G89"/>
  <c r="AA88"/>
  <c r="X88"/>
  <c r="W88"/>
  <c r="V88"/>
  <c r="L88"/>
  <c r="I88"/>
  <c r="X87"/>
  <c r="W87"/>
  <c r="V87"/>
  <c r="U87" s="1"/>
  <c r="G87"/>
  <c r="K87" s="1"/>
  <c r="X86"/>
  <c r="W86"/>
  <c r="U86" s="1"/>
  <c r="V86"/>
  <c r="G86"/>
  <c r="K86" s="1"/>
  <c r="X85"/>
  <c r="W85"/>
  <c r="V85"/>
  <c r="G85"/>
  <c r="K85" s="1"/>
  <c r="AK84"/>
  <c r="AH84"/>
  <c r="AF84"/>
  <c r="AE84"/>
  <c r="AC84"/>
  <c r="Z84"/>
  <c r="Y84"/>
  <c r="R84"/>
  <c r="J84"/>
  <c r="H84"/>
  <c r="AG83"/>
  <c r="Q83"/>
  <c r="N83"/>
  <c r="AG82"/>
  <c r="X82"/>
  <c r="W82"/>
  <c r="V82"/>
  <c r="U82" s="1"/>
  <c r="Q82"/>
  <c r="G82"/>
  <c r="AG81"/>
  <c r="X81"/>
  <c r="W81"/>
  <c r="V81"/>
  <c r="U81" s="1"/>
  <c r="Q81"/>
  <c r="G81"/>
  <c r="K81" s="1"/>
  <c r="AG80"/>
  <c r="X80"/>
  <c r="W80"/>
  <c r="V80"/>
  <c r="U80" s="1"/>
  <c r="Q80"/>
  <c r="K80"/>
  <c r="G80"/>
  <c r="AD79"/>
  <c r="X79"/>
  <c r="W79"/>
  <c r="V79"/>
  <c r="Q79"/>
  <c r="G79"/>
  <c r="AD78"/>
  <c r="AD69" s="1"/>
  <c r="X78"/>
  <c r="W78"/>
  <c r="V78"/>
  <c r="Q78"/>
  <c r="G78"/>
  <c r="AD77"/>
  <c r="X77"/>
  <c r="W77"/>
  <c r="V77"/>
  <c r="Q77"/>
  <c r="G77"/>
  <c r="AD76"/>
  <c r="X76"/>
  <c r="W76"/>
  <c r="U76" s="1"/>
  <c r="V76"/>
  <c r="Q76"/>
  <c r="P76"/>
  <c r="P69" s="1"/>
  <c r="L76"/>
  <c r="K76" s="1"/>
  <c r="G76"/>
  <c r="AA75"/>
  <c r="X75"/>
  <c r="W75"/>
  <c r="V75"/>
  <c r="U75" s="1"/>
  <c r="Q75"/>
  <c r="M75"/>
  <c r="L75"/>
  <c r="G75"/>
  <c r="AB74"/>
  <c r="AA74" s="1"/>
  <c r="X74"/>
  <c r="W74"/>
  <c r="Q74"/>
  <c r="M74"/>
  <c r="L74"/>
  <c r="G74"/>
  <c r="AA73"/>
  <c r="X73"/>
  <c r="W73"/>
  <c r="V73"/>
  <c r="Q73"/>
  <c r="M73"/>
  <c r="L73"/>
  <c r="G73"/>
  <c r="AA72"/>
  <c r="X72"/>
  <c r="W72"/>
  <c r="V72"/>
  <c r="Q72"/>
  <c r="M72"/>
  <c r="M69" s="1"/>
  <c r="L72"/>
  <c r="G72"/>
  <c r="X71"/>
  <c r="W71"/>
  <c r="V71"/>
  <c r="U71" s="1"/>
  <c r="Q71"/>
  <c r="G71"/>
  <c r="K71" s="1"/>
  <c r="A71"/>
  <c r="A72" s="1"/>
  <c r="A73" s="1"/>
  <c r="A74" s="1"/>
  <c r="A75" s="1"/>
  <c r="A76" s="1"/>
  <c r="A77" s="1"/>
  <c r="A78" s="1"/>
  <c r="A79" s="1"/>
  <c r="A80" s="1"/>
  <c r="A81" s="1"/>
  <c r="A82" s="1"/>
  <c r="A83" s="1"/>
  <c r="X70"/>
  <c r="W70"/>
  <c r="V70"/>
  <c r="Q70"/>
  <c r="G70"/>
  <c r="AK69"/>
  <c r="AI69"/>
  <c r="AH69"/>
  <c r="AF69"/>
  <c r="AE69"/>
  <c r="AC69"/>
  <c r="Z69"/>
  <c r="Y69"/>
  <c r="T69"/>
  <c r="S69"/>
  <c r="R69"/>
  <c r="O69"/>
  <c r="J69"/>
  <c r="I69"/>
  <c r="H69"/>
  <c r="AG68"/>
  <c r="Q68"/>
  <c r="N68"/>
  <c r="AG67"/>
  <c r="Q67"/>
  <c r="N67"/>
  <c r="AG66"/>
  <c r="Q66"/>
  <c r="N66"/>
  <c r="AG65"/>
  <c r="Q65"/>
  <c r="N65"/>
  <c r="AI64"/>
  <c r="AI56" s="1"/>
  <c r="AH64"/>
  <c r="AD64"/>
  <c r="W64"/>
  <c r="V64"/>
  <c r="U64" s="1"/>
  <c r="Q64"/>
  <c r="N64"/>
  <c r="M64"/>
  <c r="L64"/>
  <c r="G64"/>
  <c r="AD63"/>
  <c r="AD56" s="1"/>
  <c r="X63"/>
  <c r="W63"/>
  <c r="V63"/>
  <c r="Q63"/>
  <c r="P63"/>
  <c r="N63" s="1"/>
  <c r="L63"/>
  <c r="K63" s="1"/>
  <c r="G63"/>
  <c r="AD62"/>
  <c r="X62"/>
  <c r="W62"/>
  <c r="V62"/>
  <c r="Q62"/>
  <c r="P62"/>
  <c r="N62"/>
  <c r="L62"/>
  <c r="K62" s="1"/>
  <c r="G62"/>
  <c r="AA61"/>
  <c r="X61"/>
  <c r="W61"/>
  <c r="V61"/>
  <c r="Q61"/>
  <c r="M61"/>
  <c r="L61"/>
  <c r="G61"/>
  <c r="AA60"/>
  <c r="X60"/>
  <c r="W60"/>
  <c r="V60"/>
  <c r="U60" s="1"/>
  <c r="Q60"/>
  <c r="M60"/>
  <c r="K60" s="1"/>
  <c r="L60"/>
  <c r="G60"/>
  <c r="X59"/>
  <c r="W59"/>
  <c r="V59"/>
  <c r="Q59"/>
  <c r="G59"/>
  <c r="X58"/>
  <c r="W58"/>
  <c r="V58"/>
  <c r="Q58"/>
  <c r="G58"/>
  <c r="A58"/>
  <c r="A59" s="1"/>
  <c r="A60" s="1"/>
  <c r="A61" s="1"/>
  <c r="A62" s="1"/>
  <c r="A63" s="1"/>
  <c r="A64" s="1"/>
  <c r="A65" s="1"/>
  <c r="A66" s="1"/>
  <c r="A67" s="1"/>
  <c r="A68" s="1"/>
  <c r="X57"/>
  <c r="W57"/>
  <c r="V57"/>
  <c r="U57"/>
  <c r="Q57"/>
  <c r="G57"/>
  <c r="AK56"/>
  <c r="AH56"/>
  <c r="AF56"/>
  <c r="AE56"/>
  <c r="AC56"/>
  <c r="AB56"/>
  <c r="AA56"/>
  <c r="Z56"/>
  <c r="Y56"/>
  <c r="T56"/>
  <c r="S56"/>
  <c r="R56"/>
  <c r="O56"/>
  <c r="J56"/>
  <c r="I56"/>
  <c r="H56"/>
  <c r="AG55"/>
  <c r="Q55"/>
  <c r="N55"/>
  <c r="AG54"/>
  <c r="X54"/>
  <c r="W54"/>
  <c r="V54"/>
  <c r="U54"/>
  <c r="Q54"/>
  <c r="N54"/>
  <c r="G54"/>
  <c r="AG53"/>
  <c r="AG46" s="1"/>
  <c r="X53"/>
  <c r="W53"/>
  <c r="V53"/>
  <c r="Q53"/>
  <c r="N53"/>
  <c r="G53"/>
  <c r="AD52"/>
  <c r="AD46" s="1"/>
  <c r="X52"/>
  <c r="W52"/>
  <c r="V52"/>
  <c r="U52" s="1"/>
  <c r="Q52"/>
  <c r="P52"/>
  <c r="N52" s="1"/>
  <c r="N46" s="1"/>
  <c r="L52"/>
  <c r="K52" s="1"/>
  <c r="G52"/>
  <c r="AA51"/>
  <c r="AA46" s="1"/>
  <c r="X51"/>
  <c r="W51"/>
  <c r="V51"/>
  <c r="Q51"/>
  <c r="M51"/>
  <c r="M46" s="1"/>
  <c r="L51"/>
  <c r="G51"/>
  <c r="X50"/>
  <c r="W50"/>
  <c r="V50"/>
  <c r="Q50"/>
  <c r="G50"/>
  <c r="X49"/>
  <c r="W49"/>
  <c r="V49"/>
  <c r="U49" s="1"/>
  <c r="Q49"/>
  <c r="G49"/>
  <c r="X48"/>
  <c r="W48"/>
  <c r="V48"/>
  <c r="Q48"/>
  <c r="G48"/>
  <c r="A48"/>
  <c r="A49" s="1"/>
  <c r="A50" s="1"/>
  <c r="A51" s="1"/>
  <c r="A52" s="1"/>
  <c r="A53" s="1"/>
  <c r="A54" s="1"/>
  <c r="A55" s="1"/>
  <c r="X47"/>
  <c r="W47"/>
  <c r="V47"/>
  <c r="Q47"/>
  <c r="G47"/>
  <c r="AK46"/>
  <c r="AI46"/>
  <c r="AH46"/>
  <c r="AF46"/>
  <c r="AE46"/>
  <c r="AC46"/>
  <c r="AB46"/>
  <c r="Z46"/>
  <c r="Y46"/>
  <c r="S46"/>
  <c r="R46"/>
  <c r="O46"/>
  <c r="L46"/>
  <c r="J46"/>
  <c r="I46"/>
  <c r="H46"/>
  <c r="AG45"/>
  <c r="X45"/>
  <c r="U45" s="1"/>
  <c r="W45"/>
  <c r="V45"/>
  <c r="Q45"/>
  <c r="K45"/>
  <c r="G45"/>
  <c r="AG44"/>
  <c r="Q44"/>
  <c r="G44"/>
  <c r="AG43"/>
  <c r="X43"/>
  <c r="U43" s="1"/>
  <c r="W43"/>
  <c r="V43"/>
  <c r="Q43"/>
  <c r="P43"/>
  <c r="O43"/>
  <c r="N43" s="1"/>
  <c r="G43"/>
  <c r="A43"/>
  <c r="A44" s="1"/>
  <c r="A45" s="1"/>
  <c r="AD42"/>
  <c r="U42" s="1"/>
  <c r="W42"/>
  <c r="V42"/>
  <c r="Q42"/>
  <c r="P42"/>
  <c r="L42"/>
  <c r="K42" s="1"/>
  <c r="G42"/>
  <c r="AD41"/>
  <c r="X41"/>
  <c r="W41"/>
  <c r="V41"/>
  <c r="Q41"/>
  <c r="P41"/>
  <c r="O41"/>
  <c r="G41"/>
  <c r="AD40"/>
  <c r="X40"/>
  <c r="W40"/>
  <c r="V40"/>
  <c r="Q40"/>
  <c r="M40"/>
  <c r="L40"/>
  <c r="K40" s="1"/>
  <c r="G40"/>
  <c r="AD39"/>
  <c r="X39"/>
  <c r="U39" s="1"/>
  <c r="W39"/>
  <c r="V39"/>
  <c r="Q39"/>
  <c r="M39"/>
  <c r="L39"/>
  <c r="G39"/>
  <c r="AA38"/>
  <c r="X38"/>
  <c r="W38"/>
  <c r="V38"/>
  <c r="Q38"/>
  <c r="M38"/>
  <c r="M31" s="1"/>
  <c r="L38"/>
  <c r="G38"/>
  <c r="AA37"/>
  <c r="X37"/>
  <c r="U37" s="1"/>
  <c r="W37"/>
  <c r="V37"/>
  <c r="Q37"/>
  <c r="G37"/>
  <c r="AA36"/>
  <c r="AA31" s="1"/>
  <c r="X36"/>
  <c r="W36"/>
  <c r="V36"/>
  <c r="Q36"/>
  <c r="G36"/>
  <c r="X35"/>
  <c r="W35"/>
  <c r="V35"/>
  <c r="Q35"/>
  <c r="K35" s="1"/>
  <c r="G35"/>
  <c r="X34"/>
  <c r="U34" s="1"/>
  <c r="W34"/>
  <c r="V34"/>
  <c r="Q34"/>
  <c r="G34"/>
  <c r="X33"/>
  <c r="U33" s="1"/>
  <c r="W33"/>
  <c r="V33"/>
  <c r="Q33"/>
  <c r="G33"/>
  <c r="X32"/>
  <c r="U32" s="1"/>
  <c r="W32"/>
  <c r="V32"/>
  <c r="Q32"/>
  <c r="G32"/>
  <c r="AK31"/>
  <c r="AI31"/>
  <c r="AH31"/>
  <c r="AF31"/>
  <c r="AE31"/>
  <c r="AC31"/>
  <c r="AB31"/>
  <c r="Z31"/>
  <c r="Y31"/>
  <c r="T31"/>
  <c r="S31"/>
  <c r="R31"/>
  <c r="J31"/>
  <c r="I31"/>
  <c r="H31"/>
  <c r="AH30"/>
  <c r="AG30" s="1"/>
  <c r="R30"/>
  <c r="Q30" s="1"/>
  <c r="O30"/>
  <c r="N30" s="1"/>
  <c r="AG29"/>
  <c r="Q29"/>
  <c r="N29"/>
  <c r="AG28"/>
  <c r="X28"/>
  <c r="W28"/>
  <c r="V28"/>
  <c r="U28"/>
  <c r="Q28"/>
  <c r="O28"/>
  <c r="N28" s="1"/>
  <c r="M28"/>
  <c r="K28" s="1"/>
  <c r="G28"/>
  <c r="AG27"/>
  <c r="X27"/>
  <c r="W27"/>
  <c r="V27"/>
  <c r="U27"/>
  <c r="Q27"/>
  <c r="G27"/>
  <c r="AG26"/>
  <c r="X26"/>
  <c r="W26"/>
  <c r="V26"/>
  <c r="U26"/>
  <c r="Q26"/>
  <c r="O26"/>
  <c r="N26" s="1"/>
  <c r="G26"/>
  <c r="AH25"/>
  <c r="AG25" s="1"/>
  <c r="X25"/>
  <c r="W25"/>
  <c r="V25"/>
  <c r="U25"/>
  <c r="R25"/>
  <c r="O25" s="1"/>
  <c r="G25"/>
  <c r="AD24"/>
  <c r="U24" s="1"/>
  <c r="X24"/>
  <c r="W24"/>
  <c r="V24"/>
  <c r="Q24"/>
  <c r="P24"/>
  <c r="P15" s="1"/>
  <c r="O24"/>
  <c r="G24"/>
  <c r="AD23"/>
  <c r="U23" s="1"/>
  <c r="X23"/>
  <c r="W23"/>
  <c r="V23"/>
  <c r="Q23"/>
  <c r="M23"/>
  <c r="L23"/>
  <c r="G23"/>
  <c r="AD22"/>
  <c r="U22" s="1"/>
  <c r="X22"/>
  <c r="W22"/>
  <c r="V22"/>
  <c r="Q22"/>
  <c r="M22"/>
  <c r="L22"/>
  <c r="G22"/>
  <c r="AA21"/>
  <c r="U21" s="1"/>
  <c r="X21"/>
  <c r="W21"/>
  <c r="V21"/>
  <c r="Q21"/>
  <c r="M21"/>
  <c r="L21"/>
  <c r="G21"/>
  <c r="AB20"/>
  <c r="V20" s="1"/>
  <c r="X20"/>
  <c r="W20"/>
  <c r="Q20"/>
  <c r="M20"/>
  <c r="L20"/>
  <c r="G20"/>
  <c r="AB19"/>
  <c r="V19" s="1"/>
  <c r="X19"/>
  <c r="W19"/>
  <c r="Q19"/>
  <c r="M19"/>
  <c r="L19"/>
  <c r="G19"/>
  <c r="X18"/>
  <c r="U18" s="1"/>
  <c r="W18"/>
  <c r="V18"/>
  <c r="Q18"/>
  <c r="K18" s="1"/>
  <c r="G18"/>
  <c r="N18" s="1"/>
  <c r="X17"/>
  <c r="U17" s="1"/>
  <c r="W17"/>
  <c r="V17"/>
  <c r="Q17"/>
  <c r="N17" s="1"/>
  <c r="G17"/>
  <c r="A17"/>
  <c r="A18" s="1"/>
  <c r="A19" s="1"/>
  <c r="A20" s="1"/>
  <c r="A21" s="1"/>
  <c r="A22" s="1"/>
  <c r="A23" s="1"/>
  <c r="A24" s="1"/>
  <c r="A25" s="1"/>
  <c r="A26" s="1"/>
  <c r="A27" s="1"/>
  <c r="A28" s="1"/>
  <c r="A29" s="1"/>
  <c r="A30" s="1"/>
  <c r="X16"/>
  <c r="W16"/>
  <c r="V16"/>
  <c r="U16"/>
  <c r="Q16"/>
  <c r="N16"/>
  <c r="G16"/>
  <c r="K16" s="1"/>
  <c r="AK15"/>
  <c r="AI15"/>
  <c r="AH15"/>
  <c r="AF15"/>
  <c r="AE15"/>
  <c r="AC15"/>
  <c r="Z15"/>
  <c r="Y15"/>
  <c r="T15"/>
  <c r="S15"/>
  <c r="J15"/>
  <c r="I15"/>
  <c r="H15"/>
  <c r="X12"/>
  <c r="X11" s="1"/>
  <c r="X10" s="1"/>
  <c r="S12"/>
  <c r="S11" s="1"/>
  <c r="S10" s="1"/>
  <c r="R12"/>
  <c r="Q12" s="1"/>
  <c r="Q11" s="1"/>
  <c r="Q10" s="1"/>
  <c r="N12"/>
  <c r="N11" s="1"/>
  <c r="N10" s="1"/>
  <c r="G12"/>
  <c r="AK11"/>
  <c r="AK10" s="1"/>
  <c r="Z11"/>
  <c r="Z10" s="1"/>
  <c r="Y11"/>
  <c r="Y10" s="1"/>
  <c r="P11"/>
  <c r="P10" s="1"/>
  <c r="O11"/>
  <c r="M11"/>
  <c r="M10" s="1"/>
  <c r="L11"/>
  <c r="L10" s="1"/>
  <c r="K11"/>
  <c r="K10" s="1"/>
  <c r="J11"/>
  <c r="J10" s="1"/>
  <c r="I11"/>
  <c r="I10" s="1"/>
  <c r="H11"/>
  <c r="G11" s="1"/>
  <c r="G10" s="1"/>
  <c r="O10"/>
  <c r="G7"/>
  <c r="H7" s="1"/>
  <c r="I7" s="1"/>
  <c r="J7" s="1"/>
  <c r="X7" s="1"/>
  <c r="Y7" s="1"/>
  <c r="Z7" s="1"/>
  <c r="AK7" s="1"/>
  <c r="AL7" s="1"/>
  <c r="A3"/>
  <c r="E10" i="25" l="1"/>
  <c r="E9" s="1"/>
  <c r="C11"/>
  <c r="C10" s="1"/>
  <c r="C9" s="1"/>
  <c r="N12" s="1"/>
  <c r="AA19" i="19"/>
  <c r="AG31"/>
  <c r="U58"/>
  <c r="K77"/>
  <c r="K79"/>
  <c r="U103"/>
  <c r="N110"/>
  <c r="U148"/>
  <c r="AA152"/>
  <c r="U155"/>
  <c r="X181"/>
  <c r="U210"/>
  <c r="U222"/>
  <c r="N248"/>
  <c r="U281"/>
  <c r="Z14"/>
  <c r="Z13" s="1"/>
  <c r="Z8" s="1"/>
  <c r="O31"/>
  <c r="AI84"/>
  <c r="AI14" s="1"/>
  <c r="AD163"/>
  <c r="AB15"/>
  <c r="K44"/>
  <c r="X46"/>
  <c r="K51"/>
  <c r="U63"/>
  <c r="U77"/>
  <c r="U94"/>
  <c r="U117"/>
  <c r="U128"/>
  <c r="K130"/>
  <c r="K139"/>
  <c r="K144"/>
  <c r="N152"/>
  <c r="K176"/>
  <c r="M181"/>
  <c r="U191"/>
  <c r="AD198"/>
  <c r="K250"/>
  <c r="L69"/>
  <c r="N76"/>
  <c r="N69" s="1"/>
  <c r="U85"/>
  <c r="U137"/>
  <c r="U139"/>
  <c r="K149"/>
  <c r="K178"/>
  <c r="N181"/>
  <c r="U216"/>
  <c r="U221"/>
  <c r="U225"/>
  <c r="U232"/>
  <c r="N245"/>
  <c r="U282"/>
  <c r="K22"/>
  <c r="Q25"/>
  <c r="Q15" s="1"/>
  <c r="U41"/>
  <c r="V56"/>
  <c r="AN57" s="1"/>
  <c r="AN58" s="1"/>
  <c r="U59"/>
  <c r="U56" s="1"/>
  <c r="AM57" s="1"/>
  <c r="U62"/>
  <c r="U91"/>
  <c r="U98"/>
  <c r="AD105"/>
  <c r="Q105"/>
  <c r="K121"/>
  <c r="K146"/>
  <c r="U171"/>
  <c r="K215"/>
  <c r="P218"/>
  <c r="X218"/>
  <c r="X223"/>
  <c r="U241"/>
  <c r="N261"/>
  <c r="L15"/>
  <c r="W46"/>
  <c r="W56"/>
  <c r="AO57" s="1"/>
  <c r="AO58" s="1"/>
  <c r="M56"/>
  <c r="AA84"/>
  <c r="G198"/>
  <c r="U278"/>
  <c r="M105"/>
  <c r="U78"/>
  <c r="AG120"/>
  <c r="U141"/>
  <c r="K158"/>
  <c r="K187"/>
  <c r="O198"/>
  <c r="K217"/>
  <c r="N230"/>
  <c r="N240"/>
  <c r="R11"/>
  <c r="R10" s="1"/>
  <c r="AK14"/>
  <c r="AK13" s="1"/>
  <c r="AK8" s="1"/>
  <c r="AD238"/>
  <c r="G15"/>
  <c r="P31"/>
  <c r="U50"/>
  <c r="U113"/>
  <c r="U138"/>
  <c r="U143"/>
  <c r="N145"/>
  <c r="K150"/>
  <c r="N162"/>
  <c r="U170"/>
  <c r="N172"/>
  <c r="U187"/>
  <c r="O218"/>
  <c r="U224"/>
  <c r="Q223"/>
  <c r="AA223"/>
  <c r="U240"/>
  <c r="K263"/>
  <c r="N266"/>
  <c r="N252" s="1"/>
  <c r="AO47"/>
  <c r="AO48" s="1"/>
  <c r="X31"/>
  <c r="U48"/>
  <c r="U46" s="1"/>
  <c r="AM47" s="1"/>
  <c r="AM48" s="1"/>
  <c r="X152"/>
  <c r="W163"/>
  <c r="AO164" s="1"/>
  <c r="AO165" s="1"/>
  <c r="Q163"/>
  <c r="V218"/>
  <c r="AN219" s="1"/>
  <c r="AN220" s="1"/>
  <c r="AD223"/>
  <c r="Q238"/>
  <c r="H14"/>
  <c r="H13" s="1"/>
  <c r="K36"/>
  <c r="U40"/>
  <c r="G56"/>
  <c r="W69"/>
  <c r="AO70" s="1"/>
  <c r="K107"/>
  <c r="X120"/>
  <c r="U127"/>
  <c r="U130"/>
  <c r="U132"/>
  <c r="V136"/>
  <c r="AN137" s="1"/>
  <c r="AN138" s="1"/>
  <c r="K154"/>
  <c r="U168"/>
  <c r="K170"/>
  <c r="K173"/>
  <c r="U176"/>
  <c r="P181"/>
  <c r="K200"/>
  <c r="W201"/>
  <c r="U201" s="1"/>
  <c r="K210"/>
  <c r="U212"/>
  <c r="U215"/>
  <c r="AO219"/>
  <c r="AO220" s="1"/>
  <c r="K228"/>
  <c r="N236"/>
  <c r="N223" s="1"/>
  <c r="K247"/>
  <c r="U250"/>
  <c r="Q252"/>
  <c r="AD252"/>
  <c r="N269"/>
  <c r="K272"/>
  <c r="U275"/>
  <c r="Q291"/>
  <c r="Q290" s="1"/>
  <c r="Q285" s="1"/>
  <c r="P198"/>
  <c r="V252"/>
  <c r="AN253" s="1"/>
  <c r="AN254" s="1"/>
  <c r="X252"/>
  <c r="J14"/>
  <c r="J13" s="1"/>
  <c r="J8" s="1"/>
  <c r="AD15"/>
  <c r="K19"/>
  <c r="AA20"/>
  <c r="U20" s="1"/>
  <c r="Y14"/>
  <c r="Y13" s="1"/>
  <c r="Y8" s="1"/>
  <c r="K34"/>
  <c r="K38"/>
  <c r="G46"/>
  <c r="P56"/>
  <c r="AA69"/>
  <c r="W84"/>
  <c r="G91"/>
  <c r="K100"/>
  <c r="U107"/>
  <c r="N111"/>
  <c r="AG105"/>
  <c r="AD120"/>
  <c r="U140"/>
  <c r="P136"/>
  <c r="U154"/>
  <c r="K156"/>
  <c r="K161"/>
  <c r="U173"/>
  <c r="N175"/>
  <c r="U183"/>
  <c r="K186"/>
  <c r="K203"/>
  <c r="X198"/>
  <c r="U211"/>
  <c r="L218"/>
  <c r="U228"/>
  <c r="U236"/>
  <c r="N259"/>
  <c r="U260"/>
  <c r="N262"/>
  <c r="U263"/>
  <c r="U266"/>
  <c r="U283"/>
  <c r="N56"/>
  <c r="N136"/>
  <c r="AE14"/>
  <c r="Q46"/>
  <c r="K46"/>
  <c r="Q69"/>
  <c r="K72"/>
  <c r="X84"/>
  <c r="W181"/>
  <c r="AO182" s="1"/>
  <c r="AO183" s="1"/>
  <c r="G252"/>
  <c r="M15"/>
  <c r="AF14"/>
  <c r="K32"/>
  <c r="U36"/>
  <c r="AD31"/>
  <c r="U47"/>
  <c r="X56"/>
  <c r="K61"/>
  <c r="U73"/>
  <c r="U79"/>
  <c r="AG69"/>
  <c r="U96"/>
  <c r="K98"/>
  <c r="U111"/>
  <c r="U122"/>
  <c r="W120"/>
  <c r="AO121" s="1"/>
  <c r="AO122" s="1"/>
  <c r="U126"/>
  <c r="K133"/>
  <c r="U150"/>
  <c r="M152"/>
  <c r="AD152"/>
  <c r="U159"/>
  <c r="O163"/>
  <c r="V163"/>
  <c r="AN164" s="1"/>
  <c r="AN165" s="1"/>
  <c r="P163"/>
  <c r="U175"/>
  <c r="K177"/>
  <c r="U186"/>
  <c r="U189"/>
  <c r="U200"/>
  <c r="K205"/>
  <c r="K206"/>
  <c r="N220"/>
  <c r="AO224"/>
  <c r="AO225" s="1"/>
  <c r="G238"/>
  <c r="U244"/>
  <c r="AG238"/>
  <c r="U249"/>
  <c r="K253"/>
  <c r="K255"/>
  <c r="N265"/>
  <c r="U269"/>
  <c r="N271"/>
  <c r="U274"/>
  <c r="K276"/>
  <c r="U277"/>
  <c r="S290"/>
  <c r="S285" s="1"/>
  <c r="X15"/>
  <c r="N24"/>
  <c r="V46"/>
  <c r="AN47" s="1"/>
  <c r="AN48" s="1"/>
  <c r="R15"/>
  <c r="R14" s="1"/>
  <c r="R13" s="1"/>
  <c r="AG15"/>
  <c r="K37"/>
  <c r="U38"/>
  <c r="L56"/>
  <c r="U61"/>
  <c r="U72"/>
  <c r="K78"/>
  <c r="U93"/>
  <c r="X136"/>
  <c r="AD136"/>
  <c r="AG136"/>
  <c r="K155"/>
  <c r="X163"/>
  <c r="U169"/>
  <c r="U172"/>
  <c r="U177"/>
  <c r="AN182"/>
  <c r="AN183" s="1"/>
  <c r="U184"/>
  <c r="AA181"/>
  <c r="AB198"/>
  <c r="U213"/>
  <c r="U220"/>
  <c r="W238"/>
  <c r="AO239" s="1"/>
  <c r="AO240" s="1"/>
  <c r="P238"/>
  <c r="U246"/>
  <c r="W252"/>
  <c r="AO253" s="1"/>
  <c r="AO254" s="1"/>
  <c r="K264"/>
  <c r="N267"/>
  <c r="U268"/>
  <c r="U271"/>
  <c r="U276"/>
  <c r="U284"/>
  <c r="L198"/>
  <c r="U206"/>
  <c r="K213"/>
  <c r="P223"/>
  <c r="G31"/>
  <c r="P46"/>
  <c r="U108"/>
  <c r="U123"/>
  <c r="U144"/>
  <c r="U158"/>
  <c r="L163"/>
  <c r="U174"/>
  <c r="K190"/>
  <c r="AG181"/>
  <c r="Q198"/>
  <c r="K201"/>
  <c r="U226"/>
  <c r="K232"/>
  <c r="AG223"/>
  <c r="K258"/>
  <c r="AA252"/>
  <c r="K270"/>
  <c r="U273"/>
  <c r="N278"/>
  <c r="AA105"/>
  <c r="K21"/>
  <c r="W31"/>
  <c r="AO32" s="1"/>
  <c r="AO33" s="1"/>
  <c r="W136"/>
  <c r="K202"/>
  <c r="K17"/>
  <c r="L31"/>
  <c r="V31"/>
  <c r="AN32" s="1"/>
  <c r="AN33" s="1"/>
  <c r="Q56"/>
  <c r="K64"/>
  <c r="K90"/>
  <c r="U95"/>
  <c r="L105"/>
  <c r="P120"/>
  <c r="G136"/>
  <c r="M163"/>
  <c r="AD181"/>
  <c r="K208"/>
  <c r="G223"/>
  <c r="W15"/>
  <c r="X69"/>
  <c r="X105"/>
  <c r="O223"/>
  <c r="T14"/>
  <c r="T13" s="1"/>
  <c r="T9" s="1"/>
  <c r="K20"/>
  <c r="K23"/>
  <c r="K39"/>
  <c r="K31" s="1"/>
  <c r="U53"/>
  <c r="K82"/>
  <c r="U90"/>
  <c r="K92"/>
  <c r="K99"/>
  <c r="K132"/>
  <c r="K138"/>
  <c r="K143"/>
  <c r="U149"/>
  <c r="U166"/>
  <c r="K168"/>
  <c r="L181"/>
  <c r="U185"/>
  <c r="U192"/>
  <c r="U194"/>
  <c r="N198"/>
  <c r="U208"/>
  <c r="AG198"/>
  <c r="K219"/>
  <c r="K218" s="1"/>
  <c r="U229"/>
  <c r="U243"/>
  <c r="K256"/>
  <c r="N260"/>
  <c r="U264"/>
  <c r="AG252"/>
  <c r="K56"/>
  <c r="N15"/>
  <c r="O15"/>
  <c r="N25"/>
  <c r="V15"/>
  <c r="AN16" s="1"/>
  <c r="AN17" s="1"/>
  <c r="H10"/>
  <c r="U51"/>
  <c r="G69"/>
  <c r="AO137"/>
  <c r="AO138" s="1"/>
  <c r="K70"/>
  <c r="K73"/>
  <c r="K101"/>
  <c r="K142"/>
  <c r="K160"/>
  <c r="U19"/>
  <c r="U35"/>
  <c r="K134"/>
  <c r="L136"/>
  <c r="U70"/>
  <c r="U145"/>
  <c r="L152"/>
  <c r="U164"/>
  <c r="U92"/>
  <c r="P94"/>
  <c r="G94"/>
  <c r="AG84"/>
  <c r="O84"/>
  <c r="N104"/>
  <c r="V120"/>
  <c r="AN121" s="1"/>
  <c r="AN122" s="1"/>
  <c r="U121"/>
  <c r="Q134"/>
  <c r="Q120" s="1"/>
  <c r="S120"/>
  <c r="AG162"/>
  <c r="AG152" s="1"/>
  <c r="N41"/>
  <c r="N42"/>
  <c r="K123"/>
  <c r="G120"/>
  <c r="V198"/>
  <c r="AN199" s="1"/>
  <c r="AN200" s="1"/>
  <c r="U202"/>
  <c r="M88"/>
  <c r="M84" s="1"/>
  <c r="G88"/>
  <c r="I84"/>
  <c r="N238"/>
  <c r="K33"/>
  <c r="K91"/>
  <c r="L84"/>
  <c r="AD84"/>
  <c r="K75"/>
  <c r="U88"/>
  <c r="V89"/>
  <c r="AB84"/>
  <c r="N109"/>
  <c r="W152"/>
  <c r="AO153" s="1"/>
  <c r="AO154" s="1"/>
  <c r="U161"/>
  <c r="G163"/>
  <c r="AA163"/>
  <c r="K238"/>
  <c r="Q31"/>
  <c r="AG64"/>
  <c r="AG56" s="1"/>
  <c r="G105"/>
  <c r="K106"/>
  <c r="K105" s="1"/>
  <c r="P105"/>
  <c r="AA120"/>
  <c r="U125"/>
  <c r="V152"/>
  <c r="AN153" s="1"/>
  <c r="Q292"/>
  <c r="R290"/>
  <c r="R285" s="1"/>
  <c r="AO16"/>
  <c r="AO17" s="1"/>
  <c r="S84"/>
  <c r="Q103"/>
  <c r="Q84" s="1"/>
  <c r="U109"/>
  <c r="U115"/>
  <c r="G152"/>
  <c r="N163"/>
  <c r="K74"/>
  <c r="V105"/>
  <c r="AN106" s="1"/>
  <c r="AN107" s="1"/>
  <c r="W105"/>
  <c r="AO106" s="1"/>
  <c r="AO107" s="1"/>
  <c r="N218"/>
  <c r="N125"/>
  <c r="N120" s="1"/>
  <c r="K131"/>
  <c r="Q136"/>
  <c r="Q162"/>
  <c r="Q152" s="1"/>
  <c r="K166"/>
  <c r="AG180"/>
  <c r="AG163" s="1"/>
  <c r="U219"/>
  <c r="V223"/>
  <c r="AN224" s="1"/>
  <c r="AN225" s="1"/>
  <c r="V242"/>
  <c r="O290"/>
  <c r="O285" s="1"/>
  <c r="U153"/>
  <c r="AA202"/>
  <c r="AA198" s="1"/>
  <c r="N222"/>
  <c r="AA243"/>
  <c r="L252"/>
  <c r="M291"/>
  <c r="M290" s="1"/>
  <c r="M285" s="1"/>
  <c r="G181"/>
  <c r="M198"/>
  <c r="L223"/>
  <c r="M252"/>
  <c r="AB69"/>
  <c r="AH152"/>
  <c r="AH14" s="1"/>
  <c r="U165"/>
  <c r="M223"/>
  <c r="AA242"/>
  <c r="O252"/>
  <c r="K254"/>
  <c r="X285"/>
  <c r="U255"/>
  <c r="M120"/>
  <c r="AC198"/>
  <c r="AC14" s="1"/>
  <c r="K199"/>
  <c r="M218"/>
  <c r="K225"/>
  <c r="K223" s="1"/>
  <c r="U254"/>
  <c r="N292"/>
  <c r="N290" s="1"/>
  <c r="N285" s="1"/>
  <c r="V74"/>
  <c r="U74" s="1"/>
  <c r="L238"/>
  <c r="P152"/>
  <c r="W204"/>
  <c r="L290"/>
  <c r="L285" s="1"/>
  <c r="O136"/>
  <c r="Q218"/>
  <c r="O238"/>
  <c r="U136" l="1"/>
  <c r="AM137" s="1"/>
  <c r="AM138" s="1"/>
  <c r="R9"/>
  <c r="K152"/>
  <c r="M14"/>
  <c r="M13" s="1"/>
  <c r="M9" s="1"/>
  <c r="U15"/>
  <c r="K136"/>
  <c r="AA15"/>
  <c r="K15"/>
  <c r="U223"/>
  <c r="AM224" s="1"/>
  <c r="AM225" s="1"/>
  <c r="S14"/>
  <c r="S13" s="1"/>
  <c r="S9" s="1"/>
  <c r="K181"/>
  <c r="U105"/>
  <c r="AM106" s="1"/>
  <c r="AM107" s="1"/>
  <c r="N31"/>
  <c r="X14"/>
  <c r="X13" s="1"/>
  <c r="U181"/>
  <c r="AA238"/>
  <c r="AO71"/>
  <c r="AO72"/>
  <c r="U152"/>
  <c r="U31"/>
  <c r="AM32" s="1"/>
  <c r="AM33" s="1"/>
  <c r="AD14"/>
  <c r="K120"/>
  <c r="J9"/>
  <c r="AB14"/>
  <c r="K198"/>
  <c r="U218"/>
  <c r="AM219" s="1"/>
  <c r="AM220" s="1"/>
  <c r="U252"/>
  <c r="AM253" s="1"/>
  <c r="AM254" s="1"/>
  <c r="AM182"/>
  <c r="AM183" s="1"/>
  <c r="K163"/>
  <c r="AA14"/>
  <c r="N105"/>
  <c r="U163"/>
  <c r="AM164" s="1"/>
  <c r="AM165" s="1"/>
  <c r="AN154"/>
  <c r="L14"/>
  <c r="L13" s="1"/>
  <c r="L9" s="1"/>
  <c r="X8"/>
  <c r="AO85"/>
  <c r="AO86" s="1"/>
  <c r="K252"/>
  <c r="G84"/>
  <c r="AG14"/>
  <c r="G14"/>
  <c r="G13" s="1"/>
  <c r="Q14"/>
  <c r="Q13" s="1"/>
  <c r="Q9" s="1"/>
  <c r="U242"/>
  <c r="U238" s="1"/>
  <c r="AM239" s="1"/>
  <c r="AM240" s="1"/>
  <c r="V238"/>
  <c r="AN239" s="1"/>
  <c r="AN240" s="1"/>
  <c r="U89"/>
  <c r="U84" s="1"/>
  <c r="AM85" s="1"/>
  <c r="AM86" s="1"/>
  <c r="V84"/>
  <c r="AN85" s="1"/>
  <c r="AN86" s="1"/>
  <c r="K69"/>
  <c r="N94"/>
  <c r="N84" s="1"/>
  <c r="P84"/>
  <c r="P14" s="1"/>
  <c r="P13" s="1"/>
  <c r="P9" s="1"/>
  <c r="K103"/>
  <c r="U204"/>
  <c r="U198" s="1"/>
  <c r="AM199" s="1"/>
  <c r="AM200" s="1"/>
  <c r="W198"/>
  <c r="AO199" s="1"/>
  <c r="AO200" s="1"/>
  <c r="K291"/>
  <c r="K290" s="1"/>
  <c r="K285" s="1"/>
  <c r="I14"/>
  <c r="I13" s="1"/>
  <c r="AM23"/>
  <c r="AM24" s="1"/>
  <c r="AM16"/>
  <c r="AM17" s="1"/>
  <c r="U69"/>
  <c r="U120"/>
  <c r="AM121" s="1"/>
  <c r="AM122" s="1"/>
  <c r="V69"/>
  <c r="AN70" s="1"/>
  <c r="K88"/>
  <c r="AM58"/>
  <c r="AM153"/>
  <c r="AM154" s="1"/>
  <c r="H9"/>
  <c r="H8"/>
  <c r="O14"/>
  <c r="O13" s="1"/>
  <c r="O9" s="1"/>
  <c r="N14" l="1"/>
  <c r="N13" s="1"/>
  <c r="N9" s="1"/>
  <c r="K84"/>
  <c r="K14"/>
  <c r="K13" s="1"/>
  <c r="K9" s="1"/>
  <c r="U14"/>
  <c r="AM70"/>
  <c r="W14"/>
  <c r="V14"/>
  <c r="G9"/>
  <c r="G8"/>
  <c r="I9"/>
  <c r="I8"/>
  <c r="AN71"/>
  <c r="AN72"/>
  <c r="AM72" l="1"/>
  <c r="AM71"/>
  <c r="P291" i="18" l="1"/>
  <c r="S291" s="1"/>
  <c r="O291"/>
  <c r="R291" s="1"/>
  <c r="N291"/>
  <c r="N289" s="1"/>
  <c r="X290"/>
  <c r="X289" s="1"/>
  <c r="S290"/>
  <c r="M290" s="1"/>
  <c r="M289" s="1"/>
  <c r="R290"/>
  <c r="Q290" s="1"/>
  <c r="G290"/>
  <c r="AK289"/>
  <c r="Z289"/>
  <c r="Y289"/>
  <c r="T289"/>
  <c r="P289"/>
  <c r="O289"/>
  <c r="J289"/>
  <c r="I289"/>
  <c r="H289"/>
  <c r="X288"/>
  <c r="G288"/>
  <c r="X287"/>
  <c r="G287"/>
  <c r="X286"/>
  <c r="G286"/>
  <c r="X285"/>
  <c r="G285"/>
  <c r="AK284"/>
  <c r="Z284"/>
  <c r="Y284"/>
  <c r="J284"/>
  <c r="I284"/>
  <c r="H284"/>
  <c r="X283"/>
  <c r="W283"/>
  <c r="V283"/>
  <c r="K283"/>
  <c r="G283"/>
  <c r="X282"/>
  <c r="W282"/>
  <c r="V282"/>
  <c r="U282"/>
  <c r="K282"/>
  <c r="G282"/>
  <c r="X281"/>
  <c r="W281"/>
  <c r="V281"/>
  <c r="U281" s="1"/>
  <c r="K281"/>
  <c r="G281"/>
  <c r="X280"/>
  <c r="W280"/>
  <c r="V280"/>
  <c r="U280" s="1"/>
  <c r="K280"/>
  <c r="G280"/>
  <c r="X279"/>
  <c r="W279"/>
  <c r="V279"/>
  <c r="U279" s="1"/>
  <c r="K279"/>
  <c r="G279"/>
  <c r="X278"/>
  <c r="W278"/>
  <c r="V278"/>
  <c r="K278"/>
  <c r="G278"/>
  <c r="AG277"/>
  <c r="X277"/>
  <c r="W277"/>
  <c r="V277"/>
  <c r="U277" s="1"/>
  <c r="Q277"/>
  <c r="P277"/>
  <c r="O277"/>
  <c r="G277"/>
  <c r="AG276"/>
  <c r="X276"/>
  <c r="W276"/>
  <c r="V276"/>
  <c r="U276" s="1"/>
  <c r="Q276"/>
  <c r="O276"/>
  <c r="N276" s="1"/>
  <c r="M276"/>
  <c r="K276" s="1"/>
  <c r="G276"/>
  <c r="AG275"/>
  <c r="X275"/>
  <c r="W275"/>
  <c r="V275"/>
  <c r="Q275"/>
  <c r="G275"/>
  <c r="AG274"/>
  <c r="X274"/>
  <c r="W274"/>
  <c r="V274"/>
  <c r="U274"/>
  <c r="Q274"/>
  <c r="M274"/>
  <c r="L274"/>
  <c r="G274"/>
  <c r="AG273"/>
  <c r="X273"/>
  <c r="W273"/>
  <c r="V273"/>
  <c r="Q273"/>
  <c r="O273"/>
  <c r="N273" s="1"/>
  <c r="M273"/>
  <c r="K273"/>
  <c r="G273"/>
  <c r="AG272"/>
  <c r="X272"/>
  <c r="W272"/>
  <c r="V272"/>
  <c r="Q272"/>
  <c r="G272"/>
  <c r="AG271"/>
  <c r="X271"/>
  <c r="W271"/>
  <c r="V271"/>
  <c r="Q271"/>
  <c r="G271"/>
  <c r="K271" s="1"/>
  <c r="AG270"/>
  <c r="X270"/>
  <c r="W270"/>
  <c r="V270"/>
  <c r="Q270"/>
  <c r="P270"/>
  <c r="O270"/>
  <c r="N270" s="1"/>
  <c r="G270"/>
  <c r="AG269"/>
  <c r="X269"/>
  <c r="W269"/>
  <c r="V269"/>
  <c r="U269"/>
  <c r="Q269"/>
  <c r="M269"/>
  <c r="L269"/>
  <c r="G269"/>
  <c r="AD268"/>
  <c r="X268"/>
  <c r="W268"/>
  <c r="V268"/>
  <c r="U268" s="1"/>
  <c r="Q268"/>
  <c r="P268"/>
  <c r="O268"/>
  <c r="N268" s="1"/>
  <c r="G268"/>
  <c r="AD267"/>
  <c r="X267"/>
  <c r="W267"/>
  <c r="V267"/>
  <c r="U267" s="1"/>
  <c r="Q267"/>
  <c r="P267"/>
  <c r="O267"/>
  <c r="N267" s="1"/>
  <c r="G267"/>
  <c r="AD266"/>
  <c r="X266"/>
  <c r="W266"/>
  <c r="V266"/>
  <c r="Q266"/>
  <c r="P266"/>
  <c r="O266"/>
  <c r="G266"/>
  <c r="AD265"/>
  <c r="X265"/>
  <c r="W265"/>
  <c r="U265" s="1"/>
  <c r="V265"/>
  <c r="Q265"/>
  <c r="P265"/>
  <c r="O265"/>
  <c r="G265"/>
  <c r="AA264"/>
  <c r="X264"/>
  <c r="W264"/>
  <c r="V264"/>
  <c r="U264" s="1"/>
  <c r="Q264"/>
  <c r="P264"/>
  <c r="O264"/>
  <c r="N264"/>
  <c r="G264"/>
  <c r="AA263"/>
  <c r="X263"/>
  <c r="W263"/>
  <c r="V263"/>
  <c r="U263" s="1"/>
  <c r="Q263"/>
  <c r="M263"/>
  <c r="L263"/>
  <c r="G263"/>
  <c r="AA262"/>
  <c r="X262"/>
  <c r="W262"/>
  <c r="V262"/>
  <c r="U262" s="1"/>
  <c r="Q262"/>
  <c r="M262"/>
  <c r="K262" s="1"/>
  <c r="L262"/>
  <c r="G262"/>
  <c r="AA261"/>
  <c r="X261"/>
  <c r="W261"/>
  <c r="V261"/>
  <c r="U261" s="1"/>
  <c r="Q261"/>
  <c r="P261"/>
  <c r="O261"/>
  <c r="N261" s="1"/>
  <c r="G261"/>
  <c r="AD260"/>
  <c r="X260"/>
  <c r="W260"/>
  <c r="V260"/>
  <c r="Q260"/>
  <c r="P260"/>
  <c r="O260"/>
  <c r="N260"/>
  <c r="G260"/>
  <c r="AA259"/>
  <c r="X259"/>
  <c r="W259"/>
  <c r="V259"/>
  <c r="U259" s="1"/>
  <c r="Q259"/>
  <c r="P259"/>
  <c r="O259"/>
  <c r="G259"/>
  <c r="AA258"/>
  <c r="X258"/>
  <c r="W258"/>
  <c r="V258"/>
  <c r="Q258"/>
  <c r="P258"/>
  <c r="O258"/>
  <c r="N258" s="1"/>
  <c r="G258"/>
  <c r="X257"/>
  <c r="W257"/>
  <c r="V257"/>
  <c r="Q257"/>
  <c r="G257"/>
  <c r="X256"/>
  <c r="W256"/>
  <c r="V256"/>
  <c r="U256" s="1"/>
  <c r="Q256"/>
  <c r="G256"/>
  <c r="K256" s="1"/>
  <c r="X255"/>
  <c r="W255"/>
  <c r="V255"/>
  <c r="Q255"/>
  <c r="G255"/>
  <c r="X254"/>
  <c r="W254"/>
  <c r="V254"/>
  <c r="Q254"/>
  <c r="G254"/>
  <c r="X253"/>
  <c r="W253"/>
  <c r="V253"/>
  <c r="U253" s="1"/>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AK251"/>
  <c r="AI251"/>
  <c r="AH251"/>
  <c r="AF251"/>
  <c r="AE251"/>
  <c r="AC251"/>
  <c r="AB251"/>
  <c r="Z251"/>
  <c r="Y251"/>
  <c r="S251"/>
  <c r="R251"/>
  <c r="J251"/>
  <c r="I251"/>
  <c r="H251"/>
  <c r="X250"/>
  <c r="W250"/>
  <c r="V250"/>
  <c r="U250" s="1"/>
  <c r="K250"/>
  <c r="G250"/>
  <c r="AG249"/>
  <c r="X249"/>
  <c r="W249"/>
  <c r="U249" s="1"/>
  <c r="V249"/>
  <c r="Q249"/>
  <c r="M249"/>
  <c r="L249"/>
  <c r="K249"/>
  <c r="G249"/>
  <c r="AG248"/>
  <c r="X248"/>
  <c r="W248"/>
  <c r="V248"/>
  <c r="Q248"/>
  <c r="G248"/>
  <c r="AG247"/>
  <c r="X247"/>
  <c r="W247"/>
  <c r="V247"/>
  <c r="U247" s="1"/>
  <c r="Q247"/>
  <c r="P247"/>
  <c r="O247"/>
  <c r="N247" s="1"/>
  <c r="G247"/>
  <c r="AG246"/>
  <c r="X246"/>
  <c r="W246"/>
  <c r="V246"/>
  <c r="Q246"/>
  <c r="G246"/>
  <c r="K246" s="1"/>
  <c r="AG245"/>
  <c r="X245"/>
  <c r="W245"/>
  <c r="V245"/>
  <c r="U245" s="1"/>
  <c r="Q245"/>
  <c r="G245"/>
  <c r="AD244"/>
  <c r="X244"/>
  <c r="W244"/>
  <c r="V244"/>
  <c r="U244" s="1"/>
  <c r="P244"/>
  <c r="O244"/>
  <c r="G244"/>
  <c r="AD243"/>
  <c r="AD237" s="1"/>
  <c r="X243"/>
  <c r="W243"/>
  <c r="V243"/>
  <c r="P243"/>
  <c r="N243" s="1"/>
  <c r="L243"/>
  <c r="K243" s="1"/>
  <c r="G243"/>
  <c r="AB242"/>
  <c r="V242" s="1"/>
  <c r="AA242"/>
  <c r="X242"/>
  <c r="W242"/>
  <c r="L242"/>
  <c r="L237" s="1"/>
  <c r="K242"/>
  <c r="G242"/>
  <c r="AB241"/>
  <c r="V241" s="1"/>
  <c r="X241"/>
  <c r="W241"/>
  <c r="L241"/>
  <c r="K241"/>
  <c r="G241"/>
  <c r="AA240"/>
  <c r="X240"/>
  <c r="W240"/>
  <c r="V240"/>
  <c r="U240" s="1"/>
  <c r="P240"/>
  <c r="O240"/>
  <c r="G240"/>
  <c r="AA239"/>
  <c r="X239"/>
  <c r="W239"/>
  <c r="V239"/>
  <c r="P239"/>
  <c r="O239"/>
  <c r="G239"/>
  <c r="A239"/>
  <c r="A240" s="1"/>
  <c r="A241" s="1"/>
  <c r="A242" s="1"/>
  <c r="A243" s="1"/>
  <c r="A244" s="1"/>
  <c r="A245" s="1"/>
  <c r="A246" s="1"/>
  <c r="A247" s="1"/>
  <c r="A248" s="1"/>
  <c r="A249" s="1"/>
  <c r="A250" s="1"/>
  <c r="X238"/>
  <c r="W238"/>
  <c r="V238"/>
  <c r="U238" s="1"/>
  <c r="G238"/>
  <c r="K238" s="1"/>
  <c r="AK237"/>
  <c r="AI237"/>
  <c r="AH237"/>
  <c r="AF237"/>
  <c r="AE237"/>
  <c r="AC237"/>
  <c r="Z237"/>
  <c r="Y237"/>
  <c r="S237"/>
  <c r="R237"/>
  <c r="M237"/>
  <c r="J237"/>
  <c r="I237"/>
  <c r="H237"/>
  <c r="AG236"/>
  <c r="Q236"/>
  <c r="N236"/>
  <c r="AG235"/>
  <c r="X235"/>
  <c r="W235"/>
  <c r="V235"/>
  <c r="Q235"/>
  <c r="P235"/>
  <c r="O235"/>
  <c r="N235" s="1"/>
  <c r="G235"/>
  <c r="AG234"/>
  <c r="X234"/>
  <c r="W234"/>
  <c r="V234"/>
  <c r="U234"/>
  <c r="Q234"/>
  <c r="O234"/>
  <c r="N234" s="1"/>
  <c r="M234"/>
  <c r="K234" s="1"/>
  <c r="G234"/>
  <c r="AG233"/>
  <c r="X233"/>
  <c r="W233"/>
  <c r="V233"/>
  <c r="U233" s="1"/>
  <c r="Q233"/>
  <c r="O233"/>
  <c r="M233"/>
  <c r="K233" s="1"/>
  <c r="G233"/>
  <c r="AG232"/>
  <c r="X232"/>
  <c r="W232"/>
  <c r="V232"/>
  <c r="Q232"/>
  <c r="O232"/>
  <c r="N232" s="1"/>
  <c r="M232"/>
  <c r="K232" s="1"/>
  <c r="G232"/>
  <c r="AG231"/>
  <c r="X231"/>
  <c r="W231"/>
  <c r="V231"/>
  <c r="U231" s="1"/>
  <c r="Q231"/>
  <c r="M231"/>
  <c r="L231"/>
  <c r="K231" s="1"/>
  <c r="G231"/>
  <c r="AD230"/>
  <c r="X230"/>
  <c r="W230"/>
  <c r="V230"/>
  <c r="U230"/>
  <c r="Q230"/>
  <c r="P230"/>
  <c r="N230" s="1"/>
  <c r="L230"/>
  <c r="K230" s="1"/>
  <c r="G230"/>
  <c r="AA229"/>
  <c r="X229"/>
  <c r="W229"/>
  <c r="U229" s="1"/>
  <c r="V229"/>
  <c r="Q229"/>
  <c r="P229"/>
  <c r="O229"/>
  <c r="G229"/>
  <c r="AD228"/>
  <c r="AD222" s="1"/>
  <c r="X228"/>
  <c r="W228"/>
  <c r="V228"/>
  <c r="U228" s="1"/>
  <c r="Q228"/>
  <c r="P228"/>
  <c r="N228" s="1"/>
  <c r="L228"/>
  <c r="K228"/>
  <c r="G228"/>
  <c r="AA227"/>
  <c r="X227"/>
  <c r="W227"/>
  <c r="V227"/>
  <c r="U227" s="1"/>
  <c r="Q227"/>
  <c r="M227"/>
  <c r="L227"/>
  <c r="G227"/>
  <c r="AA226"/>
  <c r="X226"/>
  <c r="W226"/>
  <c r="V226"/>
  <c r="U226" s="1"/>
  <c r="Q226"/>
  <c r="P226"/>
  <c r="N226"/>
  <c r="L226"/>
  <c r="K226" s="1"/>
  <c r="G226"/>
  <c r="AD225"/>
  <c r="X225"/>
  <c r="W225"/>
  <c r="U225" s="1"/>
  <c r="V225"/>
  <c r="Q225"/>
  <c r="P225"/>
  <c r="N225"/>
  <c r="L225"/>
  <c r="K225" s="1"/>
  <c r="G225"/>
  <c r="A225"/>
  <c r="A226" s="1"/>
  <c r="A227" s="1"/>
  <c r="A228" s="1"/>
  <c r="A229" s="1"/>
  <c r="A231" s="1"/>
  <c r="A232" s="1"/>
  <c r="A230" s="1"/>
  <c r="A233" s="1"/>
  <c r="A234" s="1"/>
  <c r="A235" s="1"/>
  <c r="A236" s="1"/>
  <c r="X224"/>
  <c r="W224"/>
  <c r="V224"/>
  <c r="Q224"/>
  <c r="G224"/>
  <c r="A224"/>
  <c r="X223"/>
  <c r="W223"/>
  <c r="V223"/>
  <c r="Q223"/>
  <c r="G223"/>
  <c r="AK222"/>
  <c r="AI222"/>
  <c r="AH222"/>
  <c r="AF222"/>
  <c r="AE222"/>
  <c r="AC222"/>
  <c r="AB222"/>
  <c r="Z222"/>
  <c r="Y222"/>
  <c r="T222"/>
  <c r="S222"/>
  <c r="R222"/>
  <c r="J222"/>
  <c r="I222"/>
  <c r="H222"/>
  <c r="AG221"/>
  <c r="AG217" s="1"/>
  <c r="X221"/>
  <c r="W221"/>
  <c r="V221"/>
  <c r="U221"/>
  <c r="Q221"/>
  <c r="O221"/>
  <c r="N221" s="1"/>
  <c r="M221"/>
  <c r="M217" s="1"/>
  <c r="G221"/>
  <c r="AD220"/>
  <c r="AD217" s="1"/>
  <c r="X220"/>
  <c r="W220"/>
  <c r="V220"/>
  <c r="U220" s="1"/>
  <c r="Q220"/>
  <c r="P220"/>
  <c r="N220" s="1"/>
  <c r="L220"/>
  <c r="L217" s="1"/>
  <c r="K220"/>
  <c r="G220"/>
  <c r="AA219"/>
  <c r="AA217" s="1"/>
  <c r="X219"/>
  <c r="W219"/>
  <c r="V219"/>
  <c r="U219" s="1"/>
  <c r="Q219"/>
  <c r="P219"/>
  <c r="O219"/>
  <c r="N219" s="1"/>
  <c r="G219"/>
  <c r="A219"/>
  <c r="A220" s="1"/>
  <c r="A221" s="1"/>
  <c r="X218"/>
  <c r="W218"/>
  <c r="W217" s="1"/>
  <c r="V218"/>
  <c r="Q218"/>
  <c r="G218"/>
  <c r="AK217"/>
  <c r="AI217"/>
  <c r="AH217"/>
  <c r="AF217"/>
  <c r="AE217"/>
  <c r="AC217"/>
  <c r="AB217"/>
  <c r="Z217"/>
  <c r="Y217"/>
  <c r="T217"/>
  <c r="S217"/>
  <c r="R217"/>
  <c r="P217"/>
  <c r="J217"/>
  <c r="I217"/>
  <c r="H217"/>
  <c r="AG216"/>
  <c r="X216"/>
  <c r="W216"/>
  <c r="V216"/>
  <c r="U216" s="1"/>
  <c r="Q216"/>
  <c r="G216"/>
  <c r="AG215"/>
  <c r="X215"/>
  <c r="W215"/>
  <c r="U215" s="1"/>
  <c r="V215"/>
  <c r="Q215"/>
  <c r="G215"/>
  <c r="K215" s="1"/>
  <c r="AG214"/>
  <c r="X214"/>
  <c r="W214"/>
  <c r="U214" s="1"/>
  <c r="V214"/>
  <c r="Q214"/>
  <c r="G214"/>
  <c r="AG213"/>
  <c r="X213"/>
  <c r="W213"/>
  <c r="U213" s="1"/>
  <c r="V213"/>
  <c r="Q213"/>
  <c r="G213"/>
  <c r="AG212"/>
  <c r="X212"/>
  <c r="W212"/>
  <c r="V212"/>
  <c r="Q212"/>
  <c r="G212"/>
  <c r="K212" s="1"/>
  <c r="AG211"/>
  <c r="X211"/>
  <c r="W211"/>
  <c r="V211"/>
  <c r="Q211"/>
  <c r="O211"/>
  <c r="N211" s="1"/>
  <c r="M211"/>
  <c r="K211" s="1"/>
  <c r="G211"/>
  <c r="AD210"/>
  <c r="X210"/>
  <c r="W210"/>
  <c r="V210"/>
  <c r="U210" s="1"/>
  <c r="Q210"/>
  <c r="G210"/>
  <c r="K210" s="1"/>
  <c r="AL209"/>
  <c r="AK209"/>
  <c r="AG209"/>
  <c r="AD209"/>
  <c r="AJ209" s="1"/>
  <c r="X209"/>
  <c r="W209"/>
  <c r="U209" s="1"/>
  <c r="V209"/>
  <c r="Q209"/>
  <c r="M209"/>
  <c r="L209"/>
  <c r="G209"/>
  <c r="AD208"/>
  <c r="X208"/>
  <c r="W208"/>
  <c r="V208"/>
  <c r="U208" s="1"/>
  <c r="Q208"/>
  <c r="G208"/>
  <c r="AD207"/>
  <c r="X207"/>
  <c r="W207"/>
  <c r="V207"/>
  <c r="Q207"/>
  <c r="G207"/>
  <c r="AD206"/>
  <c r="AC206"/>
  <c r="W206" s="1"/>
  <c r="AB206"/>
  <c r="V206" s="1"/>
  <c r="AA206"/>
  <c r="X206"/>
  <c r="Q206"/>
  <c r="P206"/>
  <c r="N206"/>
  <c r="L206"/>
  <c r="K206" s="1"/>
  <c r="G206"/>
  <c r="AA205"/>
  <c r="X205"/>
  <c r="W205"/>
  <c r="V205"/>
  <c r="Q205"/>
  <c r="G205"/>
  <c r="K205" s="1"/>
  <c r="AA204"/>
  <c r="X204"/>
  <c r="W204"/>
  <c r="V204"/>
  <c r="U204" s="1"/>
  <c r="Q204"/>
  <c r="K204" s="1"/>
  <c r="G204"/>
  <c r="AD203"/>
  <c r="AC203"/>
  <c r="AA203" s="1"/>
  <c r="X203"/>
  <c r="W203"/>
  <c r="V203"/>
  <c r="U203" s="1"/>
  <c r="Q203"/>
  <c r="P203"/>
  <c r="N203" s="1"/>
  <c r="L203"/>
  <c r="K203" s="1"/>
  <c r="G203"/>
  <c r="AA202"/>
  <c r="X202"/>
  <c r="W202"/>
  <c r="V202"/>
  <c r="U202" s="1"/>
  <c r="Q202"/>
  <c r="G202"/>
  <c r="K202" s="1"/>
  <c r="AB201"/>
  <c r="AA201" s="1"/>
  <c r="X201"/>
  <c r="W201"/>
  <c r="Q201"/>
  <c r="M201"/>
  <c r="L201"/>
  <c r="G201"/>
  <c r="AC200"/>
  <c r="W200" s="1"/>
  <c r="AA200"/>
  <c r="X200"/>
  <c r="V200"/>
  <c r="Q200"/>
  <c r="M200"/>
  <c r="L200"/>
  <c r="G200"/>
  <c r="X199"/>
  <c r="W199"/>
  <c r="U199" s="1"/>
  <c r="V199"/>
  <c r="Q199"/>
  <c r="G199"/>
  <c r="X198"/>
  <c r="W198"/>
  <c r="V198"/>
  <c r="Q198"/>
  <c r="G198"/>
  <c r="K198" s="1"/>
  <c r="AK197"/>
  <c r="AI197"/>
  <c r="AH197"/>
  <c r="AF197"/>
  <c r="AE197"/>
  <c r="Z197"/>
  <c r="Y197"/>
  <c r="T197"/>
  <c r="S197"/>
  <c r="R197"/>
  <c r="J197"/>
  <c r="I197"/>
  <c r="H197"/>
  <c r="AG196"/>
  <c r="AG195"/>
  <c r="AG194"/>
  <c r="X194"/>
  <c r="W194"/>
  <c r="V194"/>
  <c r="U194"/>
  <c r="G194"/>
  <c r="K194" s="1"/>
  <c r="AG193"/>
  <c r="X193"/>
  <c r="W193"/>
  <c r="U193" s="1"/>
  <c r="V193"/>
  <c r="G193"/>
  <c r="K193" s="1"/>
  <c r="AG192"/>
  <c r="X192"/>
  <c r="W192"/>
  <c r="V192"/>
  <c r="G192"/>
  <c r="K192" s="1"/>
  <c r="AG191"/>
  <c r="X191"/>
  <c r="W191"/>
  <c r="V191"/>
  <c r="U191" s="1"/>
  <c r="G191"/>
  <c r="K191" s="1"/>
  <c r="AG190"/>
  <c r="X190"/>
  <c r="W190"/>
  <c r="V190"/>
  <c r="G190"/>
  <c r="K190" s="1"/>
  <c r="AD189"/>
  <c r="X189"/>
  <c r="W189"/>
  <c r="V189"/>
  <c r="M189"/>
  <c r="L189"/>
  <c r="G189"/>
  <c r="AD188"/>
  <c r="X188"/>
  <c r="W188"/>
  <c r="V188"/>
  <c r="P188"/>
  <c r="N188" s="1"/>
  <c r="L188"/>
  <c r="K188" s="1"/>
  <c r="G188"/>
  <c r="AD187"/>
  <c r="X187"/>
  <c r="W187"/>
  <c r="U187" s="1"/>
  <c r="V187"/>
  <c r="P187"/>
  <c r="N187" s="1"/>
  <c r="N180" s="1"/>
  <c r="L187"/>
  <c r="K187"/>
  <c r="G187"/>
  <c r="AA186"/>
  <c r="X186"/>
  <c r="W186"/>
  <c r="V186"/>
  <c r="M186"/>
  <c r="L186"/>
  <c r="K186" s="1"/>
  <c r="G186"/>
  <c r="AA185"/>
  <c r="AA180" s="1"/>
  <c r="X185"/>
  <c r="W185"/>
  <c r="V185"/>
  <c r="M185"/>
  <c r="L185"/>
  <c r="K185"/>
  <c r="G185"/>
  <c r="X184"/>
  <c r="W184"/>
  <c r="V184"/>
  <c r="U184" s="1"/>
  <c r="G184"/>
  <c r="K184" s="1"/>
  <c r="X183"/>
  <c r="W183"/>
  <c r="V183"/>
  <c r="G183"/>
  <c r="K183" s="1"/>
  <c r="X182"/>
  <c r="W182"/>
  <c r="V182"/>
  <c r="U182" s="1"/>
  <c r="G182"/>
  <c r="K182" s="1"/>
  <c r="A182"/>
  <c r="A183" s="1"/>
  <c r="A184" s="1"/>
  <c r="A185" s="1"/>
  <c r="A186" s="1"/>
  <c r="A187" s="1"/>
  <c r="A188" s="1"/>
  <c r="A189" s="1"/>
  <c r="A190" s="1"/>
  <c r="A191" s="1"/>
  <c r="A192" s="1"/>
  <c r="A193" s="1"/>
  <c r="A194" s="1"/>
  <c r="A195" s="1"/>
  <c r="A196" s="1"/>
  <c r="X181"/>
  <c r="W181"/>
  <c r="V181"/>
  <c r="G181"/>
  <c r="AK180"/>
  <c r="AI180"/>
  <c r="AH180"/>
  <c r="AF180"/>
  <c r="AE180"/>
  <c r="AC180"/>
  <c r="AB180"/>
  <c r="Z180"/>
  <c r="Y180"/>
  <c r="T180"/>
  <c r="S180"/>
  <c r="R180"/>
  <c r="Q180"/>
  <c r="P180"/>
  <c r="O180"/>
  <c r="J180"/>
  <c r="I180"/>
  <c r="H180"/>
  <c r="AH179"/>
  <c r="AG179"/>
  <c r="R179"/>
  <c r="R162" s="1"/>
  <c r="Q179"/>
  <c r="O179"/>
  <c r="N179" s="1"/>
  <c r="AG178"/>
  <c r="Q178"/>
  <c r="N178"/>
  <c r="AG177"/>
  <c r="Q177"/>
  <c r="G177"/>
  <c r="AG176"/>
  <c r="X176"/>
  <c r="W176"/>
  <c r="V176"/>
  <c r="U176" s="1"/>
  <c r="Q176"/>
  <c r="G176"/>
  <c r="AG175"/>
  <c r="X175"/>
  <c r="W175"/>
  <c r="V175"/>
  <c r="Q175"/>
  <c r="M175"/>
  <c r="L175"/>
  <c r="K175" s="1"/>
  <c r="G175"/>
  <c r="AG174"/>
  <c r="X174"/>
  <c r="W174"/>
  <c r="V174"/>
  <c r="Q174"/>
  <c r="P174"/>
  <c r="O174"/>
  <c r="N174" s="1"/>
  <c r="G174"/>
  <c r="AG173"/>
  <c r="X173"/>
  <c r="W173"/>
  <c r="V173"/>
  <c r="U173"/>
  <c r="Q173"/>
  <c r="G173"/>
  <c r="AD172"/>
  <c r="X172"/>
  <c r="W172"/>
  <c r="V172"/>
  <c r="U172" s="1"/>
  <c r="M172"/>
  <c r="K172" s="1"/>
  <c r="L172"/>
  <c r="G172"/>
  <c r="AD171"/>
  <c r="X171"/>
  <c r="W171"/>
  <c r="V171"/>
  <c r="P171"/>
  <c r="N171" s="1"/>
  <c r="O171"/>
  <c r="G171"/>
  <c r="AD170"/>
  <c r="X170"/>
  <c r="W170"/>
  <c r="V170"/>
  <c r="M170"/>
  <c r="L170"/>
  <c r="K170"/>
  <c r="G170"/>
  <c r="AD169"/>
  <c r="AD162" s="1"/>
  <c r="X169"/>
  <c r="W169"/>
  <c r="V169"/>
  <c r="M169"/>
  <c r="L169"/>
  <c r="G169"/>
  <c r="AA168"/>
  <c r="X168"/>
  <c r="W168"/>
  <c r="V168"/>
  <c r="M168"/>
  <c r="L168"/>
  <c r="G168"/>
  <c r="AA167"/>
  <c r="X167"/>
  <c r="W167"/>
  <c r="V167"/>
  <c r="U167" s="1"/>
  <c r="M167"/>
  <c r="L167"/>
  <c r="K167" s="1"/>
  <c r="G167"/>
  <c r="AA166"/>
  <c r="X166"/>
  <c r="W166"/>
  <c r="V166"/>
  <c r="P166"/>
  <c r="P162" s="1"/>
  <c r="O166"/>
  <c r="G166"/>
  <c r="AA165"/>
  <c r="X165"/>
  <c r="W165"/>
  <c r="V165"/>
  <c r="M165"/>
  <c r="L165"/>
  <c r="G165"/>
  <c r="X164"/>
  <c r="W164"/>
  <c r="V164"/>
  <c r="U164" s="1"/>
  <c r="G164"/>
  <c r="K164" s="1"/>
  <c r="A164"/>
  <c r="A165" s="1"/>
  <c r="A166" s="1"/>
  <c r="A167" s="1"/>
  <c r="A168" s="1"/>
  <c r="A169" s="1"/>
  <c r="A170" s="1"/>
  <c r="A171" s="1"/>
  <c r="A172" s="1"/>
  <c r="A173" s="1"/>
  <c r="A174" s="1"/>
  <c r="A175" s="1"/>
  <c r="A176" s="1"/>
  <c r="A177" s="1"/>
  <c r="A178" s="1"/>
  <c r="A179" s="1"/>
  <c r="X163"/>
  <c r="W163"/>
  <c r="V163"/>
  <c r="U163" s="1"/>
  <c r="G163"/>
  <c r="AK162"/>
  <c r="AI162"/>
  <c r="AH162"/>
  <c r="AF162"/>
  <c r="AE162"/>
  <c r="AC162"/>
  <c r="AB162"/>
  <c r="AA162"/>
  <c r="Z162"/>
  <c r="Y162"/>
  <c r="T162"/>
  <c r="S162"/>
  <c r="J162"/>
  <c r="I162"/>
  <c r="H162"/>
  <c r="AI161"/>
  <c r="AI151" s="1"/>
  <c r="AH161"/>
  <c r="AG161" s="1"/>
  <c r="S161"/>
  <c r="R161"/>
  <c r="P161"/>
  <c r="O161"/>
  <c r="N161" s="1"/>
  <c r="AG160"/>
  <c r="X160"/>
  <c r="W160"/>
  <c r="V160"/>
  <c r="U160" s="1"/>
  <c r="Q160"/>
  <c r="G160"/>
  <c r="AG159"/>
  <c r="X159"/>
  <c r="W159"/>
  <c r="V159"/>
  <c r="Q159"/>
  <c r="G159"/>
  <c r="AD158"/>
  <c r="X158"/>
  <c r="W158"/>
  <c r="V158"/>
  <c r="M158"/>
  <c r="L158"/>
  <c r="G158"/>
  <c r="AD157"/>
  <c r="X157"/>
  <c r="W157"/>
  <c r="V157"/>
  <c r="U157" s="1"/>
  <c r="M157"/>
  <c r="L157"/>
  <c r="K157" s="1"/>
  <c r="G157"/>
  <c r="AD156"/>
  <c r="AD151" s="1"/>
  <c r="X156"/>
  <c r="W156"/>
  <c r="V156"/>
  <c r="P156"/>
  <c r="P151" s="1"/>
  <c r="L156"/>
  <c r="K156" s="1"/>
  <c r="G156"/>
  <c r="AA155"/>
  <c r="X155"/>
  <c r="W155"/>
  <c r="V155"/>
  <c r="U155" s="1"/>
  <c r="M155"/>
  <c r="L155"/>
  <c r="G155"/>
  <c r="AA154"/>
  <c r="X154"/>
  <c r="W154"/>
  <c r="V154"/>
  <c r="M154"/>
  <c r="L154"/>
  <c r="G154"/>
  <c r="AA153"/>
  <c r="X153"/>
  <c r="W153"/>
  <c r="V153"/>
  <c r="U153" s="1"/>
  <c r="M153"/>
  <c r="L153"/>
  <c r="G153"/>
  <c r="A153"/>
  <c r="A154" s="1"/>
  <c r="A155" s="1"/>
  <c r="A156" s="1"/>
  <c r="A157" s="1"/>
  <c r="A158" s="1"/>
  <c r="A159" s="1"/>
  <c r="A160" s="1"/>
  <c r="A161" s="1"/>
  <c r="AB152"/>
  <c r="V152" s="1"/>
  <c r="AA152"/>
  <c r="X152"/>
  <c r="W152"/>
  <c r="M152"/>
  <c r="L152"/>
  <c r="G152"/>
  <c r="AK151"/>
  <c r="AF151"/>
  <c r="AE151"/>
  <c r="AC151"/>
  <c r="Z151"/>
  <c r="Y151"/>
  <c r="T151"/>
  <c r="R151"/>
  <c r="J151"/>
  <c r="I151"/>
  <c r="H151"/>
  <c r="AG150"/>
  <c r="Q150"/>
  <c r="N150"/>
  <c r="AG149"/>
  <c r="X149"/>
  <c r="W149"/>
  <c r="V149"/>
  <c r="U149" s="1"/>
  <c r="Q149"/>
  <c r="G149"/>
  <c r="K149" s="1"/>
  <c r="AG148"/>
  <c r="X148"/>
  <c r="W148"/>
  <c r="U148" s="1"/>
  <c r="V148"/>
  <c r="Q148"/>
  <c r="G148"/>
  <c r="AG147"/>
  <c r="X147"/>
  <c r="W147"/>
  <c r="V147"/>
  <c r="Q147"/>
  <c r="G147"/>
  <c r="K147" s="1"/>
  <c r="AD146"/>
  <c r="X146"/>
  <c r="W146"/>
  <c r="U146" s="1"/>
  <c r="V146"/>
  <c r="Q146"/>
  <c r="O146"/>
  <c r="N146" s="1"/>
  <c r="G146"/>
  <c r="AD145"/>
  <c r="X145"/>
  <c r="W145"/>
  <c r="V145"/>
  <c r="U145"/>
  <c r="Q145"/>
  <c r="M145"/>
  <c r="L145"/>
  <c r="G145"/>
  <c r="AD144"/>
  <c r="X144"/>
  <c r="W144"/>
  <c r="V144"/>
  <c r="U144" s="1"/>
  <c r="Q144"/>
  <c r="P144"/>
  <c r="O144"/>
  <c r="N144"/>
  <c r="G144"/>
  <c r="AA143"/>
  <c r="X143"/>
  <c r="W143"/>
  <c r="V143"/>
  <c r="Q143"/>
  <c r="M143"/>
  <c r="L143"/>
  <c r="G143"/>
  <c r="AA142"/>
  <c r="X142"/>
  <c r="W142"/>
  <c r="V142"/>
  <c r="Q142"/>
  <c r="G142"/>
  <c r="K142" s="1"/>
  <c r="AD141"/>
  <c r="X141"/>
  <c r="W141"/>
  <c r="V141"/>
  <c r="Q141"/>
  <c r="G141"/>
  <c r="AA140"/>
  <c r="X140"/>
  <c r="W140"/>
  <c r="U140" s="1"/>
  <c r="V140"/>
  <c r="Q140"/>
  <c r="P140"/>
  <c r="N140" s="1"/>
  <c r="L140"/>
  <c r="K140" s="1"/>
  <c r="G140"/>
  <c r="AA139"/>
  <c r="AA135" s="1"/>
  <c r="X139"/>
  <c r="W139"/>
  <c r="V139"/>
  <c r="U139" s="1"/>
  <c r="Q139"/>
  <c r="P139"/>
  <c r="P135" s="1"/>
  <c r="L139"/>
  <c r="K139"/>
  <c r="G139"/>
  <c r="X138"/>
  <c r="W138"/>
  <c r="V138"/>
  <c r="Q138"/>
  <c r="G138"/>
  <c r="X137"/>
  <c r="W137"/>
  <c r="V137"/>
  <c r="U137" s="1"/>
  <c r="Q137"/>
  <c r="K137" s="1"/>
  <c r="G137"/>
  <c r="A137"/>
  <c r="A138" s="1"/>
  <c r="A139" s="1"/>
  <c r="A140" s="1"/>
  <c r="A141" s="1"/>
  <c r="A142" s="1"/>
  <c r="A143" s="1"/>
  <c r="A144" s="1"/>
  <c r="A145" s="1"/>
  <c r="A146" s="1"/>
  <c r="A147" s="1"/>
  <c r="A148" s="1"/>
  <c r="A149" s="1"/>
  <c r="A150" s="1"/>
  <c r="X136"/>
  <c r="W136"/>
  <c r="V136"/>
  <c r="Q136"/>
  <c r="G136"/>
  <c r="AK135"/>
  <c r="AI135"/>
  <c r="AH135"/>
  <c r="AF135"/>
  <c r="AE135"/>
  <c r="AC135"/>
  <c r="AB135"/>
  <c r="Z135"/>
  <c r="Y135"/>
  <c r="T135"/>
  <c r="S135"/>
  <c r="R135"/>
  <c r="J135"/>
  <c r="I135"/>
  <c r="H135"/>
  <c r="AG134"/>
  <c r="Q134"/>
  <c r="N134"/>
  <c r="AI133"/>
  <c r="AG133" s="1"/>
  <c r="S133"/>
  <c r="L133"/>
  <c r="G133"/>
  <c r="AG132"/>
  <c r="X132"/>
  <c r="W132"/>
  <c r="U132" s="1"/>
  <c r="V132"/>
  <c r="Q132"/>
  <c r="K132" s="1"/>
  <c r="G132"/>
  <c r="AG131"/>
  <c r="X131"/>
  <c r="W131"/>
  <c r="V131"/>
  <c r="U131" s="1"/>
  <c r="Q131"/>
  <c r="G131"/>
  <c r="AG130"/>
  <c r="X130"/>
  <c r="W130"/>
  <c r="V130"/>
  <c r="U130" s="1"/>
  <c r="Q130"/>
  <c r="G130"/>
  <c r="AD129"/>
  <c r="X129"/>
  <c r="W129"/>
  <c r="V129"/>
  <c r="M129"/>
  <c r="L129"/>
  <c r="K129" s="1"/>
  <c r="G129"/>
  <c r="AD128"/>
  <c r="X128"/>
  <c r="W128"/>
  <c r="V128"/>
  <c r="P128"/>
  <c r="N128" s="1"/>
  <c r="L128"/>
  <c r="K128" s="1"/>
  <c r="G128"/>
  <c r="AD127"/>
  <c r="X127"/>
  <c r="W127"/>
  <c r="V127"/>
  <c r="M127"/>
  <c r="L127"/>
  <c r="G127"/>
  <c r="AD126"/>
  <c r="X126"/>
  <c r="W126"/>
  <c r="V126"/>
  <c r="P126"/>
  <c r="N126" s="1"/>
  <c r="L126"/>
  <c r="K126" s="1"/>
  <c r="G126"/>
  <c r="AA125"/>
  <c r="AA119" s="1"/>
  <c r="X125"/>
  <c r="W125"/>
  <c r="V125"/>
  <c r="U125"/>
  <c r="G125"/>
  <c r="K125" s="1"/>
  <c r="AA124"/>
  <c r="X124"/>
  <c r="W124"/>
  <c r="V124"/>
  <c r="U124" s="1"/>
  <c r="P124"/>
  <c r="P119" s="1"/>
  <c r="O124"/>
  <c r="O119" s="1"/>
  <c r="G124"/>
  <c r="AA123"/>
  <c r="X123"/>
  <c r="W123"/>
  <c r="V123"/>
  <c r="G123"/>
  <c r="K123" s="1"/>
  <c r="AA122"/>
  <c r="X122"/>
  <c r="W122"/>
  <c r="V122"/>
  <c r="G122"/>
  <c r="K122" s="1"/>
  <c r="X121"/>
  <c r="W121"/>
  <c r="V121"/>
  <c r="K121"/>
  <c r="G121"/>
  <c r="A121"/>
  <c r="A122" s="1"/>
  <c r="A123" s="1"/>
  <c r="A124" s="1"/>
  <c r="A125" s="1"/>
  <c r="A126" s="1"/>
  <c r="A127" s="1"/>
  <c r="A128" s="1"/>
  <c r="A129" s="1"/>
  <c r="A130" s="1"/>
  <c r="A131" s="1"/>
  <c r="A132" s="1"/>
  <c r="A133" s="1"/>
  <c r="A134" s="1"/>
  <c r="X120"/>
  <c r="W120"/>
  <c r="V120"/>
  <c r="M120"/>
  <c r="L120"/>
  <c r="G120"/>
  <c r="AK119"/>
  <c r="AI119"/>
  <c r="AH119"/>
  <c r="AF119"/>
  <c r="AE119"/>
  <c r="AC119"/>
  <c r="AB119"/>
  <c r="Z119"/>
  <c r="Y119"/>
  <c r="T119"/>
  <c r="R119"/>
  <c r="J119"/>
  <c r="I119"/>
  <c r="H119"/>
  <c r="AG118"/>
  <c r="Q118"/>
  <c r="N118"/>
  <c r="AG117"/>
  <c r="S117"/>
  <c r="P117"/>
  <c r="N117" s="1"/>
  <c r="AG116"/>
  <c r="X116"/>
  <c r="W116"/>
  <c r="V116"/>
  <c r="U116" s="1"/>
  <c r="Q116"/>
  <c r="G116"/>
  <c r="AG115"/>
  <c r="X115"/>
  <c r="W115"/>
  <c r="V115"/>
  <c r="Q115"/>
  <c r="G115"/>
  <c r="AG114"/>
  <c r="X114"/>
  <c r="W114"/>
  <c r="V114"/>
  <c r="U114" s="1"/>
  <c r="Q114"/>
  <c r="M114"/>
  <c r="L114"/>
  <c r="G114"/>
  <c r="AG113"/>
  <c r="X113"/>
  <c r="W113"/>
  <c r="U113" s="1"/>
  <c r="V113"/>
  <c r="Q113"/>
  <c r="G113"/>
  <c r="AD112"/>
  <c r="X112"/>
  <c r="W112"/>
  <c r="V112"/>
  <c r="M112"/>
  <c r="L112"/>
  <c r="G112"/>
  <c r="K112" s="1"/>
  <c r="AD111"/>
  <c r="X111"/>
  <c r="W111"/>
  <c r="V111"/>
  <c r="M111"/>
  <c r="L111"/>
  <c r="G111"/>
  <c r="K111" s="1"/>
  <c r="AD110"/>
  <c r="X110"/>
  <c r="W110"/>
  <c r="V110"/>
  <c r="P110"/>
  <c r="O110"/>
  <c r="G110"/>
  <c r="AA109"/>
  <c r="X109"/>
  <c r="W109"/>
  <c r="V109"/>
  <c r="U109" s="1"/>
  <c r="P109"/>
  <c r="O109"/>
  <c r="G109"/>
  <c r="AA108"/>
  <c r="X108"/>
  <c r="W108"/>
  <c r="U108" s="1"/>
  <c r="V108"/>
  <c r="P108"/>
  <c r="O108"/>
  <c r="G108"/>
  <c r="X107"/>
  <c r="W107"/>
  <c r="V107"/>
  <c r="G107"/>
  <c r="K107" s="1"/>
  <c r="AC106"/>
  <c r="W106" s="1"/>
  <c r="X106"/>
  <c r="V106"/>
  <c r="M106"/>
  <c r="K106" s="1"/>
  <c r="G106"/>
  <c r="A106"/>
  <c r="A107" s="1"/>
  <c r="A108" s="1"/>
  <c r="A109" s="1"/>
  <c r="A110" s="1"/>
  <c r="A111" s="1"/>
  <c r="A112" s="1"/>
  <c r="A113" s="1"/>
  <c r="A114" s="1"/>
  <c r="A115" s="1"/>
  <c r="A116" s="1"/>
  <c r="A117" s="1"/>
  <c r="A118" s="1"/>
  <c r="X105"/>
  <c r="W105"/>
  <c r="V105"/>
  <c r="K105"/>
  <c r="G105"/>
  <c r="AK104"/>
  <c r="AI104"/>
  <c r="AH104"/>
  <c r="AF104"/>
  <c r="AE104"/>
  <c r="AB104"/>
  <c r="Z104"/>
  <c r="Y104"/>
  <c r="R104"/>
  <c r="J104"/>
  <c r="I104"/>
  <c r="H104"/>
  <c r="AH103"/>
  <c r="R103"/>
  <c r="O103"/>
  <c r="N103" s="1"/>
  <c r="AI102"/>
  <c r="AG102" s="1"/>
  <c r="X102"/>
  <c r="W102"/>
  <c r="V102"/>
  <c r="S102"/>
  <c r="S83" s="1"/>
  <c r="Q102"/>
  <c r="I102"/>
  <c r="G102" s="1"/>
  <c r="AG101"/>
  <c r="Q101"/>
  <c r="G101"/>
  <c r="K101" s="1"/>
  <c r="AG100"/>
  <c r="Q100"/>
  <c r="K100" s="1"/>
  <c r="G100"/>
  <c r="AG99"/>
  <c r="Q99"/>
  <c r="G99"/>
  <c r="K99" s="1"/>
  <c r="AG98"/>
  <c r="Q98"/>
  <c r="G98"/>
  <c r="AG97"/>
  <c r="X97"/>
  <c r="W97"/>
  <c r="V97"/>
  <c r="U97" s="1"/>
  <c r="Q97"/>
  <c r="G97"/>
  <c r="A97"/>
  <c r="A98" s="1"/>
  <c r="A99" s="1"/>
  <c r="A100" s="1"/>
  <c r="A101" s="1"/>
  <c r="A102" s="1"/>
  <c r="A103" s="1"/>
  <c r="AG96"/>
  <c r="X96"/>
  <c r="W96"/>
  <c r="U96" s="1"/>
  <c r="V96"/>
  <c r="Q96"/>
  <c r="K96" s="1"/>
  <c r="G96"/>
  <c r="AD95"/>
  <c r="X95"/>
  <c r="W95"/>
  <c r="U95" s="1"/>
  <c r="V95"/>
  <c r="P95"/>
  <c r="N95"/>
  <c r="L95"/>
  <c r="K95" s="1"/>
  <c r="G95"/>
  <c r="AD94"/>
  <c r="AD83" s="1"/>
  <c r="X94"/>
  <c r="W94"/>
  <c r="V94"/>
  <c r="P94"/>
  <c r="N94" s="1"/>
  <c r="L94"/>
  <c r="K94"/>
  <c r="G94"/>
  <c r="AD93"/>
  <c r="X93"/>
  <c r="W93"/>
  <c r="V93"/>
  <c r="L93"/>
  <c r="K93" s="1"/>
  <c r="I93"/>
  <c r="P93" s="1"/>
  <c r="N93" s="1"/>
  <c r="AD92"/>
  <c r="X92"/>
  <c r="W92"/>
  <c r="V92"/>
  <c r="P92"/>
  <c r="N92" s="1"/>
  <c r="L92"/>
  <c r="K92" s="1"/>
  <c r="G92"/>
  <c r="AD91"/>
  <c r="X91"/>
  <c r="W91"/>
  <c r="V91"/>
  <c r="U91" s="1"/>
  <c r="L91"/>
  <c r="I91"/>
  <c r="M91" s="1"/>
  <c r="K91" s="1"/>
  <c r="AA90"/>
  <c r="W90"/>
  <c r="U90" s="1"/>
  <c r="V90"/>
  <c r="L90"/>
  <c r="I90"/>
  <c r="M90" s="1"/>
  <c r="K90" s="1"/>
  <c r="AA89"/>
  <c r="X89"/>
  <c r="W89"/>
  <c r="V89"/>
  <c r="L89"/>
  <c r="I89"/>
  <c r="M89" s="1"/>
  <c r="G89"/>
  <c r="AB88"/>
  <c r="X88"/>
  <c r="W88"/>
  <c r="P88"/>
  <c r="N88" s="1"/>
  <c r="L88"/>
  <c r="K88" s="1"/>
  <c r="G88"/>
  <c r="AA87"/>
  <c r="X87"/>
  <c r="W87"/>
  <c r="V87"/>
  <c r="U87" s="1"/>
  <c r="M87"/>
  <c r="L87"/>
  <c r="I87"/>
  <c r="G87" s="1"/>
  <c r="X86"/>
  <c r="W86"/>
  <c r="V86"/>
  <c r="G86"/>
  <c r="K86" s="1"/>
  <c r="X85"/>
  <c r="W85"/>
  <c r="V85"/>
  <c r="G85"/>
  <c r="K85" s="1"/>
  <c r="X84"/>
  <c r="W84"/>
  <c r="U84" s="1"/>
  <c r="V84"/>
  <c r="G84"/>
  <c r="K84" s="1"/>
  <c r="AK83"/>
  <c r="AI83"/>
  <c r="AF83"/>
  <c r="AE83"/>
  <c r="AC83"/>
  <c r="Z83"/>
  <c r="Y83"/>
  <c r="O83"/>
  <c r="J83"/>
  <c r="H83"/>
  <c r="AG82"/>
  <c r="Q82"/>
  <c r="N82"/>
  <c r="AG81"/>
  <c r="X81"/>
  <c r="W81"/>
  <c r="V81"/>
  <c r="Q81"/>
  <c r="G81"/>
  <c r="AG80"/>
  <c r="X80"/>
  <c r="W80"/>
  <c r="V80"/>
  <c r="Q80"/>
  <c r="K80" s="1"/>
  <c r="G80"/>
  <c r="AG79"/>
  <c r="X79"/>
  <c r="W79"/>
  <c r="V79"/>
  <c r="Q79"/>
  <c r="G79"/>
  <c r="AD78"/>
  <c r="X78"/>
  <c r="W78"/>
  <c r="V78"/>
  <c r="Q78"/>
  <c r="G78"/>
  <c r="AD77"/>
  <c r="X77"/>
  <c r="W77"/>
  <c r="V77"/>
  <c r="Q77"/>
  <c r="G77"/>
  <c r="AD76"/>
  <c r="X76"/>
  <c r="W76"/>
  <c r="U76" s="1"/>
  <c r="V76"/>
  <c r="Q76"/>
  <c r="G76"/>
  <c r="AD75"/>
  <c r="X75"/>
  <c r="W75"/>
  <c r="V75"/>
  <c r="Q75"/>
  <c r="P75"/>
  <c r="L75"/>
  <c r="K75" s="1"/>
  <c r="G75"/>
  <c r="AA74"/>
  <c r="X74"/>
  <c r="W74"/>
  <c r="V74"/>
  <c r="Q74"/>
  <c r="M74"/>
  <c r="L74"/>
  <c r="K74" s="1"/>
  <c r="G74"/>
  <c r="AB73"/>
  <c r="V73" s="1"/>
  <c r="V68" s="1"/>
  <c r="AA73"/>
  <c r="X73"/>
  <c r="W73"/>
  <c r="Q73"/>
  <c r="M73"/>
  <c r="L73"/>
  <c r="K73" s="1"/>
  <c r="G73"/>
  <c r="AA72"/>
  <c r="X72"/>
  <c r="W72"/>
  <c r="V72"/>
  <c r="Q72"/>
  <c r="M72"/>
  <c r="L72"/>
  <c r="G72"/>
  <c r="AA71"/>
  <c r="X71"/>
  <c r="W71"/>
  <c r="V71"/>
  <c r="Q71"/>
  <c r="M71"/>
  <c r="L71"/>
  <c r="G71"/>
  <c r="X70"/>
  <c r="W70"/>
  <c r="V70"/>
  <c r="Q70"/>
  <c r="G70"/>
  <c r="K70" s="1"/>
  <c r="A70"/>
  <c r="A71" s="1"/>
  <c r="A72" s="1"/>
  <c r="A73" s="1"/>
  <c r="A74" s="1"/>
  <c r="A75" s="1"/>
  <c r="A76" s="1"/>
  <c r="A77" s="1"/>
  <c r="A78" s="1"/>
  <c r="A79" s="1"/>
  <c r="A80" s="1"/>
  <c r="A81" s="1"/>
  <c r="A82" s="1"/>
  <c r="X69"/>
  <c r="W69"/>
  <c r="V69"/>
  <c r="Q69"/>
  <c r="G69"/>
  <c r="K69" s="1"/>
  <c r="AK68"/>
  <c r="AI68"/>
  <c r="AH68"/>
  <c r="AF68"/>
  <c r="AE68"/>
  <c r="AC68"/>
  <c r="AB68"/>
  <c r="Z68"/>
  <c r="Y68"/>
  <c r="T68"/>
  <c r="S68"/>
  <c r="R68"/>
  <c r="O68"/>
  <c r="J68"/>
  <c r="I68"/>
  <c r="H68"/>
  <c r="AG67"/>
  <c r="Q67"/>
  <c r="N67"/>
  <c r="AG66"/>
  <c r="Q66"/>
  <c r="N66"/>
  <c r="AG65"/>
  <c r="Q65"/>
  <c r="N65"/>
  <c r="AG64"/>
  <c r="Q64"/>
  <c r="N64"/>
  <c r="AI63"/>
  <c r="AI55" s="1"/>
  <c r="AH63"/>
  <c r="AH55" s="1"/>
  <c r="AD63"/>
  <c r="W63"/>
  <c r="V63"/>
  <c r="Q63"/>
  <c r="N63"/>
  <c r="M63"/>
  <c r="L63"/>
  <c r="G63"/>
  <c r="AD62"/>
  <c r="X62"/>
  <c r="W62"/>
  <c r="V62"/>
  <c r="U62" s="1"/>
  <c r="Q62"/>
  <c r="P62"/>
  <c r="P55" s="1"/>
  <c r="L62"/>
  <c r="K62" s="1"/>
  <c r="G62"/>
  <c r="AD61"/>
  <c r="X61"/>
  <c r="W61"/>
  <c r="V61"/>
  <c r="U61" s="1"/>
  <c r="Q61"/>
  <c r="P61"/>
  <c r="N61"/>
  <c r="L61"/>
  <c r="K61" s="1"/>
  <c r="G61"/>
  <c r="AA60"/>
  <c r="X60"/>
  <c r="W60"/>
  <c r="V60"/>
  <c r="U60" s="1"/>
  <c r="Q60"/>
  <c r="M60"/>
  <c r="L60"/>
  <c r="K60" s="1"/>
  <c r="G60"/>
  <c r="AA59"/>
  <c r="X59"/>
  <c r="W59"/>
  <c r="V59"/>
  <c r="Q59"/>
  <c r="M59"/>
  <c r="L59"/>
  <c r="G59"/>
  <c r="X58"/>
  <c r="W58"/>
  <c r="V58"/>
  <c r="Q58"/>
  <c r="G58"/>
  <c r="X57"/>
  <c r="W57"/>
  <c r="V57"/>
  <c r="U57" s="1"/>
  <c r="Q57"/>
  <c r="G57"/>
  <c r="A57"/>
  <c r="A58" s="1"/>
  <c r="A59" s="1"/>
  <c r="A60" s="1"/>
  <c r="A61" s="1"/>
  <c r="A62" s="1"/>
  <c r="A63" s="1"/>
  <c r="A64" s="1"/>
  <c r="A65" s="1"/>
  <c r="A66" s="1"/>
  <c r="A67" s="1"/>
  <c r="X56"/>
  <c r="W56"/>
  <c r="V56"/>
  <c r="Q56"/>
  <c r="G56"/>
  <c r="AK55"/>
  <c r="AF55"/>
  <c r="AE55"/>
  <c r="AC55"/>
  <c r="AB55"/>
  <c r="Z55"/>
  <c r="Y55"/>
  <c r="T55"/>
  <c r="S55"/>
  <c r="R55"/>
  <c r="O55"/>
  <c r="J55"/>
  <c r="I55"/>
  <c r="H55"/>
  <c r="AG54"/>
  <c r="Q54"/>
  <c r="N54"/>
  <c r="AG53"/>
  <c r="X53"/>
  <c r="W53"/>
  <c r="U53" s="1"/>
  <c r="V53"/>
  <c r="Q53"/>
  <c r="N53"/>
  <c r="G53"/>
  <c r="AG52"/>
  <c r="X52"/>
  <c r="W52"/>
  <c r="V52"/>
  <c r="U52" s="1"/>
  <c r="Q52"/>
  <c r="N52"/>
  <c r="G52"/>
  <c r="AD51"/>
  <c r="AD45" s="1"/>
  <c r="X51"/>
  <c r="W51"/>
  <c r="V51"/>
  <c r="U51" s="1"/>
  <c r="Q51"/>
  <c r="P51"/>
  <c r="N51" s="1"/>
  <c r="N45" s="1"/>
  <c r="L51"/>
  <c r="K51" s="1"/>
  <c r="G51"/>
  <c r="AA50"/>
  <c r="X50"/>
  <c r="W50"/>
  <c r="V50"/>
  <c r="Q50"/>
  <c r="M50"/>
  <c r="M45" s="1"/>
  <c r="L50"/>
  <c r="G50"/>
  <c r="X49"/>
  <c r="W49"/>
  <c r="V49"/>
  <c r="U49" s="1"/>
  <c r="Q49"/>
  <c r="G49"/>
  <c r="X48"/>
  <c r="W48"/>
  <c r="V48"/>
  <c r="U48" s="1"/>
  <c r="Q48"/>
  <c r="G48"/>
  <c r="X47"/>
  <c r="W47"/>
  <c r="V47"/>
  <c r="Q47"/>
  <c r="G47"/>
  <c r="A47"/>
  <c r="A48" s="1"/>
  <c r="A49" s="1"/>
  <c r="A50" s="1"/>
  <c r="A51" s="1"/>
  <c r="A52" s="1"/>
  <c r="A53" s="1"/>
  <c r="A54" s="1"/>
  <c r="X46"/>
  <c r="W46"/>
  <c r="V46"/>
  <c r="Q46"/>
  <c r="G46"/>
  <c r="AK45"/>
  <c r="AI45"/>
  <c r="AH45"/>
  <c r="AF45"/>
  <c r="AE45"/>
  <c r="AC45"/>
  <c r="AB45"/>
  <c r="AA45"/>
  <c r="Z45"/>
  <c r="Y45"/>
  <c r="S45"/>
  <c r="R45"/>
  <c r="O45"/>
  <c r="J45"/>
  <c r="I45"/>
  <c r="H45"/>
  <c r="AG44"/>
  <c r="X44"/>
  <c r="U44" s="1"/>
  <c r="W44"/>
  <c r="V44"/>
  <c r="Q44"/>
  <c r="K44" s="1"/>
  <c r="G44"/>
  <c r="AG43"/>
  <c r="Q43"/>
  <c r="G43"/>
  <c r="A43"/>
  <c r="A44" s="1"/>
  <c r="AG42"/>
  <c r="X42"/>
  <c r="U42" s="1"/>
  <c r="W42"/>
  <c r="V42"/>
  <c r="Q42"/>
  <c r="P42"/>
  <c r="O42"/>
  <c r="N42" s="1"/>
  <c r="G42"/>
  <c r="A42"/>
  <c r="AD41"/>
  <c r="U41" s="1"/>
  <c r="W41"/>
  <c r="V41"/>
  <c r="Q41"/>
  <c r="P41"/>
  <c r="N41" s="1"/>
  <c r="L41"/>
  <c r="K41" s="1"/>
  <c r="G41"/>
  <c r="AD40"/>
  <c r="X40"/>
  <c r="W40"/>
  <c r="V40"/>
  <c r="Q40"/>
  <c r="P40"/>
  <c r="O40"/>
  <c r="G40"/>
  <c r="AD39"/>
  <c r="X39"/>
  <c r="U39" s="1"/>
  <c r="W39"/>
  <c r="V39"/>
  <c r="Q39"/>
  <c r="M39"/>
  <c r="L39"/>
  <c r="G39"/>
  <c r="AD38"/>
  <c r="X38"/>
  <c r="U38" s="1"/>
  <c r="W38"/>
  <c r="V38"/>
  <c r="Q38"/>
  <c r="M38"/>
  <c r="L38"/>
  <c r="G38"/>
  <c r="AA37"/>
  <c r="X37"/>
  <c r="W37"/>
  <c r="V37"/>
  <c r="Q37"/>
  <c r="M37"/>
  <c r="L37"/>
  <c r="G37"/>
  <c r="AA36"/>
  <c r="X36"/>
  <c r="W36"/>
  <c r="V36"/>
  <c r="Q36"/>
  <c r="G36"/>
  <c r="AA35"/>
  <c r="X35"/>
  <c r="W35"/>
  <c r="V35"/>
  <c r="Q35"/>
  <c r="G35"/>
  <c r="X34"/>
  <c r="U34" s="1"/>
  <c r="W34"/>
  <c r="V34"/>
  <c r="Q34"/>
  <c r="K34" s="1"/>
  <c r="G34"/>
  <c r="X33"/>
  <c r="U33" s="1"/>
  <c r="W33"/>
  <c r="V33"/>
  <c r="Q33"/>
  <c r="G33"/>
  <c r="X32"/>
  <c r="U32" s="1"/>
  <c r="W32"/>
  <c r="V32"/>
  <c r="Q32"/>
  <c r="G32"/>
  <c r="X31"/>
  <c r="W31"/>
  <c r="V31"/>
  <c r="U31"/>
  <c r="Q31"/>
  <c r="G31"/>
  <c r="AK30"/>
  <c r="AI30"/>
  <c r="AH30"/>
  <c r="AF30"/>
  <c r="AE30"/>
  <c r="AC30"/>
  <c r="AB30"/>
  <c r="Z30"/>
  <c r="Y30"/>
  <c r="T30"/>
  <c r="S30"/>
  <c r="R30"/>
  <c r="P30"/>
  <c r="M30"/>
  <c r="J30"/>
  <c r="I30"/>
  <c r="H30"/>
  <c r="AH29"/>
  <c r="AG29" s="1"/>
  <c r="R29"/>
  <c r="Q29" s="1"/>
  <c r="O29"/>
  <c r="N29" s="1"/>
  <c r="AG28"/>
  <c r="Q28"/>
  <c r="N28"/>
  <c r="AG27"/>
  <c r="X27"/>
  <c r="W27"/>
  <c r="V27"/>
  <c r="U27"/>
  <c r="Q27"/>
  <c r="O27"/>
  <c r="N27" s="1"/>
  <c r="M27"/>
  <c r="K27" s="1"/>
  <c r="G27"/>
  <c r="AG26"/>
  <c r="X26"/>
  <c r="W26"/>
  <c r="V26"/>
  <c r="U26"/>
  <c r="Q26"/>
  <c r="G26"/>
  <c r="AG25"/>
  <c r="X25"/>
  <c r="W25"/>
  <c r="V25"/>
  <c r="U25"/>
  <c r="Q25"/>
  <c r="O25"/>
  <c r="N25" s="1"/>
  <c r="G25"/>
  <c r="AH24"/>
  <c r="X24"/>
  <c r="W24"/>
  <c r="V24"/>
  <c r="U24"/>
  <c r="R24"/>
  <c r="Q24" s="1"/>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AA19" s="1"/>
  <c r="U19" s="1"/>
  <c r="X19"/>
  <c r="W19"/>
  <c r="Q19"/>
  <c r="M19"/>
  <c r="L19"/>
  <c r="G19"/>
  <c r="AB18"/>
  <c r="AB14" s="1"/>
  <c r="X18"/>
  <c r="W18"/>
  <c r="V18"/>
  <c r="Q18"/>
  <c r="M18"/>
  <c r="L18"/>
  <c r="G18"/>
  <c r="X17"/>
  <c r="U17" s="1"/>
  <c r="W17"/>
  <c r="V17"/>
  <c r="Q17"/>
  <c r="N17" s="1"/>
  <c r="G17"/>
  <c r="X16"/>
  <c r="U16" s="1"/>
  <c r="W16"/>
  <c r="V16"/>
  <c r="Q16"/>
  <c r="G16"/>
  <c r="N16" s="1"/>
  <c r="A16"/>
  <c r="A17" s="1"/>
  <c r="A18" s="1"/>
  <c r="A19" s="1"/>
  <c r="A20" s="1"/>
  <c r="A21" s="1"/>
  <c r="A22" s="1"/>
  <c r="A23" s="1"/>
  <c r="A24" s="1"/>
  <c r="A25" s="1"/>
  <c r="A26" s="1"/>
  <c r="A27" s="1"/>
  <c r="A28" s="1"/>
  <c r="A29" s="1"/>
  <c r="X15"/>
  <c r="W15"/>
  <c r="V15"/>
  <c r="U15"/>
  <c r="Q15"/>
  <c r="G15"/>
  <c r="AK14"/>
  <c r="AI14"/>
  <c r="AF14"/>
  <c r="AE14"/>
  <c r="AC14"/>
  <c r="Z14"/>
  <c r="Y14"/>
  <c r="T14"/>
  <c r="S14"/>
  <c r="R14"/>
  <c r="J14"/>
  <c r="I14"/>
  <c r="H14"/>
  <c r="X11"/>
  <c r="X10" s="1"/>
  <c r="X9" s="1"/>
  <c r="S11"/>
  <c r="R11"/>
  <c r="R10" s="1"/>
  <c r="R9" s="1"/>
  <c r="N11"/>
  <c r="N10" s="1"/>
  <c r="N9" s="1"/>
  <c r="G11"/>
  <c r="AK10"/>
  <c r="AK9" s="1"/>
  <c r="Z10"/>
  <c r="Z9" s="1"/>
  <c r="Y10"/>
  <c r="Y9" s="1"/>
  <c r="P10"/>
  <c r="P9" s="1"/>
  <c r="O10"/>
  <c r="O9" s="1"/>
  <c r="M10"/>
  <c r="L10"/>
  <c r="L9" s="1"/>
  <c r="K10"/>
  <c r="K9" s="1"/>
  <c r="J10"/>
  <c r="J9" s="1"/>
  <c r="I10"/>
  <c r="I9" s="1"/>
  <c r="H10"/>
  <c r="H9" s="1"/>
  <c r="M9"/>
  <c r="G7"/>
  <c r="H7" s="1"/>
  <c r="I7" s="1"/>
  <c r="J7" s="1"/>
  <c r="X7" s="1"/>
  <c r="Y7" s="1"/>
  <c r="Z7" s="1"/>
  <c r="AK7" s="1"/>
  <c r="AL7" s="1"/>
  <c r="A3"/>
  <c r="O9" i="16"/>
  <c r="S11"/>
  <c r="S10" s="1"/>
  <c r="S9" s="1"/>
  <c r="R11"/>
  <c r="R10" s="1"/>
  <c r="R9" s="1"/>
  <c r="J10"/>
  <c r="K10"/>
  <c r="K9" s="1"/>
  <c r="L10"/>
  <c r="L9" s="1"/>
  <c r="M10"/>
  <c r="M9" s="1"/>
  <c r="O10"/>
  <c r="P10"/>
  <c r="P9" s="1"/>
  <c r="N11"/>
  <c r="N10" s="1"/>
  <c r="N9" s="1"/>
  <c r="H289"/>
  <c r="I289"/>
  <c r="J289"/>
  <c r="T289"/>
  <c r="P291"/>
  <c r="P289" s="1"/>
  <c r="O291"/>
  <c r="O289" s="1"/>
  <c r="S290"/>
  <c r="M290" s="1"/>
  <c r="M289" s="1"/>
  <c r="R290"/>
  <c r="L290" s="1"/>
  <c r="L289" s="1"/>
  <c r="L104" i="18" l="1"/>
  <c r="G14"/>
  <c r="K32"/>
  <c r="G68"/>
  <c r="K79"/>
  <c r="K81"/>
  <c r="X83"/>
  <c r="G93"/>
  <c r="U94"/>
  <c r="U121"/>
  <c r="K127"/>
  <c r="O135"/>
  <c r="K154"/>
  <c r="K169"/>
  <c r="U235"/>
  <c r="U243"/>
  <c r="U248"/>
  <c r="K255"/>
  <c r="U257"/>
  <c r="N259"/>
  <c r="U260"/>
  <c r="N266"/>
  <c r="U272"/>
  <c r="AD104"/>
  <c r="AD119"/>
  <c r="AA151"/>
  <c r="Q237"/>
  <c r="M251"/>
  <c r="U275"/>
  <c r="AA55"/>
  <c r="N62"/>
  <c r="N55" s="1"/>
  <c r="U63"/>
  <c r="M68"/>
  <c r="U75"/>
  <c r="U79"/>
  <c r="U81"/>
  <c r="U85"/>
  <c r="K98"/>
  <c r="K102"/>
  <c r="U107"/>
  <c r="K141"/>
  <c r="Q161"/>
  <c r="Q151" s="1"/>
  <c r="U174"/>
  <c r="K189"/>
  <c r="U212"/>
  <c r="K223"/>
  <c r="K253"/>
  <c r="U255"/>
  <c r="N277"/>
  <c r="U283"/>
  <c r="R291" i="16"/>
  <c r="K158" i="18"/>
  <c r="K33"/>
  <c r="K43"/>
  <c r="K78"/>
  <c r="U102"/>
  <c r="AH151"/>
  <c r="U158"/>
  <c r="O197"/>
  <c r="X222"/>
  <c r="N244"/>
  <c r="AG237"/>
  <c r="AA251"/>
  <c r="K173"/>
  <c r="U35"/>
  <c r="K76"/>
  <c r="U126"/>
  <c r="X135"/>
  <c r="U143"/>
  <c r="U186"/>
  <c r="U198"/>
  <c r="U211"/>
  <c r="AA222"/>
  <c r="U258"/>
  <c r="U266"/>
  <c r="L45"/>
  <c r="U93"/>
  <c r="L14"/>
  <c r="K21"/>
  <c r="O24"/>
  <c r="N24" s="1"/>
  <c r="K39"/>
  <c r="U78"/>
  <c r="U92"/>
  <c r="M104"/>
  <c r="K115"/>
  <c r="O217"/>
  <c r="K113"/>
  <c r="U171"/>
  <c r="W55"/>
  <c r="AO56" s="1"/>
  <c r="AO57" s="1"/>
  <c r="M55"/>
  <c r="L68"/>
  <c r="AG104"/>
  <c r="K130"/>
  <c r="AG222"/>
  <c r="K143"/>
  <c r="G151"/>
  <c r="U47"/>
  <c r="AG68"/>
  <c r="K16"/>
  <c r="U50"/>
  <c r="K63"/>
  <c r="K55" s="1"/>
  <c r="U110"/>
  <c r="K114"/>
  <c r="K104" s="1"/>
  <c r="U123"/>
  <c r="U128"/>
  <c r="N139"/>
  <c r="AG135"/>
  <c r="U175"/>
  <c r="AG162"/>
  <c r="U224"/>
  <c r="K227"/>
  <c r="U232"/>
  <c r="AA241"/>
  <c r="AA237" s="1"/>
  <c r="U246"/>
  <c r="K248"/>
  <c r="K263"/>
  <c r="K272"/>
  <c r="U273"/>
  <c r="U69"/>
  <c r="W68"/>
  <c r="X68"/>
  <c r="O222"/>
  <c r="N233"/>
  <c r="K274"/>
  <c r="L251"/>
  <c r="O251"/>
  <c r="W162"/>
  <c r="AO163" s="1"/>
  <c r="AO164" s="1"/>
  <c r="S291" i="16"/>
  <c r="K201" i="18"/>
  <c r="L197"/>
  <c r="K15"/>
  <c r="N15"/>
  <c r="Q68"/>
  <c r="P68"/>
  <c r="N75"/>
  <c r="N68" s="1"/>
  <c r="AA88"/>
  <c r="AA83" s="1"/>
  <c r="AB83"/>
  <c r="V88"/>
  <c r="U88" s="1"/>
  <c r="AO120"/>
  <c r="AO121" s="1"/>
  <c r="V135"/>
  <c r="U136"/>
  <c r="R289" i="16"/>
  <c r="Y13" i="18"/>
  <c r="Y12" s="1"/>
  <c r="K77"/>
  <c r="K87"/>
  <c r="U111"/>
  <c r="W135"/>
  <c r="U141"/>
  <c r="V151"/>
  <c r="U154"/>
  <c r="U165"/>
  <c r="U207"/>
  <c r="W222"/>
  <c r="AO223" s="1"/>
  <c r="AO224" s="1"/>
  <c r="U223"/>
  <c r="U222" s="1"/>
  <c r="N229"/>
  <c r="N265"/>
  <c r="S10"/>
  <c r="S9" s="1"/>
  <c r="Q11"/>
  <c r="Q10" s="1"/>
  <c r="Q9" s="1"/>
  <c r="Q103"/>
  <c r="Q83" s="1"/>
  <c r="R83"/>
  <c r="R13" s="1"/>
  <c r="AG30"/>
  <c r="AG103"/>
  <c r="AG83" s="1"/>
  <c r="AH83"/>
  <c r="L222"/>
  <c r="G284"/>
  <c r="G289"/>
  <c r="K19"/>
  <c r="AK13"/>
  <c r="AK12" s="1"/>
  <c r="K37"/>
  <c r="U89"/>
  <c r="L119"/>
  <c r="U169"/>
  <c r="L180"/>
  <c r="U218"/>
  <c r="U217" s="1"/>
  <c r="V217"/>
  <c r="AN218" s="1"/>
  <c r="AN219" s="1"/>
  <c r="K221"/>
  <c r="M222"/>
  <c r="N239"/>
  <c r="U254"/>
  <c r="U271"/>
  <c r="L290"/>
  <c r="K290" s="1"/>
  <c r="K289" s="1"/>
  <c r="Q117"/>
  <c r="S104"/>
  <c r="K155"/>
  <c r="N166"/>
  <c r="N162" s="1"/>
  <c r="AG119"/>
  <c r="N135"/>
  <c r="Q162"/>
  <c r="M197"/>
  <c r="K200"/>
  <c r="W251"/>
  <c r="AO252" s="1"/>
  <c r="AO253" s="1"/>
  <c r="U252"/>
  <c r="X251"/>
  <c r="AD251"/>
  <c r="W45"/>
  <c r="Q290" i="16"/>
  <c r="AN69" i="18"/>
  <c r="AN71" s="1"/>
  <c r="U112"/>
  <c r="U115"/>
  <c r="M135"/>
  <c r="W151"/>
  <c r="X162"/>
  <c r="V162"/>
  <c r="AN163" s="1"/>
  <c r="AN164" s="1"/>
  <c r="U190"/>
  <c r="AG197"/>
  <c r="P222"/>
  <c r="P251"/>
  <c r="W30"/>
  <c r="AO31" s="1"/>
  <c r="AO32" s="1"/>
  <c r="U105"/>
  <c r="U104" s="1"/>
  <c r="AM105" s="1"/>
  <c r="AM106" s="1"/>
  <c r="V104"/>
  <c r="AN105" s="1"/>
  <c r="AN106" s="1"/>
  <c r="AO69"/>
  <c r="AO71" s="1"/>
  <c r="Q11" i="16"/>
  <c r="Q10" s="1"/>
  <c r="Q9" s="1"/>
  <c r="U37" i="18"/>
  <c r="K72"/>
  <c r="AG180"/>
  <c r="Q217"/>
  <c r="N291" i="16"/>
  <c r="N289" s="1"/>
  <c r="AK8" i="18"/>
  <c r="L55"/>
  <c r="K97"/>
  <c r="X104"/>
  <c r="G104"/>
  <c r="S119"/>
  <c r="Q133"/>
  <c r="Q119" s="1"/>
  <c r="M133"/>
  <c r="K133" s="1"/>
  <c r="Q135"/>
  <c r="X151"/>
  <c r="K159"/>
  <c r="G162"/>
  <c r="L162"/>
  <c r="AO218"/>
  <c r="AO219" s="1"/>
  <c r="Q222"/>
  <c r="Q251"/>
  <c r="K275"/>
  <c r="K18"/>
  <c r="AH14"/>
  <c r="AH13" s="1"/>
  <c r="Q45"/>
  <c r="G55"/>
  <c r="O104"/>
  <c r="K165"/>
  <c r="K168"/>
  <c r="N197"/>
  <c r="X217"/>
  <c r="U242"/>
  <c r="U237" s="1"/>
  <c r="AM238" s="1"/>
  <c r="AM239" s="1"/>
  <c r="X284"/>
  <c r="T13"/>
  <c r="V19"/>
  <c r="V14" s="1"/>
  <c r="AN15" s="1"/>
  <c r="AN16" s="1"/>
  <c r="K22"/>
  <c r="K36"/>
  <c r="U46"/>
  <c r="Q55"/>
  <c r="K59"/>
  <c r="K71"/>
  <c r="U72"/>
  <c r="U80"/>
  <c r="N108"/>
  <c r="N104" s="1"/>
  <c r="K116"/>
  <c r="G119"/>
  <c r="L135"/>
  <c r="U147"/>
  <c r="S151"/>
  <c r="U168"/>
  <c r="K176"/>
  <c r="U189"/>
  <c r="P197"/>
  <c r="K208"/>
  <c r="K214"/>
  <c r="K216"/>
  <c r="V222"/>
  <c r="AN223" s="1"/>
  <c r="AN224" s="1"/>
  <c r="U239"/>
  <c r="O237"/>
  <c r="K257"/>
  <c r="U278"/>
  <c r="V30"/>
  <c r="AN31" s="1"/>
  <c r="AN32" s="1"/>
  <c r="X30"/>
  <c r="AG45"/>
  <c r="U59"/>
  <c r="U86"/>
  <c r="U83" s="1"/>
  <c r="N110"/>
  <c r="V119"/>
  <c r="AN120" s="1"/>
  <c r="AN121" s="1"/>
  <c r="U122"/>
  <c r="K153"/>
  <c r="M162"/>
  <c r="G180"/>
  <c r="M180"/>
  <c r="AD180"/>
  <c r="Q197"/>
  <c r="AE13"/>
  <c r="W14"/>
  <c r="AO15" s="1"/>
  <c r="AO16" s="1"/>
  <c r="K17"/>
  <c r="U36"/>
  <c r="U30" s="1"/>
  <c r="AM31" s="1"/>
  <c r="AM32" s="1"/>
  <c r="K38"/>
  <c r="AD30"/>
  <c r="P45"/>
  <c r="U71"/>
  <c r="U77"/>
  <c r="W119"/>
  <c r="U127"/>
  <c r="AD135"/>
  <c r="K148"/>
  <c r="N156"/>
  <c r="N151" s="1"/>
  <c r="U159"/>
  <c r="U170"/>
  <c r="V180"/>
  <c r="AN181" s="1"/>
  <c r="AN182" s="1"/>
  <c r="U183"/>
  <c r="U185"/>
  <c r="U188"/>
  <c r="X197"/>
  <c r="U205"/>
  <c r="K213"/>
  <c r="U241"/>
  <c r="G251"/>
  <c r="AG251"/>
  <c r="H13"/>
  <c r="H12" s="1"/>
  <c r="H8" s="1"/>
  <c r="AF13"/>
  <c r="X14"/>
  <c r="AA18"/>
  <c r="M14"/>
  <c r="AG63"/>
  <c r="AG55" s="1"/>
  <c r="N83"/>
  <c r="X119"/>
  <c r="G135"/>
  <c r="AB151"/>
  <c r="L151"/>
  <c r="W180"/>
  <c r="AO181" s="1"/>
  <c r="AO182" s="1"/>
  <c r="G197"/>
  <c r="AD197"/>
  <c r="G222"/>
  <c r="AM223" s="1"/>
  <c r="AM224" s="1"/>
  <c r="W237"/>
  <c r="AO238" s="1"/>
  <c r="AO239" s="1"/>
  <c r="P237"/>
  <c r="Y8"/>
  <c r="AI13"/>
  <c r="G30"/>
  <c r="AA68"/>
  <c r="U74"/>
  <c r="AD68"/>
  <c r="K131"/>
  <c r="M151"/>
  <c r="U156"/>
  <c r="AG151"/>
  <c r="K177"/>
  <c r="X180"/>
  <c r="U200"/>
  <c r="K207"/>
  <c r="G237"/>
  <c r="X237"/>
  <c r="K254"/>
  <c r="S289"/>
  <c r="Z8"/>
  <c r="J13"/>
  <c r="J12" s="1"/>
  <c r="J8" s="1"/>
  <c r="K20"/>
  <c r="Z13"/>
  <c r="Z12" s="1"/>
  <c r="U58"/>
  <c r="U70"/>
  <c r="N109"/>
  <c r="U129"/>
  <c r="AN136"/>
  <c r="AN137" s="1"/>
  <c r="U142"/>
  <c r="K145"/>
  <c r="K160"/>
  <c r="O162"/>
  <c r="U192"/>
  <c r="K209"/>
  <c r="G217"/>
  <c r="AM218" s="1"/>
  <c r="AM219" s="1"/>
  <c r="K245"/>
  <c r="K237" s="1"/>
  <c r="V251"/>
  <c r="K269"/>
  <c r="U270"/>
  <c r="K290" i="16"/>
  <c r="K289" s="1"/>
  <c r="AN46" i="18"/>
  <c r="AN47" s="1"/>
  <c r="U45"/>
  <c r="G10"/>
  <c r="G9" s="1"/>
  <c r="AD14"/>
  <c r="U40"/>
  <c r="K35"/>
  <c r="AO136"/>
  <c r="AO137" s="1"/>
  <c r="AN152"/>
  <c r="AN153" s="1"/>
  <c r="AG24"/>
  <c r="AG14" s="1"/>
  <c r="L30"/>
  <c r="V45"/>
  <c r="AO152"/>
  <c r="AO153" s="1"/>
  <c r="AO46"/>
  <c r="AO47" s="1"/>
  <c r="AD55"/>
  <c r="N222"/>
  <c r="K31"/>
  <c r="K89"/>
  <c r="N23"/>
  <c r="N14" s="1"/>
  <c r="Q30"/>
  <c r="AA30"/>
  <c r="G45"/>
  <c r="N217"/>
  <c r="Q104"/>
  <c r="W197"/>
  <c r="AO198" s="1"/>
  <c r="AO199" s="1"/>
  <c r="U206"/>
  <c r="O30"/>
  <c r="N40"/>
  <c r="N30" s="1"/>
  <c r="X55"/>
  <c r="K50"/>
  <c r="K45" s="1"/>
  <c r="U106"/>
  <c r="W104"/>
  <c r="AO105" s="1"/>
  <c r="AO106" s="1"/>
  <c r="AA197"/>
  <c r="AN252"/>
  <c r="AN253" s="1"/>
  <c r="Q291"/>
  <c r="Q289" s="1"/>
  <c r="R289"/>
  <c r="Q14"/>
  <c r="X45"/>
  <c r="V55"/>
  <c r="AN56" s="1"/>
  <c r="AN57" s="1"/>
  <c r="N251"/>
  <c r="G91"/>
  <c r="AA106"/>
  <c r="AA104" s="1"/>
  <c r="K120"/>
  <c r="K138"/>
  <c r="K152"/>
  <c r="K151" s="1"/>
  <c r="I83"/>
  <c r="I13" s="1"/>
  <c r="I12" s="1"/>
  <c r="I8" s="1"/>
  <c r="N124"/>
  <c r="N119" s="1"/>
  <c r="K136"/>
  <c r="U138"/>
  <c r="K181"/>
  <c r="V237"/>
  <c r="AN238" s="1"/>
  <c r="AN239" s="1"/>
  <c r="K252"/>
  <c r="W83"/>
  <c r="G90"/>
  <c r="U120"/>
  <c r="U152"/>
  <c r="U151" s="1"/>
  <c r="AM152" s="1"/>
  <c r="U166"/>
  <c r="U162" s="1"/>
  <c r="AM163" s="1"/>
  <c r="AM164" s="1"/>
  <c r="U181"/>
  <c r="K224"/>
  <c r="K222" s="1"/>
  <c r="U56"/>
  <c r="U55" s="1"/>
  <c r="AM56" s="1"/>
  <c r="AM57" s="1"/>
  <c r="L83"/>
  <c r="M83"/>
  <c r="K163"/>
  <c r="K199"/>
  <c r="AB197"/>
  <c r="K218"/>
  <c r="K217" s="1"/>
  <c r="P104"/>
  <c r="AC104"/>
  <c r="AC197"/>
  <c r="V201"/>
  <c r="AB237"/>
  <c r="N240"/>
  <c r="U73"/>
  <c r="P83"/>
  <c r="L289"/>
  <c r="O151"/>
  <c r="U180" l="1"/>
  <c r="AM181" s="1"/>
  <c r="AM182" s="1"/>
  <c r="V83"/>
  <c r="AN84" s="1"/>
  <c r="AN85" s="1"/>
  <c r="AM46"/>
  <c r="AM47" s="1"/>
  <c r="K83"/>
  <c r="K68"/>
  <c r="AB13"/>
  <c r="AN70"/>
  <c r="U251"/>
  <c r="AM252" s="1"/>
  <c r="AM253" s="1"/>
  <c r="K119"/>
  <c r="K180"/>
  <c r="O14"/>
  <c r="O13" s="1"/>
  <c r="K251"/>
  <c r="U68"/>
  <c r="AM69" s="1"/>
  <c r="S13"/>
  <c r="K14"/>
  <c r="AM153"/>
  <c r="U119"/>
  <c r="AM120" s="1"/>
  <c r="AM121" s="1"/>
  <c r="X13"/>
  <c r="X12" s="1"/>
  <c r="X8" s="1"/>
  <c r="W13"/>
  <c r="K162"/>
  <c r="AO70"/>
  <c r="S289" i="16"/>
  <c r="Q291"/>
  <c r="Q289" s="1"/>
  <c r="Q13" i="18"/>
  <c r="P13"/>
  <c r="M119"/>
  <c r="M13" s="1"/>
  <c r="U135"/>
  <c r="AM136" s="1"/>
  <c r="AM137" s="1"/>
  <c r="AA14"/>
  <c r="AA13" s="1"/>
  <c r="U18"/>
  <c r="U14" s="1"/>
  <c r="N237"/>
  <c r="N13" s="1"/>
  <c r="K197"/>
  <c r="K135"/>
  <c r="AM70"/>
  <c r="AM71"/>
  <c r="U201"/>
  <c r="U197" s="1"/>
  <c r="AM198" s="1"/>
  <c r="AM199" s="1"/>
  <c r="V197"/>
  <c r="AN198" s="1"/>
  <c r="AN199" s="1"/>
  <c r="AO84"/>
  <c r="AO85" s="1"/>
  <c r="AC13"/>
  <c r="K30"/>
  <c r="L13"/>
  <c r="G83"/>
  <c r="AM84" s="1"/>
  <c r="AM85" s="1"/>
  <c r="AG13"/>
  <c r="AD13"/>
  <c r="AM22" l="1"/>
  <c r="AM23" s="1"/>
  <c r="AM15"/>
  <c r="AM16" s="1"/>
  <c r="K13"/>
  <c r="G13"/>
  <c r="G12" s="1"/>
  <c r="G8" s="1"/>
  <c r="U13"/>
  <c r="V13"/>
  <c r="J251" i="16" l="1"/>
  <c r="R251"/>
  <c r="S251"/>
  <c r="X283"/>
  <c r="W283"/>
  <c r="V283"/>
  <c r="U283" s="1"/>
  <c r="K283"/>
  <c r="G283"/>
  <c r="X282"/>
  <c r="W282"/>
  <c r="V282"/>
  <c r="K282"/>
  <c r="G282"/>
  <c r="X281"/>
  <c r="W281"/>
  <c r="V281"/>
  <c r="K281"/>
  <c r="G281"/>
  <c r="X280"/>
  <c r="W280"/>
  <c r="V280"/>
  <c r="K280"/>
  <c r="G280"/>
  <c r="X279"/>
  <c r="W279"/>
  <c r="V279"/>
  <c r="K279"/>
  <c r="G279"/>
  <c r="X278"/>
  <c r="W278"/>
  <c r="V278"/>
  <c r="K278"/>
  <c r="G278"/>
  <c r="AG277"/>
  <c r="X277"/>
  <c r="W277"/>
  <c r="V277"/>
  <c r="Q277"/>
  <c r="P277"/>
  <c r="O277"/>
  <c r="G277"/>
  <c r="AG276"/>
  <c r="X276"/>
  <c r="W276"/>
  <c r="V276"/>
  <c r="Q276"/>
  <c r="O276"/>
  <c r="N276" s="1"/>
  <c r="M276"/>
  <c r="K276" s="1"/>
  <c r="G276"/>
  <c r="AG275"/>
  <c r="X275"/>
  <c r="W275"/>
  <c r="V275"/>
  <c r="Q275"/>
  <c r="G275"/>
  <c r="AG274"/>
  <c r="X274"/>
  <c r="W274"/>
  <c r="V274"/>
  <c r="Q274"/>
  <c r="M274"/>
  <c r="L274"/>
  <c r="G274"/>
  <c r="AG273"/>
  <c r="X273"/>
  <c r="W273"/>
  <c r="V273"/>
  <c r="Q273"/>
  <c r="O273"/>
  <c r="N273" s="1"/>
  <c r="M273"/>
  <c r="K273" s="1"/>
  <c r="G273"/>
  <c r="AG272"/>
  <c r="X272"/>
  <c r="W272"/>
  <c r="V272"/>
  <c r="Q272"/>
  <c r="G272"/>
  <c r="AG271"/>
  <c r="X271"/>
  <c r="W271"/>
  <c r="V271"/>
  <c r="Q271"/>
  <c r="G271"/>
  <c r="AG270"/>
  <c r="X270"/>
  <c r="W270"/>
  <c r="V270"/>
  <c r="U270" s="1"/>
  <c r="Q270"/>
  <c r="P270"/>
  <c r="O270"/>
  <c r="G270"/>
  <c r="AG269"/>
  <c r="X269"/>
  <c r="W269"/>
  <c r="V269"/>
  <c r="Q269"/>
  <c r="M269"/>
  <c r="L269"/>
  <c r="G269"/>
  <c r="AD268"/>
  <c r="X268"/>
  <c r="W268"/>
  <c r="V268"/>
  <c r="Q268"/>
  <c r="P268"/>
  <c r="O268"/>
  <c r="N268" s="1"/>
  <c r="G268"/>
  <c r="AD267"/>
  <c r="X267"/>
  <c r="W267"/>
  <c r="V267"/>
  <c r="Q267"/>
  <c r="P267"/>
  <c r="O267"/>
  <c r="N267" s="1"/>
  <c r="G267"/>
  <c r="AD266"/>
  <c r="X266"/>
  <c r="W266"/>
  <c r="V266"/>
  <c r="Q266"/>
  <c r="P266"/>
  <c r="O266"/>
  <c r="G266"/>
  <c r="AD265"/>
  <c r="X265"/>
  <c r="W265"/>
  <c r="V265"/>
  <c r="Q265"/>
  <c r="P265"/>
  <c r="O265"/>
  <c r="N265" s="1"/>
  <c r="G265"/>
  <c r="AA264"/>
  <c r="X264"/>
  <c r="W264"/>
  <c r="V264"/>
  <c r="U264" s="1"/>
  <c r="Q264"/>
  <c r="P264"/>
  <c r="O264"/>
  <c r="N264" s="1"/>
  <c r="G264"/>
  <c r="AA263"/>
  <c r="X263"/>
  <c r="W263"/>
  <c r="V263"/>
  <c r="Q263"/>
  <c r="M263"/>
  <c r="L263"/>
  <c r="G263"/>
  <c r="AA262"/>
  <c r="X262"/>
  <c r="W262"/>
  <c r="V262"/>
  <c r="Q262"/>
  <c r="M262"/>
  <c r="L262"/>
  <c r="K262" s="1"/>
  <c r="G262"/>
  <c r="AA261"/>
  <c r="X261"/>
  <c r="W261"/>
  <c r="V261"/>
  <c r="Q261"/>
  <c r="P261"/>
  <c r="O261"/>
  <c r="N261" s="1"/>
  <c r="G261"/>
  <c r="AD260"/>
  <c r="X260"/>
  <c r="W260"/>
  <c r="V260"/>
  <c r="Q260"/>
  <c r="P260"/>
  <c r="O260"/>
  <c r="G260"/>
  <c r="AA259"/>
  <c r="X259"/>
  <c r="W259"/>
  <c r="V259"/>
  <c r="Q259"/>
  <c r="P259"/>
  <c r="O259"/>
  <c r="G259"/>
  <c r="AA258"/>
  <c r="X258"/>
  <c r="W258"/>
  <c r="V258"/>
  <c r="U258" s="1"/>
  <c r="Q258"/>
  <c r="P258"/>
  <c r="O258"/>
  <c r="G258"/>
  <c r="X257"/>
  <c r="W257"/>
  <c r="V257"/>
  <c r="U257" s="1"/>
  <c r="Q257"/>
  <c r="G257"/>
  <c r="X256"/>
  <c r="W256"/>
  <c r="V256"/>
  <c r="U256" s="1"/>
  <c r="Q256"/>
  <c r="G256"/>
  <c r="X255"/>
  <c r="W255"/>
  <c r="V255"/>
  <c r="Q255"/>
  <c r="G255"/>
  <c r="X254"/>
  <c r="W254"/>
  <c r="V254"/>
  <c r="Q254"/>
  <c r="G254"/>
  <c r="X253"/>
  <c r="W253"/>
  <c r="V253"/>
  <c r="Q253"/>
  <c r="G253"/>
  <c r="A253"/>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X252"/>
  <c r="W252"/>
  <c r="V252"/>
  <c r="Q252"/>
  <c r="G252"/>
  <c r="X250"/>
  <c r="W250"/>
  <c r="V250"/>
  <c r="U250" s="1"/>
  <c r="K250"/>
  <c r="G250"/>
  <c r="AG249"/>
  <c r="X249"/>
  <c r="W249"/>
  <c r="V249"/>
  <c r="Q249"/>
  <c r="M249"/>
  <c r="L249"/>
  <c r="K249" s="1"/>
  <c r="G249"/>
  <c r="AG248"/>
  <c r="X248"/>
  <c r="W248"/>
  <c r="V248"/>
  <c r="Q248"/>
  <c r="G248"/>
  <c r="AG247"/>
  <c r="X247"/>
  <c r="W247"/>
  <c r="V247"/>
  <c r="Q247"/>
  <c r="P247"/>
  <c r="O247"/>
  <c r="G247"/>
  <c r="AG246"/>
  <c r="X246"/>
  <c r="W246"/>
  <c r="V246"/>
  <c r="Q246"/>
  <c r="G246"/>
  <c r="AG245"/>
  <c r="X245"/>
  <c r="W245"/>
  <c r="V245"/>
  <c r="Q245"/>
  <c r="G245"/>
  <c r="AD244"/>
  <c r="X244"/>
  <c r="W244"/>
  <c r="V244"/>
  <c r="P244"/>
  <c r="O244"/>
  <c r="G244"/>
  <c r="AD243"/>
  <c r="X243"/>
  <c r="W243"/>
  <c r="V243"/>
  <c r="P243"/>
  <c r="N243" s="1"/>
  <c r="L243"/>
  <c r="K243" s="1"/>
  <c r="G243"/>
  <c r="AB242"/>
  <c r="AA242" s="1"/>
  <c r="X242"/>
  <c r="W242"/>
  <c r="L242"/>
  <c r="K242" s="1"/>
  <c r="G242"/>
  <c r="AB241"/>
  <c r="AA241" s="1"/>
  <c r="X241"/>
  <c r="W241"/>
  <c r="V241"/>
  <c r="U241"/>
  <c r="L241"/>
  <c r="K241" s="1"/>
  <c r="G241"/>
  <c r="AA240"/>
  <c r="X240"/>
  <c r="W240"/>
  <c r="V240"/>
  <c r="P240"/>
  <c r="O240"/>
  <c r="G240"/>
  <c r="AA239"/>
  <c r="X239"/>
  <c r="W239"/>
  <c r="V239"/>
  <c r="P239"/>
  <c r="O239"/>
  <c r="G239"/>
  <c r="A239"/>
  <c r="A240" s="1"/>
  <c r="A241" s="1"/>
  <c r="A242" s="1"/>
  <c r="A243" s="1"/>
  <c r="A244" s="1"/>
  <c r="A245" s="1"/>
  <c r="A246" s="1"/>
  <c r="A247" s="1"/>
  <c r="A248" s="1"/>
  <c r="A249" s="1"/>
  <c r="A250" s="1"/>
  <c r="X238"/>
  <c r="W238"/>
  <c r="V238"/>
  <c r="G238"/>
  <c r="K238" s="1"/>
  <c r="U244" l="1"/>
  <c r="U246"/>
  <c r="K248"/>
  <c r="U276"/>
  <c r="U248"/>
  <c r="U275"/>
  <c r="U238"/>
  <c r="K252"/>
  <c r="U254"/>
  <c r="U247"/>
  <c r="V242"/>
  <c r="U242" s="1"/>
  <c r="U263"/>
  <c r="U266"/>
  <c r="U269"/>
  <c r="K271"/>
  <c r="U274"/>
  <c r="N270"/>
  <c r="U271"/>
  <c r="U259"/>
  <c r="U268"/>
  <c r="P251"/>
  <c r="N244"/>
  <c r="K246"/>
  <c r="U249"/>
  <c r="U277"/>
  <c r="U245"/>
  <c r="U262"/>
  <c r="U265"/>
  <c r="Q251"/>
  <c r="U280"/>
  <c r="U278"/>
  <c r="U261"/>
  <c r="K255"/>
  <c r="U272"/>
  <c r="N259"/>
  <c r="K269"/>
  <c r="K274"/>
  <c r="U281"/>
  <c r="N240"/>
  <c r="M251"/>
  <c r="U240"/>
  <c r="U243"/>
  <c r="N247"/>
  <c r="K256"/>
  <c r="N258"/>
  <c r="N239"/>
  <c r="K245"/>
  <c r="U239"/>
  <c r="K254"/>
  <c r="N277"/>
  <c r="U252"/>
  <c r="K257"/>
  <c r="U279"/>
  <c r="O251"/>
  <c r="N260"/>
  <c r="K263"/>
  <c r="K253"/>
  <c r="U273"/>
  <c r="L251"/>
  <c r="U255"/>
  <c r="U260"/>
  <c r="K275"/>
  <c r="U282"/>
  <c r="U253"/>
  <c r="N266"/>
  <c r="U267"/>
  <c r="K272"/>
  <c r="K251" l="1"/>
  <c r="N251"/>
  <c r="H237"/>
  <c r="I237"/>
  <c r="J237"/>
  <c r="K237"/>
  <c r="L237"/>
  <c r="M237"/>
  <c r="N237"/>
  <c r="O237"/>
  <c r="P237"/>
  <c r="Q237"/>
  <c r="R237"/>
  <c r="S237"/>
  <c r="O232"/>
  <c r="N232" s="1"/>
  <c r="M227"/>
  <c r="M231"/>
  <c r="M232"/>
  <c r="K232" s="1"/>
  <c r="M233"/>
  <c r="K233" s="1"/>
  <c r="M234"/>
  <c r="K234" s="1"/>
  <c r="L226"/>
  <c r="K226" s="1"/>
  <c r="L227"/>
  <c r="L228"/>
  <c r="K228" s="1"/>
  <c r="L230"/>
  <c r="K230" s="1"/>
  <c r="L231"/>
  <c r="L225"/>
  <c r="P228"/>
  <c r="N228" s="1"/>
  <c r="O233"/>
  <c r="N233" s="1"/>
  <c r="O234"/>
  <c r="N234" s="1"/>
  <c r="P230"/>
  <c r="N230" s="1"/>
  <c r="P226"/>
  <c r="N226" s="1"/>
  <c r="K225"/>
  <c r="P225"/>
  <c r="N225" s="1"/>
  <c r="P229"/>
  <c r="O229"/>
  <c r="N236"/>
  <c r="P235"/>
  <c r="O235"/>
  <c r="Q236"/>
  <c r="Q235"/>
  <c r="Q234"/>
  <c r="Q233"/>
  <c r="Q232"/>
  <c r="Q231"/>
  <c r="H222"/>
  <c r="I222"/>
  <c r="J222"/>
  <c r="R222"/>
  <c r="S222"/>
  <c r="T222"/>
  <c r="Q230"/>
  <c r="Q224"/>
  <c r="Q225"/>
  <c r="Q226"/>
  <c r="Q227"/>
  <c r="Q228"/>
  <c r="Q229"/>
  <c r="Q223"/>
  <c r="A224"/>
  <c r="A225" s="1"/>
  <c r="A226" s="1"/>
  <c r="A227" s="1"/>
  <c r="A228" s="1"/>
  <c r="A229" s="1"/>
  <c r="A231" s="1"/>
  <c r="A232" s="1"/>
  <c r="A230" s="1"/>
  <c r="A233" s="1"/>
  <c r="A234" s="1"/>
  <c r="A235" s="1"/>
  <c r="A236" s="1"/>
  <c r="K231" l="1"/>
  <c r="N235"/>
  <c r="N229"/>
  <c r="Q222"/>
  <c r="O222"/>
  <c r="P222"/>
  <c r="M222"/>
  <c r="K227"/>
  <c r="L222"/>
  <c r="N222"/>
  <c r="M221" l="1"/>
  <c r="K221" s="1"/>
  <c r="O221"/>
  <c r="N221" s="1"/>
  <c r="P219"/>
  <c r="O219"/>
  <c r="P220"/>
  <c r="P217" s="1"/>
  <c r="L220"/>
  <c r="L217" s="1"/>
  <c r="M217"/>
  <c r="R217"/>
  <c r="S217"/>
  <c r="T217"/>
  <c r="Q221"/>
  <c r="Q219"/>
  <c r="Q220"/>
  <c r="Q218"/>
  <c r="A219"/>
  <c r="A220" s="1"/>
  <c r="A221" s="1"/>
  <c r="Q209"/>
  <c r="V209"/>
  <c r="W209"/>
  <c r="AK209"/>
  <c r="AL209"/>
  <c r="O197"/>
  <c r="T197"/>
  <c r="P203"/>
  <c r="N203" s="1"/>
  <c r="N206"/>
  <c r="L206"/>
  <c r="K206" s="1"/>
  <c r="P206"/>
  <c r="M211"/>
  <c r="K211" s="1"/>
  <c r="O211"/>
  <c r="L203"/>
  <c r="K203" s="1"/>
  <c r="M201"/>
  <c r="L201"/>
  <c r="M200"/>
  <c r="L200"/>
  <c r="K200" s="1"/>
  <c r="Q199"/>
  <c r="Q200"/>
  <c r="Q201"/>
  <c r="Q202"/>
  <c r="Q203"/>
  <c r="Q204"/>
  <c r="Q205"/>
  <c r="Q206"/>
  <c r="Q207"/>
  <c r="Q208"/>
  <c r="Q210"/>
  <c r="Q211"/>
  <c r="Q212"/>
  <c r="Q213"/>
  <c r="Q214"/>
  <c r="Q215"/>
  <c r="Q216"/>
  <c r="Q198"/>
  <c r="N219" l="1"/>
  <c r="K201"/>
  <c r="Q217"/>
  <c r="N220"/>
  <c r="N217"/>
  <c r="K220"/>
  <c r="O217"/>
  <c r="U209"/>
  <c r="P197"/>
  <c r="N211"/>
  <c r="N197" s="1"/>
  <c r="A182" l="1"/>
  <c r="A183" s="1"/>
  <c r="A184" s="1"/>
  <c r="A185" s="1"/>
  <c r="A186" s="1"/>
  <c r="A187" s="1"/>
  <c r="A188" s="1"/>
  <c r="A189" s="1"/>
  <c r="A190" s="1"/>
  <c r="A191" s="1"/>
  <c r="A192" s="1"/>
  <c r="A193" s="1"/>
  <c r="A194" s="1"/>
  <c r="A195" s="1"/>
  <c r="A196" s="1"/>
  <c r="P188"/>
  <c r="N188" s="1"/>
  <c r="P187"/>
  <c r="N187" s="1"/>
  <c r="L186"/>
  <c r="M186"/>
  <c r="L187"/>
  <c r="K187" s="1"/>
  <c r="L188"/>
  <c r="K188" s="1"/>
  <c r="L189"/>
  <c r="M189"/>
  <c r="M185"/>
  <c r="M180" s="1"/>
  <c r="L185"/>
  <c r="H180"/>
  <c r="I180"/>
  <c r="J180"/>
  <c r="O180"/>
  <c r="Q180"/>
  <c r="R180"/>
  <c r="S180"/>
  <c r="T180"/>
  <c r="M175"/>
  <c r="L175"/>
  <c r="K175" s="1"/>
  <c r="P174"/>
  <c r="O174"/>
  <c r="M172"/>
  <c r="L172"/>
  <c r="P171"/>
  <c r="O171"/>
  <c r="N171" s="1"/>
  <c r="M170"/>
  <c r="L170"/>
  <c r="M169"/>
  <c r="L169"/>
  <c r="K169" s="1"/>
  <c r="M168"/>
  <c r="L168"/>
  <c r="M167"/>
  <c r="L167"/>
  <c r="P166"/>
  <c r="O166"/>
  <c r="M165"/>
  <c r="L165"/>
  <c r="K165" s="1"/>
  <c r="O179"/>
  <c r="N179" s="1"/>
  <c r="N178"/>
  <c r="A164"/>
  <c r="A165" s="1"/>
  <c r="A166" s="1"/>
  <c r="A167" s="1"/>
  <c r="A168" s="1"/>
  <c r="A169" s="1"/>
  <c r="A170" s="1"/>
  <c r="A171" s="1"/>
  <c r="A172" s="1"/>
  <c r="A173" s="1"/>
  <c r="A174" s="1"/>
  <c r="A175" s="1"/>
  <c r="A176" s="1"/>
  <c r="A177" s="1"/>
  <c r="A178" s="1"/>
  <c r="A179" s="1"/>
  <c r="H162"/>
  <c r="I162"/>
  <c r="J162"/>
  <c r="S162"/>
  <c r="T162"/>
  <c r="Q177"/>
  <c r="R179"/>
  <c r="Q179" s="1"/>
  <c r="Q178"/>
  <c r="Q176"/>
  <c r="Q175"/>
  <c r="Q174"/>
  <c r="Q173"/>
  <c r="Q162" l="1"/>
  <c r="K172"/>
  <c r="N166"/>
  <c r="K167"/>
  <c r="L162"/>
  <c r="N174"/>
  <c r="N162" s="1"/>
  <c r="N180"/>
  <c r="K168"/>
  <c r="K185"/>
  <c r="K186"/>
  <c r="K189"/>
  <c r="P180"/>
  <c r="L180"/>
  <c r="M162"/>
  <c r="K170"/>
  <c r="P162"/>
  <c r="O162"/>
  <c r="R162"/>
  <c r="P156" l="1"/>
  <c r="N156" s="1"/>
  <c r="L153"/>
  <c r="M153"/>
  <c r="L154"/>
  <c r="M154"/>
  <c r="L155"/>
  <c r="M155"/>
  <c r="L156"/>
  <c r="K156" s="1"/>
  <c r="L157"/>
  <c r="M157"/>
  <c r="L158"/>
  <c r="M158"/>
  <c r="M152"/>
  <c r="L152"/>
  <c r="P161"/>
  <c r="O161"/>
  <c r="N161" s="1"/>
  <c r="H151"/>
  <c r="I151"/>
  <c r="J151"/>
  <c r="O151"/>
  <c r="P151"/>
  <c r="T151"/>
  <c r="A153"/>
  <c r="A154" s="1"/>
  <c r="A155" s="1"/>
  <c r="A156" s="1"/>
  <c r="A157" s="1"/>
  <c r="A158" s="1"/>
  <c r="A159" s="1"/>
  <c r="A160" s="1"/>
  <c r="A161" s="1"/>
  <c r="S161"/>
  <c r="S151" s="1"/>
  <c r="R161"/>
  <c r="Q160"/>
  <c r="Q159"/>
  <c r="P139"/>
  <c r="N139" s="1"/>
  <c r="L139"/>
  <c r="K139" s="1"/>
  <c r="P140"/>
  <c r="L140"/>
  <c r="K140" s="1"/>
  <c r="M143"/>
  <c r="L143"/>
  <c r="M145"/>
  <c r="L145"/>
  <c r="K145" s="1"/>
  <c r="P144"/>
  <c r="O144"/>
  <c r="O146"/>
  <c r="N146" s="1"/>
  <c r="N150"/>
  <c r="Q137"/>
  <c r="Q138"/>
  <c r="Q139"/>
  <c r="Q140"/>
  <c r="Q141"/>
  <c r="Q142"/>
  <c r="Q143"/>
  <c r="Q144"/>
  <c r="Q145"/>
  <c r="Q146"/>
  <c r="Q147"/>
  <c r="Q148"/>
  <c r="Q149"/>
  <c r="Q150"/>
  <c r="Q136"/>
  <c r="A137"/>
  <c r="A138" s="1"/>
  <c r="A139" s="1"/>
  <c r="A140" s="1"/>
  <c r="A141" s="1"/>
  <c r="A142" s="1"/>
  <c r="A143" s="1"/>
  <c r="A144" s="1"/>
  <c r="A145" s="1"/>
  <c r="A146" s="1"/>
  <c r="A147" s="1"/>
  <c r="A148" s="1"/>
  <c r="A149" s="1"/>
  <c r="A150" s="1"/>
  <c r="H135"/>
  <c r="I135"/>
  <c r="J135"/>
  <c r="R135"/>
  <c r="S135"/>
  <c r="T135"/>
  <c r="A121"/>
  <c r="A122" s="1"/>
  <c r="A123" s="1"/>
  <c r="A124" s="1"/>
  <c r="A125" s="1"/>
  <c r="A126" s="1"/>
  <c r="A127" s="1"/>
  <c r="A128" s="1"/>
  <c r="A129" s="1"/>
  <c r="A130" s="1"/>
  <c r="A131" s="1"/>
  <c r="A132" s="1"/>
  <c r="A133" s="1"/>
  <c r="A134" s="1"/>
  <c r="P124"/>
  <c r="O124"/>
  <c r="O119" s="1"/>
  <c r="P128"/>
  <c r="N128" s="1"/>
  <c r="P126"/>
  <c r="N134"/>
  <c r="L133"/>
  <c r="M129"/>
  <c r="L129"/>
  <c r="K129" s="1"/>
  <c r="L128"/>
  <c r="K128" s="1"/>
  <c r="M127"/>
  <c r="L127"/>
  <c r="L126"/>
  <c r="K126" s="1"/>
  <c r="M120"/>
  <c r="L120"/>
  <c r="K120" s="1"/>
  <c r="Q134"/>
  <c r="S133"/>
  <c r="Q133" s="1"/>
  <c r="Q132"/>
  <c r="Q131"/>
  <c r="Q130"/>
  <c r="H119"/>
  <c r="I119"/>
  <c r="J119"/>
  <c r="R119"/>
  <c r="T119"/>
  <c r="AG132"/>
  <c r="X132"/>
  <c r="W132"/>
  <c r="V132"/>
  <c r="G132"/>
  <c r="AG131"/>
  <c r="X131"/>
  <c r="W131"/>
  <c r="V131"/>
  <c r="G131"/>
  <c r="AG130"/>
  <c r="X130"/>
  <c r="W130"/>
  <c r="V130"/>
  <c r="U130" s="1"/>
  <c r="G130"/>
  <c r="K143" l="1"/>
  <c r="K127"/>
  <c r="N144"/>
  <c r="Q161"/>
  <c r="U132"/>
  <c r="K153"/>
  <c r="K131"/>
  <c r="M133"/>
  <c r="K133" s="1"/>
  <c r="Q151"/>
  <c r="N151"/>
  <c r="P135"/>
  <c r="R151"/>
  <c r="K157"/>
  <c r="K152"/>
  <c r="M151"/>
  <c r="L151"/>
  <c r="K154"/>
  <c r="K158"/>
  <c r="K155"/>
  <c r="N140"/>
  <c r="N135"/>
  <c r="L135"/>
  <c r="M135"/>
  <c r="O135"/>
  <c r="Q135"/>
  <c r="S119"/>
  <c r="U131"/>
  <c r="K132"/>
  <c r="L119"/>
  <c r="N124"/>
  <c r="K130"/>
  <c r="N126"/>
  <c r="P119"/>
  <c r="M119"/>
  <c r="Q119"/>
  <c r="N119" l="1"/>
  <c r="G133" l="1"/>
  <c r="P117"/>
  <c r="N117" s="1"/>
  <c r="S117"/>
  <c r="Q117" s="1"/>
  <c r="H104"/>
  <c r="I104"/>
  <c r="J104"/>
  <c r="R104"/>
  <c r="S104"/>
  <c r="N118"/>
  <c r="M114"/>
  <c r="L114"/>
  <c r="L112"/>
  <c r="M112"/>
  <c r="M111"/>
  <c r="L111"/>
  <c r="O109"/>
  <c r="P109"/>
  <c r="O110"/>
  <c r="P110"/>
  <c r="P108"/>
  <c r="O108"/>
  <c r="M106"/>
  <c r="K106" s="1"/>
  <c r="Q118"/>
  <c r="Q116"/>
  <c r="Q115"/>
  <c r="Q114"/>
  <c r="Q113"/>
  <c r="A106"/>
  <c r="A107" s="1"/>
  <c r="A108" s="1"/>
  <c r="A109" s="1"/>
  <c r="A110" s="1"/>
  <c r="A111" s="1"/>
  <c r="A112" s="1"/>
  <c r="A113" s="1"/>
  <c r="A114" s="1"/>
  <c r="A115" s="1"/>
  <c r="A116" s="1"/>
  <c r="A117" s="1"/>
  <c r="A118" s="1"/>
  <c r="N108" l="1"/>
  <c r="M104"/>
  <c r="L104"/>
  <c r="N109"/>
  <c r="N110"/>
  <c r="O104"/>
  <c r="Q104"/>
  <c r="N104"/>
  <c r="P104"/>
  <c r="O103" l="1"/>
  <c r="N103" s="1"/>
  <c r="R103"/>
  <c r="Q103"/>
  <c r="AH103"/>
  <c r="P88"/>
  <c r="N88" s="1"/>
  <c r="P94"/>
  <c r="N94" s="1"/>
  <c r="P95"/>
  <c r="N95" s="1"/>
  <c r="P92"/>
  <c r="N92" s="1"/>
  <c r="L92"/>
  <c r="K92" s="1"/>
  <c r="L93"/>
  <c r="K93" s="1"/>
  <c r="L94"/>
  <c r="K94" s="1"/>
  <c r="L95"/>
  <c r="K95" s="1"/>
  <c r="L88"/>
  <c r="K88" s="1"/>
  <c r="L89"/>
  <c r="L90"/>
  <c r="L91"/>
  <c r="L87"/>
  <c r="S102"/>
  <c r="Q102" s="1"/>
  <c r="Q101"/>
  <c r="Q100"/>
  <c r="Q99"/>
  <c r="Q98"/>
  <c r="Q97"/>
  <c r="Q96"/>
  <c r="H83"/>
  <c r="J83"/>
  <c r="R83"/>
  <c r="H68"/>
  <c r="I68"/>
  <c r="J68"/>
  <c r="O68"/>
  <c r="R68"/>
  <c r="S68"/>
  <c r="T68"/>
  <c r="N82"/>
  <c r="P75"/>
  <c r="P68" s="1"/>
  <c r="L72"/>
  <c r="M72"/>
  <c r="L73"/>
  <c r="M73"/>
  <c r="L74"/>
  <c r="M74"/>
  <c r="L75"/>
  <c r="K75" s="1"/>
  <c r="M71"/>
  <c r="L71"/>
  <c r="K71" s="1"/>
  <c r="Q82"/>
  <c r="Q81"/>
  <c r="Q80"/>
  <c r="Q79"/>
  <c r="Q70"/>
  <c r="Q71"/>
  <c r="Q72"/>
  <c r="Q73"/>
  <c r="Q74"/>
  <c r="Q75"/>
  <c r="Q76"/>
  <c r="Q77"/>
  <c r="Q78"/>
  <c r="Q69"/>
  <c r="K72" l="1"/>
  <c r="Q83"/>
  <c r="K73"/>
  <c r="M68"/>
  <c r="K74"/>
  <c r="Q68"/>
  <c r="S83"/>
  <c r="O83"/>
  <c r="L83"/>
  <c r="L68"/>
  <c r="N75"/>
  <c r="N68" s="1"/>
  <c r="A57" l="1"/>
  <c r="A58" s="1"/>
  <c r="A59" s="1"/>
  <c r="A60" s="1"/>
  <c r="A61" s="1"/>
  <c r="A62" s="1"/>
  <c r="A63" s="1"/>
  <c r="A64" s="1"/>
  <c r="A65" s="1"/>
  <c r="A66" s="1"/>
  <c r="A67" s="1"/>
  <c r="V63"/>
  <c r="W63"/>
  <c r="P62"/>
  <c r="N62" s="1"/>
  <c r="P61"/>
  <c r="N61" s="1"/>
  <c r="N67"/>
  <c r="N66"/>
  <c r="N65"/>
  <c r="N64"/>
  <c r="N63"/>
  <c r="L60"/>
  <c r="M60"/>
  <c r="L61"/>
  <c r="L62"/>
  <c r="L63"/>
  <c r="M63"/>
  <c r="U63" l="1"/>
  <c r="K60" l="1"/>
  <c r="M59"/>
  <c r="M55" s="1"/>
  <c r="L59"/>
  <c r="Q63"/>
  <c r="Q67"/>
  <c r="Q66"/>
  <c r="Q65"/>
  <c r="Q64"/>
  <c r="Q57"/>
  <c r="Q58"/>
  <c r="Q59"/>
  <c r="Q60"/>
  <c r="Q61"/>
  <c r="Q62"/>
  <c r="Q56"/>
  <c r="H55"/>
  <c r="I55"/>
  <c r="J55"/>
  <c r="N55"/>
  <c r="O55"/>
  <c r="P55"/>
  <c r="R55"/>
  <c r="S55"/>
  <c r="T55"/>
  <c r="K61" l="1"/>
  <c r="K62"/>
  <c r="K59"/>
  <c r="K63"/>
  <c r="L55"/>
  <c r="Q55"/>
  <c r="K55" l="1"/>
  <c r="A47" l="1"/>
  <c r="A48" s="1"/>
  <c r="A49" s="1"/>
  <c r="A50" s="1"/>
  <c r="A51" s="1"/>
  <c r="A52" s="1"/>
  <c r="A53" s="1"/>
  <c r="A54" s="1"/>
  <c r="N54"/>
  <c r="N52"/>
  <c r="N53"/>
  <c r="H45"/>
  <c r="I45"/>
  <c r="J45"/>
  <c r="M45"/>
  <c r="O45"/>
  <c r="R45"/>
  <c r="S45"/>
  <c r="P51"/>
  <c r="P45" s="1"/>
  <c r="L51"/>
  <c r="K51" s="1"/>
  <c r="M50"/>
  <c r="L50"/>
  <c r="Q47"/>
  <c r="Q48"/>
  <c r="Q49"/>
  <c r="Q50"/>
  <c r="Q51"/>
  <c r="Q46"/>
  <c r="Q54"/>
  <c r="Q53"/>
  <c r="Q52"/>
  <c r="L45" l="1"/>
  <c r="Q45"/>
  <c r="N51"/>
  <c r="N45" s="1"/>
  <c r="K50"/>
  <c r="K45" s="1"/>
  <c r="P41" l="1"/>
  <c r="N41" s="1"/>
  <c r="P40"/>
  <c r="O40"/>
  <c r="L41"/>
  <c r="L38"/>
  <c r="M38"/>
  <c r="L39"/>
  <c r="M39"/>
  <c r="M37"/>
  <c r="L37"/>
  <c r="P42"/>
  <c r="O42"/>
  <c r="Q44"/>
  <c r="Q43"/>
  <c r="Q42"/>
  <c r="Q32"/>
  <c r="Q33"/>
  <c r="Q34"/>
  <c r="Q35"/>
  <c r="Q36"/>
  <c r="Q37"/>
  <c r="Q38"/>
  <c r="Q39"/>
  <c r="Q40"/>
  <c r="Q41"/>
  <c r="Q31"/>
  <c r="R30"/>
  <c r="S30"/>
  <c r="T30"/>
  <c r="O25"/>
  <c r="N25" s="1"/>
  <c r="O29"/>
  <c r="N29"/>
  <c r="O24"/>
  <c r="N24" s="1"/>
  <c r="R29"/>
  <c r="Q29" s="1"/>
  <c r="Q28"/>
  <c r="Q27"/>
  <c r="Q26"/>
  <c r="Q25"/>
  <c r="R24"/>
  <c r="Q24" s="1"/>
  <c r="AH29"/>
  <c r="AG29" s="1"/>
  <c r="AG28"/>
  <c r="AG27"/>
  <c r="AG26"/>
  <c r="AG25"/>
  <c r="AH24"/>
  <c r="AG24"/>
  <c r="X29" i="1"/>
  <c r="X24"/>
  <c r="K38" i="16" l="1"/>
  <c r="M30"/>
  <c r="L30"/>
  <c r="K39"/>
  <c r="K37"/>
  <c r="N40"/>
  <c r="P30"/>
  <c r="K41"/>
  <c r="N42"/>
  <c r="O30"/>
  <c r="Q30"/>
  <c r="N30" l="1"/>
  <c r="X290" l="1"/>
  <c r="X284" s="1"/>
  <c r="G290"/>
  <c r="G289" s="1"/>
  <c r="AK289"/>
  <c r="Z289"/>
  <c r="Y289"/>
  <c r="X288"/>
  <c r="G288"/>
  <c r="X287"/>
  <c r="G287"/>
  <c r="X286"/>
  <c r="G286"/>
  <c r="X285"/>
  <c r="G285"/>
  <c r="AK284"/>
  <c r="Z284"/>
  <c r="Y284"/>
  <c r="J284"/>
  <c r="I284"/>
  <c r="H284"/>
  <c r="AK251"/>
  <c r="AI251"/>
  <c r="AH251"/>
  <c r="AF251"/>
  <c r="AE251"/>
  <c r="AC251"/>
  <c r="AB251"/>
  <c r="Z251"/>
  <c r="Y251"/>
  <c r="I251"/>
  <c r="H251"/>
  <c r="AD237"/>
  <c r="AK237"/>
  <c r="AI237"/>
  <c r="AH237"/>
  <c r="AF237"/>
  <c r="AE237"/>
  <c r="AC237"/>
  <c r="Z237"/>
  <c r="Y237"/>
  <c r="AG236"/>
  <c r="AG235"/>
  <c r="X235"/>
  <c r="W235"/>
  <c r="V235"/>
  <c r="G235"/>
  <c r="AG234"/>
  <c r="X234"/>
  <c r="W234"/>
  <c r="V234"/>
  <c r="G234"/>
  <c r="AG233"/>
  <c r="X233"/>
  <c r="W233"/>
  <c r="V233"/>
  <c r="G233"/>
  <c r="AD230"/>
  <c r="X230"/>
  <c r="W230"/>
  <c r="V230"/>
  <c r="G230"/>
  <c r="AG232"/>
  <c r="X232"/>
  <c r="W232"/>
  <c r="V232"/>
  <c r="G232"/>
  <c r="AG231"/>
  <c r="X231"/>
  <c r="W231"/>
  <c r="V231"/>
  <c r="G231"/>
  <c r="AA229"/>
  <c r="X229"/>
  <c r="W229"/>
  <c r="V229"/>
  <c r="G229"/>
  <c r="AD228"/>
  <c r="X228"/>
  <c r="W228"/>
  <c r="V228"/>
  <c r="G228"/>
  <c r="AA227"/>
  <c r="X227"/>
  <c r="W227"/>
  <c r="V227"/>
  <c r="G227"/>
  <c r="AA226"/>
  <c r="X226"/>
  <c r="W226"/>
  <c r="V226"/>
  <c r="G226"/>
  <c r="AD225"/>
  <c r="X225"/>
  <c r="W225"/>
  <c r="V225"/>
  <c r="G225"/>
  <c r="X224"/>
  <c r="W224"/>
  <c r="V224"/>
  <c r="G224"/>
  <c r="K224" s="1"/>
  <c r="X223"/>
  <c r="W223"/>
  <c r="V223"/>
  <c r="G223"/>
  <c r="AK222"/>
  <c r="AI222"/>
  <c r="AH222"/>
  <c r="AF222"/>
  <c r="AE222"/>
  <c r="AC222"/>
  <c r="AB222"/>
  <c r="Z222"/>
  <c r="Y222"/>
  <c r="AD220"/>
  <c r="AD217" s="1"/>
  <c r="X220"/>
  <c r="W220"/>
  <c r="V220"/>
  <c r="G220"/>
  <c r="AG221"/>
  <c r="AG217" s="1"/>
  <c r="X221"/>
  <c r="W221"/>
  <c r="V221"/>
  <c r="G221"/>
  <c r="AA219"/>
  <c r="AA217" s="1"/>
  <c r="X219"/>
  <c r="W219"/>
  <c r="V219"/>
  <c r="G219"/>
  <c r="X218"/>
  <c r="W218"/>
  <c r="V218"/>
  <c r="G218"/>
  <c r="K218" s="1"/>
  <c r="K217" s="1"/>
  <c r="AK217"/>
  <c r="AI217"/>
  <c r="AH217"/>
  <c r="AF217"/>
  <c r="AE217"/>
  <c r="AC217"/>
  <c r="AB217"/>
  <c r="Z217"/>
  <c r="Y217"/>
  <c r="J217"/>
  <c r="I217"/>
  <c r="H217"/>
  <c r="AG216"/>
  <c r="X216"/>
  <c r="W216"/>
  <c r="V216"/>
  <c r="G216"/>
  <c r="K216" s="1"/>
  <c r="AG215"/>
  <c r="X215"/>
  <c r="W215"/>
  <c r="V215"/>
  <c r="G215"/>
  <c r="K215" s="1"/>
  <c r="AG214"/>
  <c r="X214"/>
  <c r="W214"/>
  <c r="V214"/>
  <c r="G214"/>
  <c r="K214" s="1"/>
  <c r="AD210"/>
  <c r="X210"/>
  <c r="W210"/>
  <c r="V210"/>
  <c r="G210"/>
  <c r="K210" s="1"/>
  <c r="AG209"/>
  <c r="AD209"/>
  <c r="X209"/>
  <c r="G209"/>
  <c r="AD208"/>
  <c r="X208"/>
  <c r="W208"/>
  <c r="V208"/>
  <c r="G208"/>
  <c r="K208" s="1"/>
  <c r="AG213"/>
  <c r="X213"/>
  <c r="W213"/>
  <c r="V213"/>
  <c r="G213"/>
  <c r="K213" s="1"/>
  <c r="AG212"/>
  <c r="X212"/>
  <c r="W212"/>
  <c r="V212"/>
  <c r="G212"/>
  <c r="K212" s="1"/>
  <c r="AG211"/>
  <c r="X211"/>
  <c r="W211"/>
  <c r="V211"/>
  <c r="G211"/>
  <c r="AD207"/>
  <c r="X207"/>
  <c r="W207"/>
  <c r="V207"/>
  <c r="G207"/>
  <c r="K207" s="1"/>
  <c r="AD206"/>
  <c r="AC206"/>
  <c r="W206" s="1"/>
  <c r="AB206"/>
  <c r="X206"/>
  <c r="G206"/>
  <c r="AA205"/>
  <c r="X205"/>
  <c r="W205"/>
  <c r="V205"/>
  <c r="G205"/>
  <c r="K205" s="1"/>
  <c r="AA204"/>
  <c r="X204"/>
  <c r="W204"/>
  <c r="V204"/>
  <c r="G204"/>
  <c r="K204" s="1"/>
  <c r="AD203"/>
  <c r="AC203"/>
  <c r="W203" s="1"/>
  <c r="X203"/>
  <c r="V203"/>
  <c r="G203"/>
  <c r="AA202"/>
  <c r="X202"/>
  <c r="W202"/>
  <c r="V202"/>
  <c r="G202"/>
  <c r="K202" s="1"/>
  <c r="AB201"/>
  <c r="AA201" s="1"/>
  <c r="X201"/>
  <c r="W201"/>
  <c r="G201"/>
  <c r="AC200"/>
  <c r="X200"/>
  <c r="V200"/>
  <c r="G200"/>
  <c r="X199"/>
  <c r="W199"/>
  <c r="V199"/>
  <c r="G199"/>
  <c r="K199" s="1"/>
  <c r="X198"/>
  <c r="W198"/>
  <c r="V198"/>
  <c r="G198"/>
  <c r="K198" s="1"/>
  <c r="AK197"/>
  <c r="AI197"/>
  <c r="AH197"/>
  <c r="AF197"/>
  <c r="AE197"/>
  <c r="Z197"/>
  <c r="Y197"/>
  <c r="J197"/>
  <c r="I197"/>
  <c r="H197"/>
  <c r="AG196"/>
  <c r="AG195"/>
  <c r="AG194"/>
  <c r="X194"/>
  <c r="W194"/>
  <c r="V194"/>
  <c r="G194"/>
  <c r="K194" s="1"/>
  <c r="AG193"/>
  <c r="X193"/>
  <c r="W193"/>
  <c r="V193"/>
  <c r="G193"/>
  <c r="K193" s="1"/>
  <c r="AG192"/>
  <c r="X192"/>
  <c r="W192"/>
  <c r="V192"/>
  <c r="G192"/>
  <c r="K192" s="1"/>
  <c r="AG191"/>
  <c r="X191"/>
  <c r="W191"/>
  <c r="V191"/>
  <c r="G191"/>
  <c r="K191" s="1"/>
  <c r="AG190"/>
  <c r="X190"/>
  <c r="W190"/>
  <c r="V190"/>
  <c r="G190"/>
  <c r="K190" s="1"/>
  <c r="AD189"/>
  <c r="X189"/>
  <c r="W189"/>
  <c r="V189"/>
  <c r="G189"/>
  <c r="AD188"/>
  <c r="X188"/>
  <c r="W188"/>
  <c r="V188"/>
  <c r="G188"/>
  <c r="AD187"/>
  <c r="X187"/>
  <c r="W187"/>
  <c r="V187"/>
  <c r="G187"/>
  <c r="AA186"/>
  <c r="X186"/>
  <c r="W186"/>
  <c r="V186"/>
  <c r="G186"/>
  <c r="AA185"/>
  <c r="X185"/>
  <c r="W185"/>
  <c r="V185"/>
  <c r="G185"/>
  <c r="X184"/>
  <c r="W184"/>
  <c r="V184"/>
  <c r="G184"/>
  <c r="K184" s="1"/>
  <c r="X183"/>
  <c r="W183"/>
  <c r="V183"/>
  <c r="G183"/>
  <c r="K183" s="1"/>
  <c r="X182"/>
  <c r="W182"/>
  <c r="V182"/>
  <c r="G182"/>
  <c r="K182" s="1"/>
  <c r="X181"/>
  <c r="W181"/>
  <c r="V181"/>
  <c r="G181"/>
  <c r="AK180"/>
  <c r="AI180"/>
  <c r="AH180"/>
  <c r="AF180"/>
  <c r="AE180"/>
  <c r="AC180"/>
  <c r="AB180"/>
  <c r="Z180"/>
  <c r="Y180"/>
  <c r="AG177"/>
  <c r="AH179"/>
  <c r="AH162" s="1"/>
  <c r="AG178"/>
  <c r="AD172"/>
  <c r="X172"/>
  <c r="W172"/>
  <c r="V172"/>
  <c r="G172"/>
  <c r="AG176"/>
  <c r="X176"/>
  <c r="W176"/>
  <c r="V176"/>
  <c r="G176"/>
  <c r="K176" s="1"/>
  <c r="AG175"/>
  <c r="X175"/>
  <c r="W175"/>
  <c r="V175"/>
  <c r="G175"/>
  <c r="AG174"/>
  <c r="X174"/>
  <c r="W174"/>
  <c r="V174"/>
  <c r="G174"/>
  <c r="AG173"/>
  <c r="X173"/>
  <c r="W173"/>
  <c r="V173"/>
  <c r="G173"/>
  <c r="K173" s="1"/>
  <c r="AD171"/>
  <c r="X171"/>
  <c r="W171"/>
  <c r="V171"/>
  <c r="G171"/>
  <c r="AD170"/>
  <c r="X170"/>
  <c r="W170"/>
  <c r="V170"/>
  <c r="G170"/>
  <c r="G177"/>
  <c r="K177" s="1"/>
  <c r="AD169"/>
  <c r="X169"/>
  <c r="W169"/>
  <c r="V169"/>
  <c r="G169"/>
  <c r="AA168"/>
  <c r="X168"/>
  <c r="W168"/>
  <c r="V168"/>
  <c r="G168"/>
  <c r="AA167"/>
  <c r="X167"/>
  <c r="W167"/>
  <c r="V167"/>
  <c r="G167"/>
  <c r="AA166"/>
  <c r="X166"/>
  <c r="W166"/>
  <c r="V166"/>
  <c r="G166"/>
  <c r="AA165"/>
  <c r="X165"/>
  <c r="W165"/>
  <c r="V165"/>
  <c r="G165"/>
  <c r="X164"/>
  <c r="W164"/>
  <c r="V164"/>
  <c r="G164"/>
  <c r="K164" s="1"/>
  <c r="X163"/>
  <c r="W163"/>
  <c r="V163"/>
  <c r="G163"/>
  <c r="K163" s="1"/>
  <c r="AK162"/>
  <c r="AI162"/>
  <c r="AF162"/>
  <c r="AE162"/>
  <c r="AC162"/>
  <c r="AB162"/>
  <c r="Z162"/>
  <c r="Y162"/>
  <c r="AI161"/>
  <c r="AI151" s="1"/>
  <c r="AH161"/>
  <c r="AH151" s="1"/>
  <c r="AG160"/>
  <c r="X160"/>
  <c r="W160"/>
  <c r="V160"/>
  <c r="G160"/>
  <c r="K160" s="1"/>
  <c r="AG159"/>
  <c r="X159"/>
  <c r="W159"/>
  <c r="V159"/>
  <c r="G159"/>
  <c r="K159" s="1"/>
  <c r="AD158"/>
  <c r="X158"/>
  <c r="W158"/>
  <c r="V158"/>
  <c r="G158"/>
  <c r="AD157"/>
  <c r="X157"/>
  <c r="W157"/>
  <c r="V157"/>
  <c r="G157"/>
  <c r="AD156"/>
  <c r="X156"/>
  <c r="W156"/>
  <c r="V156"/>
  <c r="G156"/>
  <c r="AA155"/>
  <c r="X155"/>
  <c r="W155"/>
  <c r="V155"/>
  <c r="G155"/>
  <c r="AA154"/>
  <c r="X154"/>
  <c r="W154"/>
  <c r="V154"/>
  <c r="G154"/>
  <c r="AA153"/>
  <c r="X153"/>
  <c r="W153"/>
  <c r="V153"/>
  <c r="G153"/>
  <c r="AB152"/>
  <c r="AB151" s="1"/>
  <c r="X152"/>
  <c r="W152"/>
  <c r="G152"/>
  <c r="AK151"/>
  <c r="AF151"/>
  <c r="AE151"/>
  <c r="AC151"/>
  <c r="Z151"/>
  <c r="Y151"/>
  <c r="AG150"/>
  <c r="AD146"/>
  <c r="X146"/>
  <c r="W146"/>
  <c r="V146"/>
  <c r="G146"/>
  <c r="AG149"/>
  <c r="X149"/>
  <c r="W149"/>
  <c r="V149"/>
  <c r="G149"/>
  <c r="K149" s="1"/>
  <c r="AD145"/>
  <c r="X145"/>
  <c r="W145"/>
  <c r="V145"/>
  <c r="G145"/>
  <c r="AG148"/>
  <c r="X148"/>
  <c r="W148"/>
  <c r="V148"/>
  <c r="G148"/>
  <c r="K148" s="1"/>
  <c r="AD144"/>
  <c r="X144"/>
  <c r="W144"/>
  <c r="V144"/>
  <c r="G144"/>
  <c r="AG147"/>
  <c r="X147"/>
  <c r="W147"/>
  <c r="V147"/>
  <c r="G147"/>
  <c r="K147" s="1"/>
  <c r="AA143"/>
  <c r="X143"/>
  <c r="W143"/>
  <c r="V143"/>
  <c r="G143"/>
  <c r="AA142"/>
  <c r="X142"/>
  <c r="W142"/>
  <c r="V142"/>
  <c r="G142"/>
  <c r="K142" s="1"/>
  <c r="AD141"/>
  <c r="X141"/>
  <c r="W141"/>
  <c r="V141"/>
  <c r="G141"/>
  <c r="K141" s="1"/>
  <c r="AA140"/>
  <c r="X140"/>
  <c r="W140"/>
  <c r="V140"/>
  <c r="G140"/>
  <c r="AA139"/>
  <c r="X139"/>
  <c r="W139"/>
  <c r="V139"/>
  <c r="G139"/>
  <c r="X138"/>
  <c r="W138"/>
  <c r="V138"/>
  <c r="G138"/>
  <c r="K138" s="1"/>
  <c r="X137"/>
  <c r="W137"/>
  <c r="V137"/>
  <c r="G137"/>
  <c r="K137" s="1"/>
  <c r="X136"/>
  <c r="W136"/>
  <c r="V136"/>
  <c r="G136"/>
  <c r="K136" s="1"/>
  <c r="AK135"/>
  <c r="AI135"/>
  <c r="AH135"/>
  <c r="AF135"/>
  <c r="AE135"/>
  <c r="AC135"/>
  <c r="AB135"/>
  <c r="Z135"/>
  <c r="Y135"/>
  <c r="AG134"/>
  <c r="AI133"/>
  <c r="AG133" s="1"/>
  <c r="AD129"/>
  <c r="X129"/>
  <c r="W129"/>
  <c r="V129"/>
  <c r="G129"/>
  <c r="AD128"/>
  <c r="X128"/>
  <c r="W128"/>
  <c r="V128"/>
  <c r="G128"/>
  <c r="AD127"/>
  <c r="X127"/>
  <c r="W127"/>
  <c r="V127"/>
  <c r="G127"/>
  <c r="AD126"/>
  <c r="X126"/>
  <c r="W126"/>
  <c r="V126"/>
  <c r="G126"/>
  <c r="AA125"/>
  <c r="X125"/>
  <c r="W125"/>
  <c r="V125"/>
  <c r="G125"/>
  <c r="K125" s="1"/>
  <c r="AA124"/>
  <c r="X124"/>
  <c r="W124"/>
  <c r="V124"/>
  <c r="G124"/>
  <c r="AA123"/>
  <c r="X123"/>
  <c r="W123"/>
  <c r="V123"/>
  <c r="G123"/>
  <c r="K123" s="1"/>
  <c r="AA122"/>
  <c r="X122"/>
  <c r="W122"/>
  <c r="V122"/>
  <c r="G122"/>
  <c r="K122" s="1"/>
  <c r="X121"/>
  <c r="W121"/>
  <c r="V121"/>
  <c r="G121"/>
  <c r="K121" s="1"/>
  <c r="X120"/>
  <c r="W120"/>
  <c r="V120"/>
  <c r="G120"/>
  <c r="AK119"/>
  <c r="AH119"/>
  <c r="AF119"/>
  <c r="AE119"/>
  <c r="AC119"/>
  <c r="AB119"/>
  <c r="Z119"/>
  <c r="Y119"/>
  <c r="AG118"/>
  <c r="AG117"/>
  <c r="AG116"/>
  <c r="X116"/>
  <c r="W116"/>
  <c r="V116"/>
  <c r="G116"/>
  <c r="K116" s="1"/>
  <c r="AG115"/>
  <c r="X115"/>
  <c r="W115"/>
  <c r="V115"/>
  <c r="G115"/>
  <c r="K115" s="1"/>
  <c r="AD112"/>
  <c r="X112"/>
  <c r="W112"/>
  <c r="V112"/>
  <c r="G112"/>
  <c r="K112" s="1"/>
  <c r="AG114"/>
  <c r="X114"/>
  <c r="W114"/>
  <c r="V114"/>
  <c r="G114"/>
  <c r="K114" s="1"/>
  <c r="AG113"/>
  <c r="X113"/>
  <c r="W113"/>
  <c r="V113"/>
  <c r="G113"/>
  <c r="K113" s="1"/>
  <c r="AD111"/>
  <c r="X111"/>
  <c r="W111"/>
  <c r="V111"/>
  <c r="G111"/>
  <c r="K111" s="1"/>
  <c r="AD110"/>
  <c r="X110"/>
  <c r="W110"/>
  <c r="V110"/>
  <c r="G110"/>
  <c r="AA109"/>
  <c r="X109"/>
  <c r="W109"/>
  <c r="V109"/>
  <c r="G109"/>
  <c r="AA108"/>
  <c r="X108"/>
  <c r="W108"/>
  <c r="V108"/>
  <c r="G108"/>
  <c r="X107"/>
  <c r="W107"/>
  <c r="V107"/>
  <c r="G107"/>
  <c r="K107" s="1"/>
  <c r="AC106"/>
  <c r="W106" s="1"/>
  <c r="X106"/>
  <c r="V106"/>
  <c r="G106"/>
  <c r="X105"/>
  <c r="W105"/>
  <c r="V105"/>
  <c r="G105"/>
  <c r="AK104"/>
  <c r="AI104"/>
  <c r="AH104"/>
  <c r="AF104"/>
  <c r="AE104"/>
  <c r="AB104"/>
  <c r="Z104"/>
  <c r="Y104"/>
  <c r="AG103"/>
  <c r="AI102"/>
  <c r="AG102" s="1"/>
  <c r="X102"/>
  <c r="W102"/>
  <c r="V102"/>
  <c r="I102"/>
  <c r="G102" s="1"/>
  <c r="K102" s="1"/>
  <c r="AG101"/>
  <c r="G101"/>
  <c r="K101" s="1"/>
  <c r="AG100"/>
  <c r="G100"/>
  <c r="K100" s="1"/>
  <c r="AG99"/>
  <c r="G99"/>
  <c r="K99" s="1"/>
  <c r="AG98"/>
  <c r="G98"/>
  <c r="K98" s="1"/>
  <c r="AG97"/>
  <c r="X97"/>
  <c r="W97"/>
  <c r="V97"/>
  <c r="G97"/>
  <c r="K97" s="1"/>
  <c r="AG96"/>
  <c r="X96"/>
  <c r="W96"/>
  <c r="V96"/>
  <c r="G96"/>
  <c r="K96" s="1"/>
  <c r="AD95"/>
  <c r="X95"/>
  <c r="W95"/>
  <c r="V95"/>
  <c r="G95"/>
  <c r="AD94"/>
  <c r="X94"/>
  <c r="W94"/>
  <c r="V94"/>
  <c r="G94"/>
  <c r="AD93"/>
  <c r="X93"/>
  <c r="W93"/>
  <c r="V93"/>
  <c r="I93"/>
  <c r="AD92"/>
  <c r="X92"/>
  <c r="W92"/>
  <c r="V92"/>
  <c r="G92"/>
  <c r="AD91"/>
  <c r="X91"/>
  <c r="W91"/>
  <c r="V91"/>
  <c r="I91"/>
  <c r="AA90"/>
  <c r="W90"/>
  <c r="V90"/>
  <c r="I90"/>
  <c r="AA89"/>
  <c r="X89"/>
  <c r="W89"/>
  <c r="V89"/>
  <c r="I89"/>
  <c r="AB88"/>
  <c r="AA88" s="1"/>
  <c r="X88"/>
  <c r="W88"/>
  <c r="G88"/>
  <c r="AA87"/>
  <c r="X87"/>
  <c r="W87"/>
  <c r="V87"/>
  <c r="I87"/>
  <c r="X86"/>
  <c r="W86"/>
  <c r="V86"/>
  <c r="G86"/>
  <c r="K86" s="1"/>
  <c r="X85"/>
  <c r="W85"/>
  <c r="V85"/>
  <c r="G85"/>
  <c r="K85" s="1"/>
  <c r="X84"/>
  <c r="W84"/>
  <c r="V84"/>
  <c r="G84"/>
  <c r="AK83"/>
  <c r="AH83"/>
  <c r="AF83"/>
  <c r="AE83"/>
  <c r="AC83"/>
  <c r="Z83"/>
  <c r="Y83"/>
  <c r="AG82"/>
  <c r="AG81"/>
  <c r="X81"/>
  <c r="W81"/>
  <c r="V81"/>
  <c r="G81"/>
  <c r="K81" s="1"/>
  <c r="AG80"/>
  <c r="X80"/>
  <c r="W80"/>
  <c r="V80"/>
  <c r="G80"/>
  <c r="K80" s="1"/>
  <c r="AG79"/>
  <c r="X79"/>
  <c r="W79"/>
  <c r="V79"/>
  <c r="G79"/>
  <c r="K79" s="1"/>
  <c r="AD78"/>
  <c r="X78"/>
  <c r="W78"/>
  <c r="V78"/>
  <c r="G78"/>
  <c r="K78" s="1"/>
  <c r="AD77"/>
  <c r="X77"/>
  <c r="W77"/>
  <c r="V77"/>
  <c r="G77"/>
  <c r="K77" s="1"/>
  <c r="AD76"/>
  <c r="X76"/>
  <c r="W76"/>
  <c r="V76"/>
  <c r="G76"/>
  <c r="K76" s="1"/>
  <c r="AD75"/>
  <c r="X75"/>
  <c r="W75"/>
  <c r="V75"/>
  <c r="G75"/>
  <c r="AA74"/>
  <c r="X74"/>
  <c r="W74"/>
  <c r="V74"/>
  <c r="G74"/>
  <c r="AB73"/>
  <c r="AA73" s="1"/>
  <c r="X73"/>
  <c r="W73"/>
  <c r="G73"/>
  <c r="AA72"/>
  <c r="X72"/>
  <c r="W72"/>
  <c r="V72"/>
  <c r="G72"/>
  <c r="AA71"/>
  <c r="X71"/>
  <c r="W71"/>
  <c r="V71"/>
  <c r="G71"/>
  <c r="X70"/>
  <c r="W70"/>
  <c r="V70"/>
  <c r="G70"/>
  <c r="K70" s="1"/>
  <c r="A70"/>
  <c r="A71" s="1"/>
  <c r="A72" s="1"/>
  <c r="A73" s="1"/>
  <c r="A74" s="1"/>
  <c r="A75" s="1"/>
  <c r="A76" s="1"/>
  <c r="A77" s="1"/>
  <c r="A78" s="1"/>
  <c r="A79" s="1"/>
  <c r="A80" s="1"/>
  <c r="A81" s="1"/>
  <c r="A82" s="1"/>
  <c r="X69"/>
  <c r="W69"/>
  <c r="V69"/>
  <c r="G69"/>
  <c r="AK68"/>
  <c r="AI68"/>
  <c r="AH68"/>
  <c r="AF68"/>
  <c r="AE68"/>
  <c r="AC68"/>
  <c r="Z68"/>
  <c r="Y68"/>
  <c r="AG67"/>
  <c r="AG66"/>
  <c r="AG65"/>
  <c r="AI63"/>
  <c r="AI55" s="1"/>
  <c r="AH63"/>
  <c r="AH55" s="1"/>
  <c r="AD63"/>
  <c r="AG64"/>
  <c r="AD62"/>
  <c r="X62"/>
  <c r="W62"/>
  <c r="V62"/>
  <c r="G62"/>
  <c r="AD61"/>
  <c r="X61"/>
  <c r="W61"/>
  <c r="V61"/>
  <c r="G61"/>
  <c r="G63"/>
  <c r="AA60"/>
  <c r="X60"/>
  <c r="W60"/>
  <c r="V60"/>
  <c r="G60"/>
  <c r="AA59"/>
  <c r="X59"/>
  <c r="W59"/>
  <c r="V59"/>
  <c r="G59"/>
  <c r="X58"/>
  <c r="W58"/>
  <c r="V58"/>
  <c r="G58"/>
  <c r="X57"/>
  <c r="W57"/>
  <c r="V57"/>
  <c r="G57"/>
  <c r="X56"/>
  <c r="W56"/>
  <c r="V56"/>
  <c r="G56"/>
  <c r="AK55"/>
  <c r="AF55"/>
  <c r="AE55"/>
  <c r="AC55"/>
  <c r="AB55"/>
  <c r="Z55"/>
  <c r="Y55"/>
  <c r="AG54"/>
  <c r="AG53"/>
  <c r="X53"/>
  <c r="W53"/>
  <c r="V53"/>
  <c r="G53"/>
  <c r="AG52"/>
  <c r="X52"/>
  <c r="W52"/>
  <c r="V52"/>
  <c r="G52"/>
  <c r="AD51"/>
  <c r="AD45" s="1"/>
  <c r="X51"/>
  <c r="W51"/>
  <c r="V51"/>
  <c r="G51"/>
  <c r="AA50"/>
  <c r="AA45" s="1"/>
  <c r="X50"/>
  <c r="W50"/>
  <c r="V50"/>
  <c r="G50"/>
  <c r="X49"/>
  <c r="W49"/>
  <c r="V49"/>
  <c r="G49"/>
  <c r="X48"/>
  <c r="W48"/>
  <c r="V48"/>
  <c r="G48"/>
  <c r="X47"/>
  <c r="W47"/>
  <c r="V47"/>
  <c r="G47"/>
  <c r="X46"/>
  <c r="W46"/>
  <c r="V46"/>
  <c r="G46"/>
  <c r="AK45"/>
  <c r="AI45"/>
  <c r="AH45"/>
  <c r="AF45"/>
  <c r="AE45"/>
  <c r="AC45"/>
  <c r="AB45"/>
  <c r="Z45"/>
  <c r="Y45"/>
  <c r="AG44"/>
  <c r="X44"/>
  <c r="U44" s="1"/>
  <c r="W44"/>
  <c r="V44"/>
  <c r="G44"/>
  <c r="K44" s="1"/>
  <c r="AG43"/>
  <c r="G43"/>
  <c r="K43" s="1"/>
  <c r="AG42"/>
  <c r="X42"/>
  <c r="U42" s="1"/>
  <c r="W42"/>
  <c r="V42"/>
  <c r="G42"/>
  <c r="AD41"/>
  <c r="U41" s="1"/>
  <c r="W41"/>
  <c r="V41"/>
  <c r="G41"/>
  <c r="AD40"/>
  <c r="X40"/>
  <c r="W40"/>
  <c r="V40"/>
  <c r="G40"/>
  <c r="AD39"/>
  <c r="X39"/>
  <c r="W39"/>
  <c r="V39"/>
  <c r="G39"/>
  <c r="AD38"/>
  <c r="X38"/>
  <c r="W38"/>
  <c r="V38"/>
  <c r="G38"/>
  <c r="AA37"/>
  <c r="X37"/>
  <c r="W37"/>
  <c r="V37"/>
  <c r="G37"/>
  <c r="AA36"/>
  <c r="X36"/>
  <c r="W36"/>
  <c r="V36"/>
  <c r="G36"/>
  <c r="K36" s="1"/>
  <c r="AA35"/>
  <c r="X35"/>
  <c r="W35"/>
  <c r="V35"/>
  <c r="G35"/>
  <c r="K35" s="1"/>
  <c r="X34"/>
  <c r="U34" s="1"/>
  <c r="W34"/>
  <c r="V34"/>
  <c r="G34"/>
  <c r="K34" s="1"/>
  <c r="X33"/>
  <c r="U33" s="1"/>
  <c r="W33"/>
  <c r="V33"/>
  <c r="G33"/>
  <c r="K33" s="1"/>
  <c r="X32"/>
  <c r="U32" s="1"/>
  <c r="W32"/>
  <c r="V32"/>
  <c r="G32"/>
  <c r="K32" s="1"/>
  <c r="X31"/>
  <c r="U31" s="1"/>
  <c r="W31"/>
  <c r="V31"/>
  <c r="G31"/>
  <c r="K31" s="1"/>
  <c r="AK30"/>
  <c r="AI30"/>
  <c r="AH30"/>
  <c r="AF30"/>
  <c r="AE30"/>
  <c r="AC30"/>
  <c r="AB30"/>
  <c r="Z30"/>
  <c r="Y30"/>
  <c r="J30"/>
  <c r="I30"/>
  <c r="H30"/>
  <c r="N28"/>
  <c r="X27"/>
  <c r="W27"/>
  <c r="V27"/>
  <c r="U27"/>
  <c r="O27"/>
  <c r="N27" s="1"/>
  <c r="M27"/>
  <c r="K27" s="1"/>
  <c r="G27"/>
  <c r="X26"/>
  <c r="W26"/>
  <c r="V26"/>
  <c r="U26"/>
  <c r="G26"/>
  <c r="X25"/>
  <c r="W25"/>
  <c r="V25"/>
  <c r="U25"/>
  <c r="G25"/>
  <c r="AG14"/>
  <c r="X24"/>
  <c r="W24"/>
  <c r="V24"/>
  <c r="U24"/>
  <c r="G24"/>
  <c r="AD23"/>
  <c r="U23" s="1"/>
  <c r="X23"/>
  <c r="W23"/>
  <c r="V23"/>
  <c r="Q23"/>
  <c r="P23"/>
  <c r="P14" s="1"/>
  <c r="O23"/>
  <c r="G23"/>
  <c r="AD22"/>
  <c r="U22" s="1"/>
  <c r="X22"/>
  <c r="W22"/>
  <c r="V22"/>
  <c r="Q22"/>
  <c r="M22"/>
  <c r="L22"/>
  <c r="G22"/>
  <c r="AD21"/>
  <c r="U21" s="1"/>
  <c r="X21"/>
  <c r="W21"/>
  <c r="V21"/>
  <c r="Q21"/>
  <c r="M21"/>
  <c r="L21"/>
  <c r="G21"/>
  <c r="AA20"/>
  <c r="U20" s="1"/>
  <c r="X20"/>
  <c r="W20"/>
  <c r="V20"/>
  <c r="Q20"/>
  <c r="M20"/>
  <c r="L20"/>
  <c r="G20"/>
  <c r="AB19"/>
  <c r="V19" s="1"/>
  <c r="X19"/>
  <c r="W19"/>
  <c r="Q19"/>
  <c r="M19"/>
  <c r="L19"/>
  <c r="G19"/>
  <c r="AB18"/>
  <c r="AA18" s="1"/>
  <c r="U18" s="1"/>
  <c r="X18"/>
  <c r="W18"/>
  <c r="Q18"/>
  <c r="M18"/>
  <c r="L18"/>
  <c r="G18"/>
  <c r="X17"/>
  <c r="U17" s="1"/>
  <c r="W17"/>
  <c r="V17"/>
  <c r="Q17"/>
  <c r="G17"/>
  <c r="X16"/>
  <c r="U16" s="1"/>
  <c r="W16"/>
  <c r="V16"/>
  <c r="Q16"/>
  <c r="G16"/>
  <c r="A16"/>
  <c r="A17" s="1"/>
  <c r="A18" s="1"/>
  <c r="A19" s="1"/>
  <c r="A20" s="1"/>
  <c r="A21" s="1"/>
  <c r="A22" s="1"/>
  <c r="A23" s="1"/>
  <c r="A24" s="1"/>
  <c r="A25" s="1"/>
  <c r="A26" s="1"/>
  <c r="A27" s="1"/>
  <c r="A28" s="1"/>
  <c r="A29" s="1"/>
  <c r="X15"/>
  <c r="W15"/>
  <c r="V15"/>
  <c r="Q15"/>
  <c r="G15"/>
  <c r="AK14"/>
  <c r="AI14"/>
  <c r="AH14"/>
  <c r="AF14"/>
  <c r="AE14"/>
  <c r="AC14"/>
  <c r="Z14"/>
  <c r="Y14"/>
  <c r="T14"/>
  <c r="T13" s="1"/>
  <c r="S14"/>
  <c r="R14"/>
  <c r="J14"/>
  <c r="I14"/>
  <c r="H14"/>
  <c r="X11"/>
  <c r="X10" s="1"/>
  <c r="X9" s="1"/>
  <c r="G11"/>
  <c r="AK10"/>
  <c r="AK9" s="1"/>
  <c r="Z10"/>
  <c r="Z9" s="1"/>
  <c r="Y10"/>
  <c r="Y9" s="1"/>
  <c r="I10"/>
  <c r="I9" s="1"/>
  <c r="H10"/>
  <c r="H9" s="1"/>
  <c r="J9"/>
  <c r="G7"/>
  <c r="H7" s="1"/>
  <c r="I7" s="1"/>
  <c r="J7" s="1"/>
  <c r="A16" i="1"/>
  <c r="A17" s="1"/>
  <c r="A18" s="1"/>
  <c r="A19" s="1"/>
  <c r="A20" s="1"/>
  <c r="A21" s="1"/>
  <c r="A22" s="1"/>
  <c r="A23" s="1"/>
  <c r="A24" s="1"/>
  <c r="A25" s="1"/>
  <c r="A26" s="1"/>
  <c r="A27" s="1"/>
  <c r="A28" s="1"/>
  <c r="A29" s="1"/>
  <c r="W27"/>
  <c r="N27"/>
  <c r="M27"/>
  <c r="L27"/>
  <c r="K27"/>
  <c r="G27"/>
  <c r="H14"/>
  <c r="I14"/>
  <c r="J14"/>
  <c r="X7" i="16" l="1"/>
  <c r="Y7" s="1"/>
  <c r="Z7" s="1"/>
  <c r="AK7" s="1"/>
  <c r="AL7" s="1"/>
  <c r="K7"/>
  <c r="L7" s="1"/>
  <c r="M7" s="1"/>
  <c r="N7" s="1"/>
  <c r="O7" s="1"/>
  <c r="P7" s="1"/>
  <c r="Q7" s="1"/>
  <c r="R7" s="1"/>
  <c r="S7" s="1"/>
  <c r="T7" s="1"/>
  <c r="AJ209"/>
  <c r="J13"/>
  <c r="AD251"/>
  <c r="K223"/>
  <c r="K222" s="1"/>
  <c r="G222"/>
  <c r="U210"/>
  <c r="K181"/>
  <c r="K180" s="1"/>
  <c r="G180"/>
  <c r="K162"/>
  <c r="G162"/>
  <c r="G151"/>
  <c r="K151"/>
  <c r="K135"/>
  <c r="AI119"/>
  <c r="U204"/>
  <c r="U49"/>
  <c r="G135"/>
  <c r="K119"/>
  <c r="U107"/>
  <c r="U234"/>
  <c r="K22"/>
  <c r="G119"/>
  <c r="U174"/>
  <c r="U207"/>
  <c r="AD68"/>
  <c r="AB83"/>
  <c r="G104"/>
  <c r="K105"/>
  <c r="K104" s="1"/>
  <c r="U123"/>
  <c r="V217"/>
  <c r="AN218" s="1"/>
  <c r="AN219" s="1"/>
  <c r="U48"/>
  <c r="U95"/>
  <c r="AA206"/>
  <c r="U165"/>
  <c r="U194"/>
  <c r="U199"/>
  <c r="U227"/>
  <c r="AA222"/>
  <c r="AA55"/>
  <c r="U235"/>
  <c r="U60"/>
  <c r="U77"/>
  <c r="U113"/>
  <c r="K84"/>
  <c r="G87"/>
  <c r="M87"/>
  <c r="I83"/>
  <c r="G90"/>
  <c r="M90"/>
  <c r="K90" s="1"/>
  <c r="G93"/>
  <c r="P93"/>
  <c r="G91"/>
  <c r="M91"/>
  <c r="K91" s="1"/>
  <c r="G89"/>
  <c r="M89"/>
  <c r="K89" s="1"/>
  <c r="U89"/>
  <c r="K69"/>
  <c r="K68" s="1"/>
  <c r="G68"/>
  <c r="U79"/>
  <c r="U74"/>
  <c r="U212"/>
  <c r="U216"/>
  <c r="K21"/>
  <c r="U137"/>
  <c r="U145"/>
  <c r="AD151"/>
  <c r="U126"/>
  <c r="U185"/>
  <c r="U70"/>
  <c r="AD104"/>
  <c r="AA119"/>
  <c r="AC104"/>
  <c r="U211"/>
  <c r="U215"/>
  <c r="U186"/>
  <c r="U232"/>
  <c r="U90"/>
  <c r="AA30"/>
  <c r="N23"/>
  <c r="U122"/>
  <c r="AA162"/>
  <c r="G217"/>
  <c r="U93"/>
  <c r="U142"/>
  <c r="U146"/>
  <c r="U171"/>
  <c r="U91"/>
  <c r="V55"/>
  <c r="AN56" s="1"/>
  <c r="AN57" s="1"/>
  <c r="U143"/>
  <c r="U190"/>
  <c r="W55"/>
  <c r="AO56" s="1"/>
  <c r="AO57" s="1"/>
  <c r="AD135"/>
  <c r="U170"/>
  <c r="AC197"/>
  <c r="AD119"/>
  <c r="U149"/>
  <c r="X151"/>
  <c r="U168"/>
  <c r="AB14"/>
  <c r="AA106"/>
  <c r="AA104" s="1"/>
  <c r="U148"/>
  <c r="U166"/>
  <c r="U229"/>
  <c r="AB68"/>
  <c r="AG179"/>
  <c r="AG162" s="1"/>
  <c r="AE13"/>
  <c r="X180"/>
  <c r="AD180"/>
  <c r="AA19"/>
  <c r="U19" s="1"/>
  <c r="U86"/>
  <c r="W162"/>
  <c r="AO163" s="1"/>
  <c r="AO164" s="1"/>
  <c r="U183"/>
  <c r="W200"/>
  <c r="U200" s="1"/>
  <c r="K16"/>
  <c r="U92"/>
  <c r="U110"/>
  <c r="U87"/>
  <c r="U144"/>
  <c r="U193"/>
  <c r="U221"/>
  <c r="U78"/>
  <c r="U97"/>
  <c r="AG135"/>
  <c r="U181"/>
  <c r="U223"/>
  <c r="U233"/>
  <c r="X222"/>
  <c r="U47"/>
  <c r="AK13"/>
  <c r="AK12" s="1"/>
  <c r="AK8" s="1"/>
  <c r="U61"/>
  <c r="U39"/>
  <c r="AD83"/>
  <c r="U154"/>
  <c r="X197"/>
  <c r="W217"/>
  <c r="AO218" s="1"/>
  <c r="AO219" s="1"/>
  <c r="W222"/>
  <c r="AO223" s="1"/>
  <c r="AO224" s="1"/>
  <c r="V73"/>
  <c r="V68" s="1"/>
  <c r="AN69" s="1"/>
  <c r="U129"/>
  <c r="AD162"/>
  <c r="U188"/>
  <c r="K19"/>
  <c r="U37"/>
  <c r="U94"/>
  <c r="U159"/>
  <c r="U127"/>
  <c r="U172"/>
  <c r="AA200"/>
  <c r="U203"/>
  <c r="V222"/>
  <c r="AN223" s="1"/>
  <c r="AN224" s="1"/>
  <c r="U35"/>
  <c r="U71"/>
  <c r="X83"/>
  <c r="X119"/>
  <c r="U147"/>
  <c r="AA152"/>
  <c r="AA151" s="1"/>
  <c r="U105"/>
  <c r="U115"/>
  <c r="W119"/>
  <c r="AO120" s="1"/>
  <c r="AO121" s="1"/>
  <c r="U155"/>
  <c r="U163"/>
  <c r="U175"/>
  <c r="U184"/>
  <c r="U191"/>
  <c r="U213"/>
  <c r="AA251"/>
  <c r="U69"/>
  <c r="U76"/>
  <c r="U85"/>
  <c r="AA180"/>
  <c r="U189"/>
  <c r="AD197"/>
  <c r="G237"/>
  <c r="U140"/>
  <c r="G197"/>
  <c r="U225"/>
  <c r="AB237"/>
  <c r="U72"/>
  <c r="AI83"/>
  <c r="AI13" s="1"/>
  <c r="AG104"/>
  <c r="AG180"/>
  <c r="U231"/>
  <c r="AG251"/>
  <c r="U111"/>
  <c r="X135"/>
  <c r="O14"/>
  <c r="O13" s="1"/>
  <c r="U53"/>
  <c r="U116"/>
  <c r="U120"/>
  <c r="U138"/>
  <c r="U156"/>
  <c r="U169"/>
  <c r="U176"/>
  <c r="U182"/>
  <c r="U192"/>
  <c r="U202"/>
  <c r="U208"/>
  <c r="AG197"/>
  <c r="U218"/>
  <c r="K18"/>
  <c r="U81"/>
  <c r="U96"/>
  <c r="U136"/>
  <c r="U160"/>
  <c r="U187"/>
  <c r="U40"/>
  <c r="W83"/>
  <c r="W104"/>
  <c r="AO105" s="1"/>
  <c r="AO106" s="1"/>
  <c r="U109"/>
  <c r="U141"/>
  <c r="U153"/>
  <c r="W180"/>
  <c r="AO181" s="1"/>
  <c r="AO182" s="1"/>
  <c r="U198"/>
  <c r="U205"/>
  <c r="U214"/>
  <c r="X217"/>
  <c r="U220"/>
  <c r="AD222"/>
  <c r="U228"/>
  <c r="G10"/>
  <c r="G9" s="1"/>
  <c r="V18"/>
  <c r="V14" s="1"/>
  <c r="AN15" s="1"/>
  <c r="AN16" s="1"/>
  <c r="U52"/>
  <c r="U59"/>
  <c r="AG68"/>
  <c r="AG83"/>
  <c r="U112"/>
  <c r="U125"/>
  <c r="U139"/>
  <c r="U158"/>
  <c r="V180"/>
  <c r="AN181" s="1"/>
  <c r="AN182" s="1"/>
  <c r="X251"/>
  <c r="U38"/>
  <c r="U75"/>
  <c r="AG119"/>
  <c r="U219"/>
  <c r="U226"/>
  <c r="G284"/>
  <c r="AA83"/>
  <c r="U128"/>
  <c r="AG161"/>
  <c r="AG151" s="1"/>
  <c r="W237"/>
  <c r="AO238" s="1"/>
  <c r="AO239" s="1"/>
  <c r="K20"/>
  <c r="U36"/>
  <c r="W68"/>
  <c r="AO69" s="1"/>
  <c r="AA135"/>
  <c r="U173"/>
  <c r="U224"/>
  <c r="Q14"/>
  <c r="AG63"/>
  <c r="AG55" s="1"/>
  <c r="V162"/>
  <c r="AN163" s="1"/>
  <c r="AN164" s="1"/>
  <c r="AA68"/>
  <c r="U80"/>
  <c r="U102"/>
  <c r="V119"/>
  <c r="AN120" s="1"/>
  <c r="AN121" s="1"/>
  <c r="W135"/>
  <c r="AO136" s="1"/>
  <c r="AO137" s="1"/>
  <c r="V152"/>
  <c r="AG222"/>
  <c r="AG237"/>
  <c r="G251"/>
  <c r="X104"/>
  <c r="U108"/>
  <c r="W151"/>
  <c r="AO152" s="1"/>
  <c r="AO153" s="1"/>
  <c r="X162"/>
  <c r="U167"/>
  <c r="X237"/>
  <c r="V251"/>
  <c r="AN252" s="1"/>
  <c r="AN253" s="1"/>
  <c r="U51"/>
  <c r="U114"/>
  <c r="U124"/>
  <c r="U157"/>
  <c r="U230"/>
  <c r="W251"/>
  <c r="AO252" s="1"/>
  <c r="AO253" s="1"/>
  <c r="X289"/>
  <c r="G55"/>
  <c r="K17"/>
  <c r="X55"/>
  <c r="U57"/>
  <c r="X68"/>
  <c r="AG30"/>
  <c r="K30"/>
  <c r="AD55"/>
  <c r="Z13"/>
  <c r="Z12" s="1"/>
  <c r="Z8" s="1"/>
  <c r="U58"/>
  <c r="U62"/>
  <c r="G45"/>
  <c r="V45"/>
  <c r="AN46" s="1"/>
  <c r="AN47" s="1"/>
  <c r="U46"/>
  <c r="AG45"/>
  <c r="W45"/>
  <c r="AO46" s="1"/>
  <c r="AO47" s="1"/>
  <c r="X45"/>
  <c r="J12"/>
  <c r="J8" s="1"/>
  <c r="U50"/>
  <c r="AD30"/>
  <c r="X30"/>
  <c r="G30"/>
  <c r="V30"/>
  <c r="AN31" s="1"/>
  <c r="AN32" s="1"/>
  <c r="AF13"/>
  <c r="W30"/>
  <c r="N16"/>
  <c r="Y13"/>
  <c r="Y12" s="1"/>
  <c r="Y8" s="1"/>
  <c r="W14"/>
  <c r="AO15" s="1"/>
  <c r="AO16" s="1"/>
  <c r="G14"/>
  <c r="L14"/>
  <c r="K15"/>
  <c r="X14"/>
  <c r="AD14"/>
  <c r="U15"/>
  <c r="N17"/>
  <c r="M14"/>
  <c r="U106"/>
  <c r="AA237"/>
  <c r="AH13"/>
  <c r="U121"/>
  <c r="U164"/>
  <c r="AA203"/>
  <c r="N15"/>
  <c r="V135"/>
  <c r="AN136" s="1"/>
  <c r="AN137" s="1"/>
  <c r="U56"/>
  <c r="U84"/>
  <c r="V104"/>
  <c r="AN105" s="1"/>
  <c r="AN106" s="1"/>
  <c r="V206"/>
  <c r="U206" s="1"/>
  <c r="H13"/>
  <c r="H12" s="1"/>
  <c r="H8" s="1"/>
  <c r="AB197"/>
  <c r="V88"/>
  <c r="U88" s="1"/>
  <c r="V201"/>
  <c r="W197" l="1"/>
  <c r="AO198" s="1"/>
  <c r="AO199" s="1"/>
  <c r="AA14"/>
  <c r="AA197"/>
  <c r="U135"/>
  <c r="AM136" s="1"/>
  <c r="AM137" s="1"/>
  <c r="U217"/>
  <c r="AM218" s="1"/>
  <c r="AM219" s="1"/>
  <c r="AC13"/>
  <c r="U73"/>
  <c r="U68" s="1"/>
  <c r="AM69" s="1"/>
  <c r="AM70" s="1"/>
  <c r="G83"/>
  <c r="G13" s="1"/>
  <c r="G12" s="1"/>
  <c r="G8" s="1"/>
  <c r="U14"/>
  <c r="AM22" s="1"/>
  <c r="AM23" s="1"/>
  <c r="N93"/>
  <c r="N83" s="1"/>
  <c r="P83"/>
  <c r="P13" s="1"/>
  <c r="K87"/>
  <c r="K83" s="1"/>
  <c r="M83"/>
  <c r="AB13"/>
  <c r="U55"/>
  <c r="AM56" s="1"/>
  <c r="AM57" s="1"/>
  <c r="U251"/>
  <c r="AM252" s="1"/>
  <c r="AM253" s="1"/>
  <c r="U119"/>
  <c r="AM120" s="1"/>
  <c r="AM121" s="1"/>
  <c r="AO84"/>
  <c r="AO85" s="1"/>
  <c r="V237"/>
  <c r="AN238" s="1"/>
  <c r="AN239" s="1"/>
  <c r="K14"/>
  <c r="U180"/>
  <c r="AM181" s="1"/>
  <c r="AM182" s="1"/>
  <c r="U237"/>
  <c r="AM238" s="1"/>
  <c r="AM239" s="1"/>
  <c r="U30"/>
  <c r="AM31" s="1"/>
  <c r="AM32" s="1"/>
  <c r="U104"/>
  <c r="AM105" s="1"/>
  <c r="AM106" s="1"/>
  <c r="U222"/>
  <c r="AM223" s="1"/>
  <c r="AM224" s="1"/>
  <c r="AO70"/>
  <c r="AO71"/>
  <c r="AA13"/>
  <c r="V151"/>
  <c r="AN152" s="1"/>
  <c r="AN153" s="1"/>
  <c r="U152"/>
  <c r="U151" s="1"/>
  <c r="AM152" s="1"/>
  <c r="AM153" s="1"/>
  <c r="U162"/>
  <c r="AM163" s="1"/>
  <c r="AM164" s="1"/>
  <c r="I13"/>
  <c r="I12" s="1"/>
  <c r="I8" s="1"/>
  <c r="AG13"/>
  <c r="N14"/>
  <c r="N13" s="1"/>
  <c r="AD13"/>
  <c r="X13"/>
  <c r="X12" s="1"/>
  <c r="X8" s="1"/>
  <c r="W13"/>
  <c r="U45"/>
  <c r="AM46" s="1"/>
  <c r="AM47" s="1"/>
  <c r="AO31"/>
  <c r="AO32" s="1"/>
  <c r="U201"/>
  <c r="U197" s="1"/>
  <c r="AM198" s="1"/>
  <c r="AM199" s="1"/>
  <c r="V197"/>
  <c r="AN198" s="1"/>
  <c r="AN199" s="1"/>
  <c r="V83"/>
  <c r="AN70"/>
  <c r="AN71"/>
  <c r="U83"/>
  <c r="AM15" l="1"/>
  <c r="AM16" s="1"/>
  <c r="AM84"/>
  <c r="AM85" s="1"/>
  <c r="AM71"/>
  <c r="V13"/>
  <c r="AN84"/>
  <c r="AN85" s="1"/>
  <c r="U13"/>
  <c r="A3" l="1"/>
  <c r="W215" i="1" l="1"/>
  <c r="X181" l="1"/>
  <c r="Y135" l="1"/>
  <c r="Y163" l="1"/>
  <c r="X163"/>
  <c r="S209"/>
  <c r="R209"/>
  <c r="R247"/>
  <c r="R245"/>
  <c r="S206"/>
  <c r="R204"/>
  <c r="R89"/>
  <c r="R74"/>
  <c r="R19"/>
  <c r="R18"/>
  <c r="R154"/>
  <c r="S203"/>
  <c r="S107"/>
  <c r="L236" l="1"/>
  <c r="M236"/>
  <c r="X257"/>
  <c r="Y257"/>
  <c r="W289"/>
  <c r="W287"/>
  <c r="W285"/>
  <c r="W284"/>
  <c r="W280"/>
  <c r="W279"/>
  <c r="W278"/>
  <c r="W276"/>
  <c r="W271"/>
  <c r="W257" l="1"/>
  <c r="X241"/>
  <c r="Y241"/>
  <c r="W256"/>
  <c r="W248"/>
  <c r="W250"/>
  <c r="W251"/>
  <c r="W254"/>
  <c r="X225"/>
  <c r="Y225"/>
  <c r="W240"/>
  <c r="W239"/>
  <c r="W237"/>
  <c r="W236"/>
  <c r="W234"/>
  <c r="W233"/>
  <c r="W241" l="1"/>
  <c r="W225"/>
  <c r="X200" l="1"/>
  <c r="Y200"/>
  <c r="W219"/>
  <c r="W218"/>
  <c r="W217"/>
  <c r="W213"/>
  <c r="W212"/>
  <c r="W211"/>
  <c r="W200" l="1"/>
  <c r="X164"/>
  <c r="Y164"/>
  <c r="W182"/>
  <c r="W181"/>
  <c r="W180"/>
  <c r="W176"/>
  <c r="W177"/>
  <c r="W178"/>
  <c r="X153" l="1"/>
  <c r="Y153"/>
  <c r="W162"/>
  <c r="W161"/>
  <c r="W163"/>
  <c r="X120"/>
  <c r="Y120"/>
  <c r="W131"/>
  <c r="W129"/>
  <c r="W128"/>
  <c r="W135"/>
  <c r="W136"/>
  <c r="W114"/>
  <c r="W113"/>
  <c r="X105"/>
  <c r="Y105"/>
  <c r="W117"/>
  <c r="W116"/>
  <c r="W119"/>
  <c r="W118"/>
  <c r="W153" l="1"/>
  <c r="W120"/>
  <c r="W105"/>
  <c r="X69" l="1"/>
  <c r="Y69"/>
  <c r="W83"/>
  <c r="W82"/>
  <c r="W81"/>
  <c r="W80"/>
  <c r="W69" l="1"/>
  <c r="X65" l="1"/>
  <c r="Y65"/>
  <c r="X55" l="1"/>
  <c r="Y55"/>
  <c r="T65"/>
  <c r="W66"/>
  <c r="W67"/>
  <c r="W68"/>
  <c r="W64"/>
  <c r="W65" l="1"/>
  <c r="T130"/>
  <c r="X137"/>
  <c r="Y137"/>
  <c r="W152"/>
  <c r="W150"/>
  <c r="W148"/>
  <c r="W146"/>
  <c r="W137" l="1"/>
  <c r="W55"/>
  <c r="T209"/>
  <c r="T115"/>
  <c r="Q107"/>
  <c r="T92"/>
  <c r="L47" l="1"/>
  <c r="M47"/>
  <c r="L48"/>
  <c r="M48"/>
  <c r="L49"/>
  <c r="M49"/>
  <c r="L50"/>
  <c r="M50"/>
  <c r="L51"/>
  <c r="M51"/>
  <c r="M46"/>
  <c r="L46"/>
  <c r="X45"/>
  <c r="Y45"/>
  <c r="W54"/>
  <c r="K49" l="1"/>
  <c r="K48"/>
  <c r="K51"/>
  <c r="K47"/>
  <c r="K50"/>
  <c r="N203"/>
  <c r="Q203"/>
  <c r="T274"/>
  <c r="T282"/>
  <c r="T275"/>
  <c r="T277"/>
  <c r="T266"/>
  <c r="Q270"/>
  <c r="Q269"/>
  <c r="Q268"/>
  <c r="Q267"/>
  <c r="Q265"/>
  <c r="Q264"/>
  <c r="R257"/>
  <c r="S257"/>
  <c r="U257"/>
  <c r="V257"/>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M258"/>
  <c r="L258"/>
  <c r="Q154"/>
  <c r="T253"/>
  <c r="T246"/>
  <c r="K285" l="1"/>
  <c r="K279"/>
  <c r="K273"/>
  <c r="K284"/>
  <c r="K278"/>
  <c r="K272"/>
  <c r="K280"/>
  <c r="K262"/>
  <c r="K286"/>
  <c r="K261"/>
  <c r="K260"/>
  <c r="K259"/>
  <c r="K283"/>
  <c r="K271"/>
  <c r="K265"/>
  <c r="K263"/>
  <c r="K289"/>
  <c r="K281"/>
  <c r="K287"/>
  <c r="K288"/>
  <c r="K276"/>
  <c r="K274"/>
  <c r="K282"/>
  <c r="K275"/>
  <c r="T257"/>
  <c r="K277"/>
  <c r="K266"/>
  <c r="K270"/>
  <c r="K269"/>
  <c r="K268"/>
  <c r="Q257"/>
  <c r="K267"/>
  <c r="M257"/>
  <c r="K264"/>
  <c r="L257"/>
  <c r="K258"/>
  <c r="Q247"/>
  <c r="Q245"/>
  <c r="Q244"/>
  <c r="Q243"/>
  <c r="R241"/>
  <c r="S241"/>
  <c r="T241"/>
  <c r="U241"/>
  <c r="V241"/>
  <c r="L243"/>
  <c r="M243"/>
  <c r="L244"/>
  <c r="M244"/>
  <c r="L245"/>
  <c r="M245"/>
  <c r="L246"/>
  <c r="M246"/>
  <c r="L247"/>
  <c r="M247"/>
  <c r="L248"/>
  <c r="M248"/>
  <c r="L249"/>
  <c r="M249"/>
  <c r="L250"/>
  <c r="M250"/>
  <c r="L251"/>
  <c r="M251"/>
  <c r="L252"/>
  <c r="M252"/>
  <c r="L253"/>
  <c r="M253"/>
  <c r="L254"/>
  <c r="M254"/>
  <c r="M242"/>
  <c r="L242"/>
  <c r="T231"/>
  <c r="T235"/>
  <c r="T228"/>
  <c r="R225"/>
  <c r="S225"/>
  <c r="U225"/>
  <c r="V225"/>
  <c r="Q232"/>
  <c r="Q229"/>
  <c r="Q230"/>
  <c r="L227"/>
  <c r="M227"/>
  <c r="L228"/>
  <c r="M228"/>
  <c r="L229"/>
  <c r="M229"/>
  <c r="L230"/>
  <c r="M230"/>
  <c r="L231"/>
  <c r="M231"/>
  <c r="L232"/>
  <c r="M232"/>
  <c r="L233"/>
  <c r="M233"/>
  <c r="L234"/>
  <c r="M234"/>
  <c r="L235"/>
  <c r="M235"/>
  <c r="L237"/>
  <c r="M237"/>
  <c r="L238"/>
  <c r="M238"/>
  <c r="M226"/>
  <c r="L226"/>
  <c r="W223"/>
  <c r="W220" s="1"/>
  <c r="T224"/>
  <c r="T220" s="1"/>
  <c r="Q222"/>
  <c r="Q220" s="1"/>
  <c r="L222"/>
  <c r="M222"/>
  <c r="L223"/>
  <c r="M223"/>
  <c r="L224"/>
  <c r="M224"/>
  <c r="M221"/>
  <c r="L221"/>
  <c r="R220"/>
  <c r="S220"/>
  <c r="U220"/>
  <c r="V220"/>
  <c r="X220"/>
  <c r="Y220"/>
  <c r="X183"/>
  <c r="Y183"/>
  <c r="W193"/>
  <c r="W194"/>
  <c r="W195"/>
  <c r="W196"/>
  <c r="W197"/>
  <c r="W199"/>
  <c r="W198"/>
  <c r="K233" l="1"/>
  <c r="K227"/>
  <c r="K242"/>
  <c r="K249"/>
  <c r="K238"/>
  <c r="Q225"/>
  <c r="K248"/>
  <c r="K254"/>
  <c r="K252"/>
  <c r="K250"/>
  <c r="K251"/>
  <c r="W183"/>
  <c r="K257"/>
  <c r="K253"/>
  <c r="K246"/>
  <c r="K247"/>
  <c r="K245"/>
  <c r="Q241"/>
  <c r="K244"/>
  <c r="M241"/>
  <c r="K243"/>
  <c r="L241"/>
  <c r="K237"/>
  <c r="K236"/>
  <c r="K234"/>
  <c r="K231"/>
  <c r="M225"/>
  <c r="T225"/>
  <c r="K235"/>
  <c r="L225"/>
  <c r="K228"/>
  <c r="K232"/>
  <c r="K229"/>
  <c r="K230"/>
  <c r="K226"/>
  <c r="K223"/>
  <c r="M220"/>
  <c r="K224"/>
  <c r="K222"/>
  <c r="K221"/>
  <c r="L220"/>
  <c r="K241" l="1"/>
  <c r="K225"/>
  <c r="K220"/>
  <c r="T215" l="1"/>
  <c r="T214"/>
  <c r="T216"/>
  <c r="T210"/>
  <c r="T206"/>
  <c r="Q205"/>
  <c r="Q206"/>
  <c r="Q207"/>
  <c r="Q208"/>
  <c r="Q209"/>
  <c r="Q204"/>
  <c r="L202"/>
  <c r="K202" s="1"/>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M201"/>
  <c r="L201"/>
  <c r="R153"/>
  <c r="S153"/>
  <c r="U153"/>
  <c r="V153"/>
  <c r="T159"/>
  <c r="T160"/>
  <c r="T158"/>
  <c r="Q156"/>
  <c r="Q157"/>
  <c r="Q155"/>
  <c r="L155"/>
  <c r="M155"/>
  <c r="L156"/>
  <c r="M156"/>
  <c r="L157"/>
  <c r="M157"/>
  <c r="L158"/>
  <c r="M158"/>
  <c r="L159"/>
  <c r="M159"/>
  <c r="L160"/>
  <c r="M160"/>
  <c r="L161"/>
  <c r="M161"/>
  <c r="L162"/>
  <c r="M162"/>
  <c r="M154"/>
  <c r="L154"/>
  <c r="A139"/>
  <c r="A140" s="1"/>
  <c r="A141" s="1"/>
  <c r="A142" s="1"/>
  <c r="A143" s="1"/>
  <c r="A144" s="1"/>
  <c r="A145" s="1"/>
  <c r="A146" s="1"/>
  <c r="A147" s="1"/>
  <c r="A148" s="1"/>
  <c r="A149" s="1"/>
  <c r="A150" s="1"/>
  <c r="A151" s="1"/>
  <c r="R137"/>
  <c r="S137"/>
  <c r="U137"/>
  <c r="V137"/>
  <c r="T149"/>
  <c r="T147"/>
  <c r="T151"/>
  <c r="T143"/>
  <c r="Q145"/>
  <c r="Q144"/>
  <c r="Q142"/>
  <c r="Q141"/>
  <c r="L139"/>
  <c r="M139"/>
  <c r="L140"/>
  <c r="M140"/>
  <c r="L141"/>
  <c r="M141"/>
  <c r="L142"/>
  <c r="M142"/>
  <c r="L143"/>
  <c r="M143"/>
  <c r="L144"/>
  <c r="M144"/>
  <c r="L145"/>
  <c r="M145"/>
  <c r="L146"/>
  <c r="M146"/>
  <c r="L147"/>
  <c r="M147"/>
  <c r="L148"/>
  <c r="M148"/>
  <c r="L149"/>
  <c r="M149"/>
  <c r="L150"/>
  <c r="M150"/>
  <c r="L151"/>
  <c r="M151"/>
  <c r="M138"/>
  <c r="L138"/>
  <c r="R120"/>
  <c r="S120"/>
  <c r="U120"/>
  <c r="V120"/>
  <c r="T133"/>
  <c r="T134"/>
  <c r="T132"/>
  <c r="T120" s="1"/>
  <c r="Q124"/>
  <c r="Q125"/>
  <c r="Q126"/>
  <c r="Q123"/>
  <c r="L124"/>
  <c r="M124"/>
  <c r="L125"/>
  <c r="M125"/>
  <c r="L126"/>
  <c r="M126"/>
  <c r="L127"/>
  <c r="M127"/>
  <c r="L128"/>
  <c r="M128"/>
  <c r="L129"/>
  <c r="M129"/>
  <c r="L130"/>
  <c r="M130"/>
  <c r="L131"/>
  <c r="M131"/>
  <c r="L132"/>
  <c r="M132"/>
  <c r="L133"/>
  <c r="M133"/>
  <c r="L134"/>
  <c r="M134"/>
  <c r="L123"/>
  <c r="M123"/>
  <c r="L122"/>
  <c r="M122"/>
  <c r="M121"/>
  <c r="L121"/>
  <c r="A71"/>
  <c r="A72" s="1"/>
  <c r="A73" s="1"/>
  <c r="A74" s="1"/>
  <c r="A75" s="1"/>
  <c r="A76" s="1"/>
  <c r="A77" s="1"/>
  <c r="A78" s="1"/>
  <c r="A79" s="1"/>
  <c r="A80" s="1"/>
  <c r="A81" s="1"/>
  <c r="A82" s="1"/>
  <c r="T76"/>
  <c r="T79"/>
  <c r="T78"/>
  <c r="T77"/>
  <c r="T69" s="1"/>
  <c r="R69"/>
  <c r="S69"/>
  <c r="U69"/>
  <c r="V69"/>
  <c r="R105"/>
  <c r="S105"/>
  <c r="U105"/>
  <c r="V105"/>
  <c r="T153" l="1"/>
  <c r="T137"/>
  <c r="K140"/>
  <c r="M137"/>
  <c r="K146"/>
  <c r="Q137"/>
  <c r="K203"/>
  <c r="K218"/>
  <c r="K211"/>
  <c r="K219"/>
  <c r="K213"/>
  <c r="K212"/>
  <c r="K217"/>
  <c r="K210"/>
  <c r="K204"/>
  <c r="K122"/>
  <c r="Q153"/>
  <c r="Q120"/>
  <c r="L153"/>
  <c r="M153"/>
  <c r="K123"/>
  <c r="K128"/>
  <c r="L120"/>
  <c r="M120"/>
  <c r="K215"/>
  <c r="K214"/>
  <c r="K216"/>
  <c r="K209"/>
  <c r="K208"/>
  <c r="K207"/>
  <c r="K205"/>
  <c r="K206"/>
  <c r="K201"/>
  <c r="K162"/>
  <c r="K161"/>
  <c r="K160"/>
  <c r="K159"/>
  <c r="K158"/>
  <c r="K157"/>
  <c r="K156"/>
  <c r="K155"/>
  <c r="K154"/>
  <c r="L137"/>
  <c r="K139"/>
  <c r="K148"/>
  <c r="K144"/>
  <c r="K150"/>
  <c r="K149"/>
  <c r="K147"/>
  <c r="K151"/>
  <c r="K143"/>
  <c r="K145"/>
  <c r="K142"/>
  <c r="K141"/>
  <c r="K138"/>
  <c r="K130"/>
  <c r="K129"/>
  <c r="K121"/>
  <c r="K131"/>
  <c r="K127"/>
  <c r="K132"/>
  <c r="K134"/>
  <c r="K133"/>
  <c r="K126"/>
  <c r="K125"/>
  <c r="K124"/>
  <c r="T112"/>
  <c r="T111"/>
  <c r="Q110"/>
  <c r="Q109"/>
  <c r="L107"/>
  <c r="M107"/>
  <c r="L108"/>
  <c r="M108"/>
  <c r="L109"/>
  <c r="M109"/>
  <c r="L110"/>
  <c r="M110"/>
  <c r="L111"/>
  <c r="M111"/>
  <c r="L112"/>
  <c r="M112"/>
  <c r="L113"/>
  <c r="M113"/>
  <c r="L114"/>
  <c r="M114"/>
  <c r="L115"/>
  <c r="M115"/>
  <c r="L116"/>
  <c r="M116"/>
  <c r="L117"/>
  <c r="M117"/>
  <c r="M106"/>
  <c r="L106"/>
  <c r="Q75"/>
  <c r="Q73"/>
  <c r="Q74"/>
  <c r="Q72"/>
  <c r="L71"/>
  <c r="M71"/>
  <c r="L72"/>
  <c r="M72"/>
  <c r="L73"/>
  <c r="M73"/>
  <c r="L74"/>
  <c r="M74"/>
  <c r="L75"/>
  <c r="M75"/>
  <c r="L76"/>
  <c r="M76"/>
  <c r="L77"/>
  <c r="M77"/>
  <c r="L78"/>
  <c r="M78"/>
  <c r="L79"/>
  <c r="M79"/>
  <c r="L80"/>
  <c r="M80"/>
  <c r="L81"/>
  <c r="M81"/>
  <c r="L82"/>
  <c r="M82"/>
  <c r="M70"/>
  <c r="L70"/>
  <c r="K70" s="1"/>
  <c r="T105" l="1"/>
  <c r="Q69"/>
  <c r="Q105"/>
  <c r="K114"/>
  <c r="K153"/>
  <c r="K116"/>
  <c r="K137"/>
  <c r="K120"/>
  <c r="K108"/>
  <c r="K115"/>
  <c r="K107"/>
  <c r="K113"/>
  <c r="M105"/>
  <c r="K117"/>
  <c r="L105"/>
  <c r="K106"/>
  <c r="M69"/>
  <c r="L69"/>
  <c r="K79"/>
  <c r="K112"/>
  <c r="K111"/>
  <c r="K110"/>
  <c r="K109"/>
  <c r="K82"/>
  <c r="K80"/>
  <c r="K81"/>
  <c r="K71"/>
  <c r="K78"/>
  <c r="K77"/>
  <c r="K76"/>
  <c r="K75"/>
  <c r="K74"/>
  <c r="K73"/>
  <c r="K72"/>
  <c r="K105" l="1"/>
  <c r="K69"/>
  <c r="T62" l="1"/>
  <c r="T63"/>
  <c r="T61"/>
  <c r="Q60"/>
  <c r="Q59"/>
  <c r="L57"/>
  <c r="M57"/>
  <c r="L58"/>
  <c r="M58"/>
  <c r="L59"/>
  <c r="M59"/>
  <c r="L60"/>
  <c r="M60"/>
  <c r="L61"/>
  <c r="M61"/>
  <c r="L62"/>
  <c r="M62"/>
  <c r="L63"/>
  <c r="M63"/>
  <c r="M56"/>
  <c r="L56"/>
  <c r="Q55"/>
  <c r="R55"/>
  <c r="S55"/>
  <c r="U55"/>
  <c r="V55"/>
  <c r="Q200"/>
  <c r="R200"/>
  <c r="S200"/>
  <c r="T200"/>
  <c r="U200"/>
  <c r="V200"/>
  <c r="K200"/>
  <c r="L200"/>
  <c r="M200"/>
  <c r="R183"/>
  <c r="S183"/>
  <c r="U183"/>
  <c r="V183"/>
  <c r="T191"/>
  <c r="T192"/>
  <c r="T190"/>
  <c r="Q189"/>
  <c r="Q188"/>
  <c r="Q183" s="1"/>
  <c r="L185"/>
  <c r="M185"/>
  <c r="L186"/>
  <c r="M186"/>
  <c r="K186" s="1"/>
  <c r="L187"/>
  <c r="M187"/>
  <c r="L188"/>
  <c r="M188"/>
  <c r="L189"/>
  <c r="M189"/>
  <c r="L190"/>
  <c r="M190"/>
  <c r="K190" s="1"/>
  <c r="L191"/>
  <c r="M191"/>
  <c r="L192"/>
  <c r="M192"/>
  <c r="L193"/>
  <c r="M193"/>
  <c r="L194"/>
  <c r="M194"/>
  <c r="L195"/>
  <c r="M195"/>
  <c r="L196"/>
  <c r="M196"/>
  <c r="L197"/>
  <c r="M197"/>
  <c r="M184"/>
  <c r="L184"/>
  <c r="W175"/>
  <c r="W164" s="1"/>
  <c r="T174"/>
  <c r="T173"/>
  <c r="T179"/>
  <c r="T172"/>
  <c r="T171"/>
  <c r="Q170"/>
  <c r="Q168"/>
  <c r="Q169"/>
  <c r="L166"/>
  <c r="M166"/>
  <c r="L167"/>
  <c r="M167"/>
  <c r="L168"/>
  <c r="M168"/>
  <c r="L169"/>
  <c r="M169"/>
  <c r="L170"/>
  <c r="M170"/>
  <c r="L171"/>
  <c r="M171"/>
  <c r="L172"/>
  <c r="M172"/>
  <c r="L173"/>
  <c r="M173"/>
  <c r="L174"/>
  <c r="M174"/>
  <c r="L175"/>
  <c r="M175"/>
  <c r="L176"/>
  <c r="M176"/>
  <c r="L177"/>
  <c r="M177"/>
  <c r="L178"/>
  <c r="M178"/>
  <c r="L179"/>
  <c r="M179"/>
  <c r="M165"/>
  <c r="L165"/>
  <c r="R164"/>
  <c r="S164"/>
  <c r="U164"/>
  <c r="V164"/>
  <c r="Q167"/>
  <c r="K56" l="1"/>
  <c r="K174"/>
  <c r="T55"/>
  <c r="K61"/>
  <c r="K165"/>
  <c r="K57"/>
  <c r="T183"/>
  <c r="K58"/>
  <c r="K63"/>
  <c r="K62"/>
  <c r="M55"/>
  <c r="K60"/>
  <c r="K59"/>
  <c r="L55"/>
  <c r="K167"/>
  <c r="K194"/>
  <c r="K197"/>
  <c r="M183"/>
  <c r="L183"/>
  <c r="K195"/>
  <c r="K193"/>
  <c r="K187"/>
  <c r="K185"/>
  <c r="K184"/>
  <c r="K196"/>
  <c r="K192"/>
  <c r="K191"/>
  <c r="K189"/>
  <c r="K188"/>
  <c r="K178"/>
  <c r="K166"/>
  <c r="K177"/>
  <c r="K175"/>
  <c r="K172"/>
  <c r="K176"/>
  <c r="K173"/>
  <c r="T164"/>
  <c r="K179"/>
  <c r="K171"/>
  <c r="K170"/>
  <c r="K169"/>
  <c r="Q164"/>
  <c r="K168"/>
  <c r="M164"/>
  <c r="L164"/>
  <c r="K55" l="1"/>
  <c r="K183"/>
  <c r="K164"/>
  <c r="X84" l="1"/>
  <c r="W104"/>
  <c r="Y103"/>
  <c r="W103" s="1"/>
  <c r="W102"/>
  <c r="W101"/>
  <c r="W100"/>
  <c r="W99"/>
  <c r="W98"/>
  <c r="W97"/>
  <c r="A98"/>
  <c r="A99" s="1"/>
  <c r="A100" s="1"/>
  <c r="A101" s="1"/>
  <c r="A102" s="1"/>
  <c r="A103" s="1"/>
  <c r="A104" s="1"/>
  <c r="G102"/>
  <c r="G101"/>
  <c r="G100"/>
  <c r="G99"/>
  <c r="G98"/>
  <c r="W84" l="1"/>
  <c r="Y84"/>
  <c r="L93"/>
  <c r="M93"/>
  <c r="L94"/>
  <c r="M94"/>
  <c r="L95"/>
  <c r="M95"/>
  <c r="L96"/>
  <c r="M96"/>
  <c r="T95"/>
  <c r="T96"/>
  <c r="T94"/>
  <c r="T93"/>
  <c r="R84"/>
  <c r="S84"/>
  <c r="U84"/>
  <c r="V84"/>
  <c r="Q91"/>
  <c r="Q90"/>
  <c r="Q89"/>
  <c r="Q88"/>
  <c r="L86"/>
  <c r="M86"/>
  <c r="L87"/>
  <c r="M87"/>
  <c r="L88"/>
  <c r="M88"/>
  <c r="L89"/>
  <c r="M89"/>
  <c r="L90"/>
  <c r="M90"/>
  <c r="L91"/>
  <c r="M91"/>
  <c r="L92"/>
  <c r="M92"/>
  <c r="L97"/>
  <c r="M97"/>
  <c r="L98"/>
  <c r="M98"/>
  <c r="L103"/>
  <c r="M103"/>
  <c r="M85"/>
  <c r="L85"/>
  <c r="K85" l="1"/>
  <c r="K96"/>
  <c r="K93"/>
  <c r="T84"/>
  <c r="K95"/>
  <c r="K97"/>
  <c r="K94"/>
  <c r="K103"/>
  <c r="K87"/>
  <c r="K86"/>
  <c r="K98"/>
  <c r="Q84"/>
  <c r="M84"/>
  <c r="K92"/>
  <c r="L84"/>
  <c r="K90"/>
  <c r="K89"/>
  <c r="K91"/>
  <c r="K88"/>
  <c r="W53"/>
  <c r="W52"/>
  <c r="W45" s="1"/>
  <c r="R45"/>
  <c r="S45"/>
  <c r="T45"/>
  <c r="U45"/>
  <c r="V45"/>
  <c r="L52"/>
  <c r="M52"/>
  <c r="L53"/>
  <c r="M53"/>
  <c r="K46"/>
  <c r="T51"/>
  <c r="Q50"/>
  <c r="Q45" s="1"/>
  <c r="L45" l="1"/>
  <c r="M45"/>
  <c r="K53"/>
  <c r="K52"/>
  <c r="K84"/>
  <c r="W43"/>
  <c r="G43"/>
  <c r="A42"/>
  <c r="A43" s="1"/>
  <c r="A44" s="1"/>
  <c r="K45" l="1"/>
  <c r="W44"/>
  <c r="W42"/>
  <c r="W30" s="1"/>
  <c r="T41"/>
  <c r="T40"/>
  <c r="T39"/>
  <c r="T38"/>
  <c r="Q37"/>
  <c r="Q36"/>
  <c r="Q35"/>
  <c r="L32"/>
  <c r="M32"/>
  <c r="L33"/>
  <c r="M33"/>
  <c r="L34"/>
  <c r="M34"/>
  <c r="L35"/>
  <c r="M35"/>
  <c r="L36"/>
  <c r="M36"/>
  <c r="L37"/>
  <c r="M37"/>
  <c r="L38"/>
  <c r="M38"/>
  <c r="L39"/>
  <c r="M39"/>
  <c r="L40"/>
  <c r="M40"/>
  <c r="L41"/>
  <c r="M41"/>
  <c r="L42"/>
  <c r="M42"/>
  <c r="L44"/>
  <c r="M44"/>
  <c r="L31"/>
  <c r="M31"/>
  <c r="R30"/>
  <c r="S30"/>
  <c r="U30"/>
  <c r="V30"/>
  <c r="X30"/>
  <c r="Y30"/>
  <c r="T30" l="1"/>
  <c r="K41"/>
  <c r="L30"/>
  <c r="Q30"/>
  <c r="M30"/>
  <c r="X14"/>
  <c r="X13" s="1"/>
  <c r="Y14"/>
  <c r="Y13" s="1"/>
  <c r="W29"/>
  <c r="W28"/>
  <c r="W26" l="1"/>
  <c r="W25"/>
  <c r="W24"/>
  <c r="W14" l="1"/>
  <c r="W13" s="1"/>
  <c r="L19"/>
  <c r="M19"/>
  <c r="L20"/>
  <c r="M20"/>
  <c r="L21"/>
  <c r="M21"/>
  <c r="K22"/>
  <c r="L22"/>
  <c r="M22"/>
  <c r="K24"/>
  <c r="L24"/>
  <c r="M24"/>
  <c r="K25"/>
  <c r="L25"/>
  <c r="M25"/>
  <c r="K26"/>
  <c r="L26"/>
  <c r="M26"/>
  <c r="L23"/>
  <c r="M23"/>
  <c r="L18"/>
  <c r="M18"/>
  <c r="T23"/>
  <c r="K23" s="1"/>
  <c r="T22"/>
  <c r="T21"/>
  <c r="K21" s="1"/>
  <c r="Q20" l="1"/>
  <c r="K20" s="1"/>
  <c r="Q19"/>
  <c r="R14"/>
  <c r="R13" s="1"/>
  <c r="S14"/>
  <c r="S13" s="1"/>
  <c r="T14"/>
  <c r="T13" s="1"/>
  <c r="U14"/>
  <c r="U13" s="1"/>
  <c r="V14"/>
  <c r="V13" s="1"/>
  <c r="Q18"/>
  <c r="K18" s="1"/>
  <c r="Q14" l="1"/>
  <c r="Q13" s="1"/>
  <c r="K19"/>
  <c r="L16"/>
  <c r="M16"/>
  <c r="L17"/>
  <c r="M17"/>
  <c r="L15"/>
  <c r="M15"/>
  <c r="M14" l="1"/>
  <c r="L14"/>
  <c r="M13"/>
  <c r="Q12" i="13"/>
  <c r="P12"/>
  <c r="O12" s="1"/>
  <c r="L12"/>
  <c r="L13" i="1" l="1"/>
  <c r="H11" i="13"/>
  <c r="L11"/>
  <c r="M11"/>
  <c r="N11"/>
  <c r="O93" i="12" l="1"/>
  <c r="O100" i="11"/>
  <c r="G7" i="1"/>
  <c r="H7" s="1"/>
  <c r="I7" s="1"/>
  <c r="J7" s="1"/>
  <c r="N7" s="1"/>
  <c r="O7" s="1"/>
  <c r="P7" s="1"/>
  <c r="AA7" s="1"/>
  <c r="AB7" s="1"/>
  <c r="E8" i="13"/>
  <c r="F8" s="1"/>
  <c r="G8" s="1"/>
  <c r="H8" s="1"/>
  <c r="O8" s="1"/>
  <c r="P8" s="1"/>
  <c r="Q8" s="1"/>
  <c r="R8" s="1"/>
  <c r="S8" s="1"/>
  <c r="P179" l="1"/>
  <c r="P136"/>
  <c r="P94"/>
  <c r="O94" s="1"/>
  <c r="O264"/>
  <c r="E264"/>
  <c r="E263" s="1"/>
  <c r="R263"/>
  <c r="Q263"/>
  <c r="P263"/>
  <c r="O263"/>
  <c r="H263"/>
  <c r="G263"/>
  <c r="F263"/>
  <c r="R262"/>
  <c r="Q262"/>
  <c r="P262"/>
  <c r="O262"/>
  <c r="H262"/>
  <c r="G262"/>
  <c r="F262"/>
  <c r="E262"/>
  <c r="O261"/>
  <c r="E261"/>
  <c r="O260"/>
  <c r="E260"/>
  <c r="O259"/>
  <c r="E259"/>
  <c r="O258"/>
  <c r="E258"/>
  <c r="O257"/>
  <c r="E257"/>
  <c r="O256"/>
  <c r="E256"/>
  <c r="O255"/>
  <c r="E255"/>
  <c r="O254"/>
  <c r="E254"/>
  <c r="O253"/>
  <c r="E253"/>
  <c r="O252"/>
  <c r="E252"/>
  <c r="O251"/>
  <c r="E251"/>
  <c r="O250"/>
  <c r="E250"/>
  <c r="O249"/>
  <c r="E249"/>
  <c r="O248"/>
  <c r="E248"/>
  <c r="O247"/>
  <c r="E247"/>
  <c r="O246"/>
  <c r="E246"/>
  <c r="O245"/>
  <c r="E245"/>
  <c r="O244"/>
  <c r="E244"/>
  <c r="O243"/>
  <c r="E243"/>
  <c r="O242"/>
  <c r="E242"/>
  <c r="O241"/>
  <c r="E241"/>
  <c r="O240"/>
  <c r="E240"/>
  <c r="O239"/>
  <c r="E239"/>
  <c r="O238"/>
  <c r="E238"/>
  <c r="O237"/>
  <c r="E237"/>
  <c r="O236"/>
  <c r="E236"/>
  <c r="O235"/>
  <c r="E235"/>
  <c r="O234"/>
  <c r="E234"/>
  <c r="O233"/>
  <c r="E233"/>
  <c r="O232"/>
  <c r="E232"/>
  <c r="O231"/>
  <c r="E231"/>
  <c r="O230"/>
  <c r="E230"/>
  <c r="R229"/>
  <c r="Q229"/>
  <c r="P229"/>
  <c r="H229"/>
  <c r="G229"/>
  <c r="F229"/>
  <c r="O228"/>
  <c r="E228"/>
  <c r="O227"/>
  <c r="E227"/>
  <c r="O226"/>
  <c r="E226"/>
  <c r="O225"/>
  <c r="E225"/>
  <c r="O224"/>
  <c r="E224"/>
  <c r="O223"/>
  <c r="E223"/>
  <c r="O222"/>
  <c r="E222"/>
  <c r="O221"/>
  <c r="E221"/>
  <c r="O220"/>
  <c r="E220"/>
  <c r="O219"/>
  <c r="E219"/>
  <c r="O218"/>
  <c r="E218"/>
  <c r="O217"/>
  <c r="E217"/>
  <c r="O216"/>
  <c r="E216"/>
  <c r="R215"/>
  <c r="Q215"/>
  <c r="P215"/>
  <c r="H215"/>
  <c r="G215"/>
  <c r="F215"/>
  <c r="O214"/>
  <c r="E214"/>
  <c r="O213"/>
  <c r="E213"/>
  <c r="O212"/>
  <c r="E212"/>
  <c r="O211"/>
  <c r="E211"/>
  <c r="O210"/>
  <c r="E210"/>
  <c r="O209"/>
  <c r="E209"/>
  <c r="O208"/>
  <c r="E208"/>
  <c r="O207"/>
  <c r="E207"/>
  <c r="O206"/>
  <c r="E206"/>
  <c r="O205"/>
  <c r="E205"/>
  <c r="O204"/>
  <c r="E204"/>
  <c r="O203"/>
  <c r="E203"/>
  <c r="O202"/>
  <c r="E202"/>
  <c r="R201"/>
  <c r="Q201"/>
  <c r="P201"/>
  <c r="H201"/>
  <c r="G201"/>
  <c r="F201"/>
  <c r="O200"/>
  <c r="E200"/>
  <c r="O199"/>
  <c r="E199"/>
  <c r="O198"/>
  <c r="E198"/>
  <c r="O197"/>
  <c r="E197"/>
  <c r="R196"/>
  <c r="Q196"/>
  <c r="P196"/>
  <c r="H196"/>
  <c r="G196"/>
  <c r="F196"/>
  <c r="O195"/>
  <c r="E195"/>
  <c r="O194"/>
  <c r="E194"/>
  <c r="O193"/>
  <c r="E193"/>
  <c r="O192"/>
  <c r="E192"/>
  <c r="O191"/>
  <c r="E191"/>
  <c r="O190"/>
  <c r="E190"/>
  <c r="O189"/>
  <c r="E189"/>
  <c r="O188"/>
  <c r="E188"/>
  <c r="O187"/>
  <c r="E187"/>
  <c r="O186"/>
  <c r="E186"/>
  <c r="O185"/>
  <c r="E185"/>
  <c r="O184"/>
  <c r="E184"/>
  <c r="O183"/>
  <c r="E183"/>
  <c r="O182"/>
  <c r="E182"/>
  <c r="O181"/>
  <c r="E181"/>
  <c r="O180"/>
  <c r="E180"/>
  <c r="O179"/>
  <c r="E179"/>
  <c r="O178"/>
  <c r="E178"/>
  <c r="O177"/>
  <c r="E177"/>
  <c r="R176"/>
  <c r="Q176"/>
  <c r="P176"/>
  <c r="H176"/>
  <c r="G176"/>
  <c r="F176"/>
  <c r="O175"/>
  <c r="E175"/>
  <c r="O174"/>
  <c r="E174"/>
  <c r="O173"/>
  <c r="E173"/>
  <c r="O172"/>
  <c r="E172"/>
  <c r="O171"/>
  <c r="E171"/>
  <c r="O170"/>
  <c r="E170"/>
  <c r="O169"/>
  <c r="E169"/>
  <c r="O168"/>
  <c r="E168"/>
  <c r="O167"/>
  <c r="E167"/>
  <c r="O166"/>
  <c r="E166"/>
  <c r="O165"/>
  <c r="E165"/>
  <c r="O164"/>
  <c r="E164"/>
  <c r="O163"/>
  <c r="E163"/>
  <c r="O162"/>
  <c r="E162"/>
  <c r="R161"/>
  <c r="Q161"/>
  <c r="P161"/>
  <c r="H161"/>
  <c r="G161"/>
  <c r="F161"/>
  <c r="O160"/>
  <c r="E160"/>
  <c r="O159"/>
  <c r="E159"/>
  <c r="O158"/>
  <c r="E158"/>
  <c r="O157"/>
  <c r="E157"/>
  <c r="O156"/>
  <c r="E156"/>
  <c r="O155"/>
  <c r="E155"/>
  <c r="O154"/>
  <c r="E154"/>
  <c r="O153"/>
  <c r="E153"/>
  <c r="O152"/>
  <c r="E152"/>
  <c r="O151"/>
  <c r="E151"/>
  <c r="O150"/>
  <c r="E150"/>
  <c r="O149"/>
  <c r="E149"/>
  <c r="O148"/>
  <c r="E148"/>
  <c r="O147"/>
  <c r="E147"/>
  <c r="O146"/>
  <c r="E146"/>
  <c r="R145"/>
  <c r="Q145"/>
  <c r="P145"/>
  <c r="H145"/>
  <c r="G145"/>
  <c r="F145"/>
  <c r="O144"/>
  <c r="E144"/>
  <c r="O143"/>
  <c r="E143"/>
  <c r="O142"/>
  <c r="E142"/>
  <c r="O141"/>
  <c r="E141"/>
  <c r="O140"/>
  <c r="E140"/>
  <c r="O139"/>
  <c r="E139"/>
  <c r="O138"/>
  <c r="E138"/>
  <c r="O137"/>
  <c r="E137"/>
  <c r="O136"/>
  <c r="E136"/>
  <c r="R135"/>
  <c r="Q135"/>
  <c r="P135"/>
  <c r="H135"/>
  <c r="G135"/>
  <c r="F135"/>
  <c r="O134"/>
  <c r="E134"/>
  <c r="O133"/>
  <c r="E133"/>
  <c r="O132"/>
  <c r="E132"/>
  <c r="O131"/>
  <c r="E131"/>
  <c r="O130"/>
  <c r="E130"/>
  <c r="O129"/>
  <c r="E129"/>
  <c r="O128"/>
  <c r="E128"/>
  <c r="O127"/>
  <c r="E127"/>
  <c r="O126"/>
  <c r="E126"/>
  <c r="O125"/>
  <c r="E125"/>
  <c r="O124"/>
  <c r="E124"/>
  <c r="O123"/>
  <c r="E123"/>
  <c r="O122"/>
  <c r="E122"/>
  <c r="O121"/>
  <c r="E121"/>
  <c r="R120"/>
  <c r="Q120"/>
  <c r="P120"/>
  <c r="H120"/>
  <c r="G120"/>
  <c r="F120"/>
  <c r="O119"/>
  <c r="E119"/>
  <c r="O118"/>
  <c r="E118"/>
  <c r="O117"/>
  <c r="E117"/>
  <c r="O116"/>
  <c r="E116"/>
  <c r="O115"/>
  <c r="E115"/>
  <c r="O114"/>
  <c r="E114"/>
  <c r="O113"/>
  <c r="E113"/>
  <c r="O112"/>
  <c r="E112"/>
  <c r="O111"/>
  <c r="E111"/>
  <c r="O110"/>
  <c r="E110"/>
  <c r="O109"/>
  <c r="E109"/>
  <c r="O108"/>
  <c r="E108"/>
  <c r="O107"/>
  <c r="E107"/>
  <c r="O106"/>
  <c r="E106"/>
  <c r="R105"/>
  <c r="Q105"/>
  <c r="P105"/>
  <c r="H105"/>
  <c r="G105"/>
  <c r="F105"/>
  <c r="O104"/>
  <c r="E104"/>
  <c r="O103"/>
  <c r="E103"/>
  <c r="O102"/>
  <c r="E102"/>
  <c r="O101"/>
  <c r="E101"/>
  <c r="O100"/>
  <c r="E100"/>
  <c r="O99"/>
  <c r="E99"/>
  <c r="O98"/>
  <c r="E98"/>
  <c r="O97"/>
  <c r="E97"/>
  <c r="O96"/>
  <c r="E96"/>
  <c r="O95"/>
  <c r="E95"/>
  <c r="E94"/>
  <c r="O93"/>
  <c r="E93"/>
  <c r="R92"/>
  <c r="Q92"/>
  <c r="H92"/>
  <c r="G92"/>
  <c r="F92"/>
  <c r="O91"/>
  <c r="G91"/>
  <c r="E91" s="1"/>
  <c r="O90"/>
  <c r="E90"/>
  <c r="O89"/>
  <c r="E89"/>
  <c r="O88"/>
  <c r="E88"/>
  <c r="O87"/>
  <c r="E87"/>
  <c r="O86"/>
  <c r="G86"/>
  <c r="E86" s="1"/>
  <c r="O85"/>
  <c r="E85"/>
  <c r="O84"/>
  <c r="G84"/>
  <c r="E84" s="1"/>
  <c r="G83"/>
  <c r="E83" s="1"/>
  <c r="O82"/>
  <c r="G82"/>
  <c r="E82" s="1"/>
  <c r="O81"/>
  <c r="E81"/>
  <c r="O80"/>
  <c r="G80"/>
  <c r="E80" s="1"/>
  <c r="O79"/>
  <c r="E79"/>
  <c r="O78"/>
  <c r="E78"/>
  <c r="O77"/>
  <c r="E77"/>
  <c r="R76"/>
  <c r="Q76"/>
  <c r="P76"/>
  <c r="H76"/>
  <c r="F76"/>
  <c r="O75"/>
  <c r="E75"/>
  <c r="O74"/>
  <c r="E74"/>
  <c r="O73"/>
  <c r="E73"/>
  <c r="O72"/>
  <c r="E72"/>
  <c r="O71"/>
  <c r="E71"/>
  <c r="O70"/>
  <c r="E70"/>
  <c r="O69"/>
  <c r="E69"/>
  <c r="O68"/>
  <c r="E68"/>
  <c r="O67"/>
  <c r="E67"/>
  <c r="O66"/>
  <c r="E66"/>
  <c r="O65"/>
  <c r="E65"/>
  <c r="O64"/>
  <c r="E64"/>
  <c r="O63"/>
  <c r="E63"/>
  <c r="O62"/>
  <c r="E62"/>
  <c r="R61"/>
  <c r="Q61"/>
  <c r="P61"/>
  <c r="H61"/>
  <c r="G61"/>
  <c r="F61"/>
  <c r="O60"/>
  <c r="E60"/>
  <c r="O59"/>
  <c r="E59"/>
  <c r="O58"/>
  <c r="E58"/>
  <c r="O57"/>
  <c r="E57"/>
  <c r="O56"/>
  <c r="E56"/>
  <c r="O55"/>
  <c r="E55"/>
  <c r="O54"/>
  <c r="E54"/>
  <c r="O53"/>
  <c r="E53"/>
  <c r="R52"/>
  <c r="Q52"/>
  <c r="P52"/>
  <c r="H52"/>
  <c r="G52"/>
  <c r="F52"/>
  <c r="O51"/>
  <c r="E51"/>
  <c r="O50"/>
  <c r="E50"/>
  <c r="O49"/>
  <c r="E49"/>
  <c r="O48"/>
  <c r="E48"/>
  <c r="O47"/>
  <c r="E47"/>
  <c r="O46"/>
  <c r="E46"/>
  <c r="O45"/>
  <c r="E45"/>
  <c r="O44"/>
  <c r="E44"/>
  <c r="R43"/>
  <c r="Q43"/>
  <c r="P43"/>
  <c r="H43"/>
  <c r="G43"/>
  <c r="F43"/>
  <c r="O42"/>
  <c r="E42"/>
  <c r="O41"/>
  <c r="E41"/>
  <c r="E40"/>
  <c r="O39"/>
  <c r="E39"/>
  <c r="O38"/>
  <c r="E38"/>
  <c r="O37"/>
  <c r="E37"/>
  <c r="O36"/>
  <c r="E36"/>
  <c r="O35"/>
  <c r="E35"/>
  <c r="O34"/>
  <c r="E34"/>
  <c r="O33"/>
  <c r="E33"/>
  <c r="O32"/>
  <c r="E32"/>
  <c r="O31"/>
  <c r="E31"/>
  <c r="O30"/>
  <c r="E30"/>
  <c r="R29"/>
  <c r="Q29"/>
  <c r="P29"/>
  <c r="H29"/>
  <c r="G29"/>
  <c r="F29"/>
  <c r="O28"/>
  <c r="E28"/>
  <c r="O27"/>
  <c r="E27"/>
  <c r="O26"/>
  <c r="E26"/>
  <c r="O25"/>
  <c r="E25"/>
  <c r="O24"/>
  <c r="E24"/>
  <c r="O23"/>
  <c r="E23"/>
  <c r="O22"/>
  <c r="E22"/>
  <c r="O21"/>
  <c r="E21"/>
  <c r="O20"/>
  <c r="E20"/>
  <c r="O19"/>
  <c r="E19"/>
  <c r="O18"/>
  <c r="E18"/>
  <c r="O17"/>
  <c r="E17"/>
  <c r="O16"/>
  <c r="E16"/>
  <c r="R15"/>
  <c r="Q15"/>
  <c r="P15"/>
  <c r="H15"/>
  <c r="G15"/>
  <c r="F15"/>
  <c r="O11"/>
  <c r="O10" s="1"/>
  <c r="E12"/>
  <c r="R11"/>
  <c r="R10" s="1"/>
  <c r="Q11"/>
  <c r="Q10" s="1"/>
  <c r="P11"/>
  <c r="P10" s="1"/>
  <c r="G11"/>
  <c r="G10" s="1"/>
  <c r="F11"/>
  <c r="F10" s="1"/>
  <c r="H10"/>
  <c r="A3"/>
  <c r="H329" i="1"/>
  <c r="I329"/>
  <c r="J329"/>
  <c r="O329"/>
  <c r="P329"/>
  <c r="AA329"/>
  <c r="K66" i="11"/>
  <c r="A3" i="1"/>
  <c r="O229" i="13" l="1"/>
  <c r="E229"/>
  <c r="E215"/>
  <c r="O52"/>
  <c r="O120"/>
  <c r="O201"/>
  <c r="E201"/>
  <c r="O92"/>
  <c r="E15"/>
  <c r="O161"/>
  <c r="R14"/>
  <c r="R13" s="1"/>
  <c r="R9" s="1"/>
  <c r="E161"/>
  <c r="P92"/>
  <c r="P14" s="1"/>
  <c r="P13" s="1"/>
  <c r="P9" s="1"/>
  <c r="O105"/>
  <c r="O15"/>
  <c r="H14"/>
  <c r="H13" s="1"/>
  <c r="E52"/>
  <c r="F14"/>
  <c r="F13" s="1"/>
  <c r="F9" s="1"/>
  <c r="O29"/>
  <c r="E43"/>
  <c r="O43"/>
  <c r="O61"/>
  <c r="O176"/>
  <c r="E29"/>
  <c r="Q14"/>
  <c r="Q13" s="1"/>
  <c r="Q9" s="1"/>
  <c r="E61"/>
  <c r="E92"/>
  <c r="E120"/>
  <c r="E176"/>
  <c r="H9"/>
  <c r="E11"/>
  <c r="E10" s="1"/>
  <c r="O76"/>
  <c r="E105"/>
  <c r="E135"/>
  <c r="E145"/>
  <c r="E196"/>
  <c r="G76"/>
  <c r="G14" s="1"/>
  <c r="G13" s="1"/>
  <c r="G9" s="1"/>
  <c r="O135"/>
  <c r="O215"/>
  <c r="E76"/>
  <c r="O196"/>
  <c r="O145"/>
  <c r="J9" i="1"/>
  <c r="H324"/>
  <c r="I324"/>
  <c r="J324"/>
  <c r="O324"/>
  <c r="P324"/>
  <c r="AA324"/>
  <c r="W47" i="9"/>
  <c r="X47"/>
  <c r="E14" i="13" l="1"/>
  <c r="E13" s="1"/>
  <c r="E9" s="1"/>
  <c r="O14"/>
  <c r="O13" s="1"/>
  <c r="O9" s="1"/>
  <c r="W69" i="9"/>
  <c r="X69"/>
  <c r="S22"/>
  <c r="T22"/>
  <c r="S23"/>
  <c r="T23"/>
  <c r="S24"/>
  <c r="T24"/>
  <c r="S26"/>
  <c r="T26"/>
  <c r="S27"/>
  <c r="T27"/>
  <c r="S28"/>
  <c r="T28"/>
  <c r="S29"/>
  <c r="T29"/>
  <c r="S31"/>
  <c r="T31"/>
  <c r="S32"/>
  <c r="T32"/>
  <c r="S33"/>
  <c r="T33"/>
  <c r="S34"/>
  <c r="T34"/>
  <c r="S36"/>
  <c r="T36"/>
  <c r="S37"/>
  <c r="T37"/>
  <c r="S38"/>
  <c r="T38"/>
  <c r="S40"/>
  <c r="T40"/>
  <c r="S41"/>
  <c r="T41"/>
  <c r="S43"/>
  <c r="T43"/>
  <c r="S44"/>
  <c r="T44"/>
  <c r="S45"/>
  <c r="T45"/>
  <c r="S47"/>
  <c r="T47"/>
  <c r="S48"/>
  <c r="T48"/>
  <c r="S49"/>
  <c r="T49"/>
  <c r="S51"/>
  <c r="T51"/>
  <c r="S52"/>
  <c r="T52"/>
  <c r="S54"/>
  <c r="T54"/>
  <c r="S55"/>
  <c r="T55"/>
  <c r="S56"/>
  <c r="T56"/>
  <c r="S58"/>
  <c r="T58"/>
  <c r="S60"/>
  <c r="T60"/>
  <c r="S61"/>
  <c r="T61"/>
  <c r="S63"/>
  <c r="T63"/>
  <c r="S64"/>
  <c r="T64"/>
  <c r="S65"/>
  <c r="T65"/>
  <c r="S66"/>
  <c r="T66"/>
  <c r="S68"/>
  <c r="T68"/>
  <c r="S69"/>
  <c r="T69"/>
  <c r="S70"/>
  <c r="T70"/>
  <c r="S72"/>
  <c r="T72"/>
  <c r="S74"/>
  <c r="T74"/>
  <c r="S75"/>
  <c r="T75"/>
  <c r="S77"/>
  <c r="T77"/>
  <c r="S79"/>
  <c r="T79"/>
  <c r="S80"/>
  <c r="T80"/>
  <c r="S81"/>
  <c r="T81"/>
  <c r="S82"/>
  <c r="T82"/>
  <c r="S83"/>
  <c r="T83"/>
  <c r="S84"/>
  <c r="T84"/>
  <c r="T5"/>
  <c r="N78"/>
  <c r="N76" s="1"/>
  <c r="N73" s="1"/>
  <c r="N71" s="1"/>
  <c r="N67"/>
  <c r="N62"/>
  <c r="N59" s="1"/>
  <c r="N57" s="1"/>
  <c r="N53"/>
  <c r="N50" s="1"/>
  <c r="N46"/>
  <c r="N42"/>
  <c r="N39" s="1"/>
  <c r="N35"/>
  <c r="N30"/>
  <c r="N25"/>
  <c r="K77" l="1"/>
  <c r="G77"/>
  <c r="R77" s="1"/>
  <c r="K75"/>
  <c r="G75"/>
  <c r="K74"/>
  <c r="G74"/>
  <c r="R74" s="1"/>
  <c r="K72"/>
  <c r="G72"/>
  <c r="K70"/>
  <c r="G70"/>
  <c r="K69"/>
  <c r="G69"/>
  <c r="K68"/>
  <c r="G68"/>
  <c r="R68" s="1"/>
  <c r="K66"/>
  <c r="G66"/>
  <c r="K65"/>
  <c r="G65"/>
  <c r="R65" s="1"/>
  <c r="K64"/>
  <c r="G64"/>
  <c r="K63"/>
  <c r="G63"/>
  <c r="K61"/>
  <c r="G61"/>
  <c r="K60"/>
  <c r="G60"/>
  <c r="R60" s="1"/>
  <c r="K58"/>
  <c r="G58"/>
  <c r="K56"/>
  <c r="G56"/>
  <c r="R56" s="1"/>
  <c r="K55"/>
  <c r="G55"/>
  <c r="K54"/>
  <c r="G54"/>
  <c r="K52"/>
  <c r="G52"/>
  <c r="K51"/>
  <c r="G51"/>
  <c r="R51" s="1"/>
  <c r="K49"/>
  <c r="G49"/>
  <c r="K48"/>
  <c r="G48"/>
  <c r="R48" s="1"/>
  <c r="K47"/>
  <c r="G47"/>
  <c r="K45"/>
  <c r="G45"/>
  <c r="K44"/>
  <c r="G44"/>
  <c r="K43"/>
  <c r="G43"/>
  <c r="R43" s="1"/>
  <c r="K41"/>
  <c r="G41"/>
  <c r="K40"/>
  <c r="G40"/>
  <c r="R40" s="1"/>
  <c r="K38"/>
  <c r="G38"/>
  <c r="K37"/>
  <c r="G37"/>
  <c r="K36"/>
  <c r="G36"/>
  <c r="K34"/>
  <c r="G34"/>
  <c r="R34" s="1"/>
  <c r="K33"/>
  <c r="G33"/>
  <c r="K32"/>
  <c r="G32"/>
  <c r="R32" s="1"/>
  <c r="K31"/>
  <c r="G31"/>
  <c r="K29"/>
  <c r="G29"/>
  <c r="K28"/>
  <c r="G28"/>
  <c r="K27"/>
  <c r="G27"/>
  <c r="R27" s="1"/>
  <c r="K26"/>
  <c r="G26"/>
  <c r="K24"/>
  <c r="G24"/>
  <c r="R24" s="1"/>
  <c r="K23"/>
  <c r="G23"/>
  <c r="K22"/>
  <c r="G22"/>
  <c r="K24" i="12"/>
  <c r="L24"/>
  <c r="M24"/>
  <c r="K25"/>
  <c r="L25"/>
  <c r="M25"/>
  <c r="K26"/>
  <c r="L26"/>
  <c r="M26"/>
  <c r="L23"/>
  <c r="M23"/>
  <c r="K23"/>
  <c r="K29"/>
  <c r="L29"/>
  <c r="M29"/>
  <c r="L28"/>
  <c r="M28"/>
  <c r="K28"/>
  <c r="K32"/>
  <c r="L32"/>
  <c r="M32"/>
  <c r="L31"/>
  <c r="M31"/>
  <c r="K31"/>
  <c r="L34"/>
  <c r="M34"/>
  <c r="K34"/>
  <c r="K37"/>
  <c r="L37"/>
  <c r="M37"/>
  <c r="K38"/>
  <c r="L38"/>
  <c r="M38"/>
  <c r="L36"/>
  <c r="M36"/>
  <c r="K36"/>
  <c r="K41"/>
  <c r="L41"/>
  <c r="M41"/>
  <c r="K42"/>
  <c r="M42"/>
  <c r="L40"/>
  <c r="M40"/>
  <c r="K40"/>
  <c r="K45"/>
  <c r="L45"/>
  <c r="M45"/>
  <c r="L44"/>
  <c r="M44"/>
  <c r="K44"/>
  <c r="K48"/>
  <c r="L48"/>
  <c r="M48"/>
  <c r="K49"/>
  <c r="L49"/>
  <c r="M49"/>
  <c r="L47"/>
  <c r="M47"/>
  <c r="K47"/>
  <c r="K52"/>
  <c r="L52"/>
  <c r="M52"/>
  <c r="K53"/>
  <c r="L53"/>
  <c r="M53"/>
  <c r="L51"/>
  <c r="M51"/>
  <c r="K51"/>
  <c r="K56"/>
  <c r="L56"/>
  <c r="M56"/>
  <c r="L55"/>
  <c r="M55"/>
  <c r="K55"/>
  <c r="K59"/>
  <c r="L59"/>
  <c r="M59"/>
  <c r="K60"/>
  <c r="L60"/>
  <c r="M60"/>
  <c r="K61"/>
  <c r="L61"/>
  <c r="M61"/>
  <c r="K62"/>
  <c r="L62"/>
  <c r="M62"/>
  <c r="L58"/>
  <c r="M58"/>
  <c r="K58"/>
  <c r="K65"/>
  <c r="L65"/>
  <c r="M65"/>
  <c r="K66"/>
  <c r="L66"/>
  <c r="M66"/>
  <c r="L64"/>
  <c r="M64"/>
  <c r="K64"/>
  <c r="K69"/>
  <c r="L69"/>
  <c r="M69"/>
  <c r="K70"/>
  <c r="L70"/>
  <c r="M70"/>
  <c r="K71"/>
  <c r="L71"/>
  <c r="M71"/>
  <c r="K72"/>
  <c r="L72"/>
  <c r="M72"/>
  <c r="K73"/>
  <c r="L73"/>
  <c r="M73"/>
  <c r="K74"/>
  <c r="L74"/>
  <c r="M74"/>
  <c r="L68"/>
  <c r="M68"/>
  <c r="K68"/>
  <c r="L76"/>
  <c r="M76"/>
  <c r="K76"/>
  <c r="K79"/>
  <c r="L79"/>
  <c r="M79"/>
  <c r="K80"/>
  <c r="L80"/>
  <c r="M80"/>
  <c r="K81"/>
  <c r="L81"/>
  <c r="M81"/>
  <c r="M78"/>
  <c r="L78"/>
  <c r="K78"/>
  <c r="K84"/>
  <c r="L84"/>
  <c r="M84"/>
  <c r="K85"/>
  <c r="L85"/>
  <c r="M85"/>
  <c r="L83"/>
  <c r="M83"/>
  <c r="K83"/>
  <c r="K88"/>
  <c r="L88"/>
  <c r="M88"/>
  <c r="K89"/>
  <c r="L89"/>
  <c r="M89"/>
  <c r="K90"/>
  <c r="L90"/>
  <c r="M90"/>
  <c r="K91"/>
  <c r="L91"/>
  <c r="M91"/>
  <c r="K92"/>
  <c r="L92"/>
  <c r="M92"/>
  <c r="L87"/>
  <c r="M87"/>
  <c r="K87"/>
  <c r="F44"/>
  <c r="F45"/>
  <c r="G46"/>
  <c r="H46"/>
  <c r="I46"/>
  <c r="K92" i="11"/>
  <c r="L92"/>
  <c r="M92"/>
  <c r="K93"/>
  <c r="L93"/>
  <c r="M93"/>
  <c r="K94"/>
  <c r="L94"/>
  <c r="M94"/>
  <c r="K95"/>
  <c r="L95"/>
  <c r="M95"/>
  <c r="K96"/>
  <c r="L96"/>
  <c r="M96"/>
  <c r="K97"/>
  <c r="L97"/>
  <c r="M97"/>
  <c r="K98"/>
  <c r="L98"/>
  <c r="M98"/>
  <c r="K99"/>
  <c r="L99"/>
  <c r="M99"/>
  <c r="L91"/>
  <c r="M91"/>
  <c r="K91"/>
  <c r="K87"/>
  <c r="L87"/>
  <c r="M87"/>
  <c r="K88"/>
  <c r="L88"/>
  <c r="M88"/>
  <c r="K89"/>
  <c r="L89"/>
  <c r="M89"/>
  <c r="L86"/>
  <c r="M86"/>
  <c r="K86"/>
  <c r="K82"/>
  <c r="L82"/>
  <c r="M82"/>
  <c r="K83"/>
  <c r="L83"/>
  <c r="M83"/>
  <c r="K84"/>
  <c r="L84"/>
  <c r="M84"/>
  <c r="L81"/>
  <c r="M81"/>
  <c r="K81"/>
  <c r="L79"/>
  <c r="M79"/>
  <c r="K79"/>
  <c r="K76"/>
  <c r="L76"/>
  <c r="M76"/>
  <c r="K77"/>
  <c r="L77"/>
  <c r="M77"/>
  <c r="L75"/>
  <c r="M75"/>
  <c r="K75"/>
  <c r="K71"/>
  <c r="L71"/>
  <c r="M71"/>
  <c r="K72"/>
  <c r="L72"/>
  <c r="M72"/>
  <c r="K73"/>
  <c r="L73"/>
  <c r="M73"/>
  <c r="L70"/>
  <c r="M70"/>
  <c r="K70"/>
  <c r="L66"/>
  <c r="M66"/>
  <c r="K67"/>
  <c r="L67"/>
  <c r="M67"/>
  <c r="K68"/>
  <c r="L68"/>
  <c r="M68"/>
  <c r="L65"/>
  <c r="M65"/>
  <c r="K65"/>
  <c r="K62"/>
  <c r="L62"/>
  <c r="M62"/>
  <c r="K63"/>
  <c r="L63"/>
  <c r="M63"/>
  <c r="L61"/>
  <c r="M61"/>
  <c r="K61"/>
  <c r="K58"/>
  <c r="L58"/>
  <c r="M58"/>
  <c r="K59"/>
  <c r="L59"/>
  <c r="M59"/>
  <c r="L57"/>
  <c r="M57"/>
  <c r="K57"/>
  <c r="K53"/>
  <c r="L53"/>
  <c r="M53"/>
  <c r="K54"/>
  <c r="L54"/>
  <c r="M54"/>
  <c r="K55"/>
  <c r="L55"/>
  <c r="M55"/>
  <c r="L52"/>
  <c r="M52"/>
  <c r="K52"/>
  <c r="K50"/>
  <c r="L50"/>
  <c r="M50"/>
  <c r="L49"/>
  <c r="M49"/>
  <c r="K49"/>
  <c r="K44"/>
  <c r="L44"/>
  <c r="M44"/>
  <c r="K45"/>
  <c r="M45"/>
  <c r="K46"/>
  <c r="L46"/>
  <c r="M46"/>
  <c r="K47"/>
  <c r="L47"/>
  <c r="M47"/>
  <c r="M43"/>
  <c r="K43"/>
  <c r="K38"/>
  <c r="L38"/>
  <c r="M38"/>
  <c r="K39"/>
  <c r="L39"/>
  <c r="M39"/>
  <c r="K40"/>
  <c r="L40"/>
  <c r="M40"/>
  <c r="K41"/>
  <c r="L41"/>
  <c r="M41"/>
  <c r="L37"/>
  <c r="M37"/>
  <c r="K37"/>
  <c r="K35"/>
  <c r="L35"/>
  <c r="M35"/>
  <c r="L34"/>
  <c r="M34"/>
  <c r="K34"/>
  <c r="L32"/>
  <c r="M32"/>
  <c r="K32"/>
  <c r="K28"/>
  <c r="L28"/>
  <c r="M28"/>
  <c r="K29"/>
  <c r="L29"/>
  <c r="M29"/>
  <c r="K30"/>
  <c r="L30"/>
  <c r="M30"/>
  <c r="L27"/>
  <c r="M27"/>
  <c r="K27"/>
  <c r="K24"/>
  <c r="L24"/>
  <c r="M24"/>
  <c r="K25"/>
  <c r="L25"/>
  <c r="M25"/>
  <c r="L23"/>
  <c r="M23"/>
  <c r="K23"/>
  <c r="O100" i="10"/>
  <c r="P100"/>
  <c r="Q100"/>
  <c r="O101"/>
  <c r="P101"/>
  <c r="Q101"/>
  <c r="O102"/>
  <c r="P102"/>
  <c r="Q102"/>
  <c r="O103"/>
  <c r="P103"/>
  <c r="Q103"/>
  <c r="O104"/>
  <c r="P104"/>
  <c r="Q104"/>
  <c r="O105"/>
  <c r="P105"/>
  <c r="Q105"/>
  <c r="O106"/>
  <c r="P106"/>
  <c r="Q106"/>
  <c r="O107"/>
  <c r="P107"/>
  <c r="Q107"/>
  <c r="O108"/>
  <c r="P108"/>
  <c r="Q108"/>
  <c r="O109"/>
  <c r="P109"/>
  <c r="Q109"/>
  <c r="P99"/>
  <c r="Q99"/>
  <c r="O99"/>
  <c r="O94"/>
  <c r="P94"/>
  <c r="Q94"/>
  <c r="O95"/>
  <c r="P95"/>
  <c r="Q95"/>
  <c r="O96"/>
  <c r="P96"/>
  <c r="Q96"/>
  <c r="O97"/>
  <c r="P97"/>
  <c r="Q97"/>
  <c r="P93"/>
  <c r="Q93"/>
  <c r="O93"/>
  <c r="O90"/>
  <c r="P90"/>
  <c r="Q90"/>
  <c r="O91"/>
  <c r="P91"/>
  <c r="Q91"/>
  <c r="P89"/>
  <c r="Q89"/>
  <c r="O89"/>
  <c r="P87"/>
  <c r="Q87"/>
  <c r="O87"/>
  <c r="O81"/>
  <c r="P81"/>
  <c r="Q81"/>
  <c r="O82"/>
  <c r="P82"/>
  <c r="Q82"/>
  <c r="O83"/>
  <c r="P83"/>
  <c r="Q83"/>
  <c r="O84"/>
  <c r="P84"/>
  <c r="Q84"/>
  <c r="O85"/>
  <c r="P85"/>
  <c r="Q85"/>
  <c r="P80"/>
  <c r="Q80"/>
  <c r="O80"/>
  <c r="O76"/>
  <c r="P76"/>
  <c r="Q76"/>
  <c r="O77"/>
  <c r="P77"/>
  <c r="Q77"/>
  <c r="P75"/>
  <c r="Q75"/>
  <c r="O75"/>
  <c r="O71"/>
  <c r="P71"/>
  <c r="Q71"/>
  <c r="O72"/>
  <c r="P72"/>
  <c r="Q72"/>
  <c r="O73"/>
  <c r="P73"/>
  <c r="Q73"/>
  <c r="P70"/>
  <c r="Q70"/>
  <c r="O70"/>
  <c r="O67"/>
  <c r="P67"/>
  <c r="Q67"/>
  <c r="O68"/>
  <c r="P68"/>
  <c r="Q68"/>
  <c r="P66"/>
  <c r="Q66"/>
  <c r="O66"/>
  <c r="O61"/>
  <c r="P61"/>
  <c r="Q61"/>
  <c r="O62"/>
  <c r="P62"/>
  <c r="Q62"/>
  <c r="O63"/>
  <c r="P63"/>
  <c r="Q63"/>
  <c r="O64"/>
  <c r="P64"/>
  <c r="Q64"/>
  <c r="P60"/>
  <c r="Q60"/>
  <c r="O60"/>
  <c r="O55"/>
  <c r="P55"/>
  <c r="Q55"/>
  <c r="O56"/>
  <c r="P56"/>
  <c r="Q56"/>
  <c r="O57"/>
  <c r="P57"/>
  <c r="Q57"/>
  <c r="O58"/>
  <c r="P58"/>
  <c r="Q58"/>
  <c r="P54"/>
  <c r="Q54"/>
  <c r="O54"/>
  <c r="O48"/>
  <c r="P48"/>
  <c r="Q48"/>
  <c r="O49"/>
  <c r="P49"/>
  <c r="Q49"/>
  <c r="O50"/>
  <c r="P50"/>
  <c r="Q50"/>
  <c r="O51"/>
  <c r="P51"/>
  <c r="Q51"/>
  <c r="P47"/>
  <c r="Q47"/>
  <c r="O47"/>
  <c r="O42"/>
  <c r="P42"/>
  <c r="Q42"/>
  <c r="O43"/>
  <c r="Q43"/>
  <c r="O44"/>
  <c r="Q44"/>
  <c r="Q41"/>
  <c r="O41"/>
  <c r="O37"/>
  <c r="P37"/>
  <c r="Q37"/>
  <c r="O38"/>
  <c r="P38"/>
  <c r="Q38"/>
  <c r="O39"/>
  <c r="P39"/>
  <c r="Q39"/>
  <c r="P36"/>
  <c r="Q36"/>
  <c r="O36"/>
  <c r="O34"/>
  <c r="P34"/>
  <c r="Q34"/>
  <c r="P33"/>
  <c r="Q33"/>
  <c r="O33"/>
  <c r="P31"/>
  <c r="Q31"/>
  <c r="O31"/>
  <c r="O28"/>
  <c r="P28"/>
  <c r="Q28"/>
  <c r="O29"/>
  <c r="P29"/>
  <c r="Q29"/>
  <c r="P27"/>
  <c r="Q27"/>
  <c r="O27"/>
  <c r="O24"/>
  <c r="P24"/>
  <c r="Q24"/>
  <c r="O25"/>
  <c r="P25"/>
  <c r="Q25"/>
  <c r="P23"/>
  <c r="Q23"/>
  <c r="O23"/>
  <c r="G52"/>
  <c r="H52"/>
  <c r="I52"/>
  <c r="K52"/>
  <c r="L52"/>
  <c r="M52"/>
  <c r="G78"/>
  <c r="H78"/>
  <c r="I78"/>
  <c r="K78"/>
  <c r="L78"/>
  <c r="M78"/>
  <c r="P79"/>
  <c r="O79"/>
  <c r="J79"/>
  <c r="J78" s="1"/>
  <c r="F79"/>
  <c r="P53"/>
  <c r="O53"/>
  <c r="N53" s="1"/>
  <c r="J53"/>
  <c r="J52" s="1"/>
  <c r="F53"/>
  <c r="J45" i="12" l="1"/>
  <c r="N79" i="10"/>
  <c r="R22" i="9"/>
  <c r="R37"/>
  <c r="R45"/>
  <c r="R54"/>
  <c r="R63"/>
  <c r="R70"/>
  <c r="P78" i="10"/>
  <c r="J30" i="11"/>
  <c r="O52" i="10"/>
  <c r="O78"/>
  <c r="R23" i="9"/>
  <c r="R38"/>
  <c r="Q52" i="10"/>
  <c r="P52"/>
  <c r="M46" i="12"/>
  <c r="L46"/>
  <c r="R41" i="9"/>
  <c r="J44" i="12"/>
  <c r="V47" i="9"/>
  <c r="R47"/>
  <c r="R26"/>
  <c r="R28"/>
  <c r="R33"/>
  <c r="R36"/>
  <c r="R44"/>
  <c r="R49"/>
  <c r="R52"/>
  <c r="R58"/>
  <c r="R61"/>
  <c r="R64"/>
  <c r="R66"/>
  <c r="R69"/>
  <c r="R75"/>
  <c r="V69"/>
  <c r="R29"/>
  <c r="R31"/>
  <c r="R55"/>
  <c r="R72"/>
  <c r="K46" i="12"/>
  <c r="Q78" i="10"/>
  <c r="K45"/>
  <c r="L45"/>
  <c r="M45"/>
  <c r="G45"/>
  <c r="H45"/>
  <c r="I45"/>
  <c r="Q45"/>
  <c r="J46"/>
  <c r="J45" s="1"/>
  <c r="P46"/>
  <c r="P45" s="1"/>
  <c r="O46"/>
  <c r="O45" s="1"/>
  <c r="F46"/>
  <c r="N46" l="1"/>
  <c r="J92" i="12"/>
  <c r="F92"/>
  <c r="J91"/>
  <c r="F91"/>
  <c r="J90"/>
  <c r="F90"/>
  <c r="J89"/>
  <c r="F89"/>
  <c r="J88"/>
  <c r="F88"/>
  <c r="J87"/>
  <c r="F87"/>
  <c r="M86"/>
  <c r="L86"/>
  <c r="K86"/>
  <c r="I86"/>
  <c r="H86"/>
  <c r="G86"/>
  <c r="J85"/>
  <c r="F85"/>
  <c r="J84"/>
  <c r="F84"/>
  <c r="J83"/>
  <c r="F83"/>
  <c r="M82"/>
  <c r="L82"/>
  <c r="K82"/>
  <c r="I82"/>
  <c r="H82"/>
  <c r="G82"/>
  <c r="J81"/>
  <c r="F81"/>
  <c r="J80"/>
  <c r="F80"/>
  <c r="J79"/>
  <c r="F79"/>
  <c r="J78"/>
  <c r="F78"/>
  <c r="M77"/>
  <c r="L77"/>
  <c r="K77"/>
  <c r="I77"/>
  <c r="H77"/>
  <c r="G77"/>
  <c r="J76"/>
  <c r="F76"/>
  <c r="M75"/>
  <c r="L75"/>
  <c r="K75"/>
  <c r="I75"/>
  <c r="H75"/>
  <c r="G75"/>
  <c r="J74"/>
  <c r="F74"/>
  <c r="J73"/>
  <c r="F73"/>
  <c r="J72"/>
  <c r="F72"/>
  <c r="J71"/>
  <c r="F71"/>
  <c r="J70"/>
  <c r="F70"/>
  <c r="J69"/>
  <c r="F69"/>
  <c r="J68"/>
  <c r="F68"/>
  <c r="M67"/>
  <c r="L67"/>
  <c r="K67"/>
  <c r="I67"/>
  <c r="H67"/>
  <c r="G67"/>
  <c r="J66"/>
  <c r="F66"/>
  <c r="J65"/>
  <c r="F65"/>
  <c r="J64"/>
  <c r="F64"/>
  <c r="M63"/>
  <c r="L63"/>
  <c r="K63"/>
  <c r="I63"/>
  <c r="H63"/>
  <c r="G63"/>
  <c r="J62"/>
  <c r="F62"/>
  <c r="J61"/>
  <c r="F61"/>
  <c r="J60"/>
  <c r="F60"/>
  <c r="J59"/>
  <c r="F59"/>
  <c r="J58"/>
  <c r="F58"/>
  <c r="M57"/>
  <c r="L57"/>
  <c r="K57"/>
  <c r="I57"/>
  <c r="H57"/>
  <c r="G57"/>
  <c r="J56"/>
  <c r="F56"/>
  <c r="J55"/>
  <c r="F55"/>
  <c r="M54"/>
  <c r="L54"/>
  <c r="K54"/>
  <c r="I54"/>
  <c r="H54"/>
  <c r="G54"/>
  <c r="J53"/>
  <c r="F53"/>
  <c r="J52"/>
  <c r="F52"/>
  <c r="J51"/>
  <c r="F51"/>
  <c r="M50"/>
  <c r="L50"/>
  <c r="K50"/>
  <c r="I50"/>
  <c r="H50"/>
  <c r="G50"/>
  <c r="J49"/>
  <c r="F49"/>
  <c r="J48"/>
  <c r="F48"/>
  <c r="J47"/>
  <c r="F47"/>
  <c r="M43"/>
  <c r="L43"/>
  <c r="K43"/>
  <c r="I43"/>
  <c r="H43"/>
  <c r="G43"/>
  <c r="H42"/>
  <c r="J41"/>
  <c r="F41"/>
  <c r="J40"/>
  <c r="F40"/>
  <c r="M39"/>
  <c r="K39"/>
  <c r="I39"/>
  <c r="G39"/>
  <c r="J38"/>
  <c r="F38"/>
  <c r="J37"/>
  <c r="F37"/>
  <c r="J36"/>
  <c r="F36"/>
  <c r="M35"/>
  <c r="L35"/>
  <c r="K35"/>
  <c r="I35"/>
  <c r="H35"/>
  <c r="G35"/>
  <c r="J34"/>
  <c r="F34"/>
  <c r="M33"/>
  <c r="L33"/>
  <c r="K33"/>
  <c r="I33"/>
  <c r="H33"/>
  <c r="G33"/>
  <c r="J32"/>
  <c r="F32"/>
  <c r="J31"/>
  <c r="F31"/>
  <c r="M30"/>
  <c r="L30"/>
  <c r="K30"/>
  <c r="I30"/>
  <c r="H30"/>
  <c r="G30"/>
  <c r="J29"/>
  <c r="F29"/>
  <c r="J28"/>
  <c r="F28"/>
  <c r="M27"/>
  <c r="L27"/>
  <c r="K27"/>
  <c r="I27"/>
  <c r="H27"/>
  <c r="G27"/>
  <c r="J26"/>
  <c r="F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J99" i="11"/>
  <c r="F99"/>
  <c r="J98"/>
  <c r="F98"/>
  <c r="J97"/>
  <c r="F97"/>
  <c r="J96"/>
  <c r="F96"/>
  <c r="J95"/>
  <c r="F95"/>
  <c r="J94"/>
  <c r="F94"/>
  <c r="J93"/>
  <c r="F93"/>
  <c r="J92"/>
  <c r="F92"/>
  <c r="J91"/>
  <c r="F91"/>
  <c r="M90"/>
  <c r="L90"/>
  <c r="K90"/>
  <c r="I90"/>
  <c r="H90"/>
  <c r="G90"/>
  <c r="J89"/>
  <c r="F89"/>
  <c r="J88"/>
  <c r="F88"/>
  <c r="J87"/>
  <c r="F87"/>
  <c r="J86"/>
  <c r="F86"/>
  <c r="M85"/>
  <c r="L85"/>
  <c r="K85"/>
  <c r="I85"/>
  <c r="H85"/>
  <c r="G85"/>
  <c r="J84"/>
  <c r="F84"/>
  <c r="J83"/>
  <c r="F83"/>
  <c r="J82"/>
  <c r="F82"/>
  <c r="J81"/>
  <c r="F81"/>
  <c r="M80"/>
  <c r="L80"/>
  <c r="K80"/>
  <c r="I80"/>
  <c r="H80"/>
  <c r="G80"/>
  <c r="J79"/>
  <c r="F79"/>
  <c r="M78"/>
  <c r="L78"/>
  <c r="K78"/>
  <c r="I78"/>
  <c r="H78"/>
  <c r="G78"/>
  <c r="J77"/>
  <c r="F77"/>
  <c r="J76"/>
  <c r="F76"/>
  <c r="J75"/>
  <c r="F75"/>
  <c r="M74"/>
  <c r="L74"/>
  <c r="K74"/>
  <c r="I74"/>
  <c r="H74"/>
  <c r="G74"/>
  <c r="J73"/>
  <c r="F73"/>
  <c r="J72"/>
  <c r="F72"/>
  <c r="J71"/>
  <c r="F71"/>
  <c r="J70"/>
  <c r="F70"/>
  <c r="M69"/>
  <c r="L69"/>
  <c r="K69"/>
  <c r="I69"/>
  <c r="H69"/>
  <c r="G69"/>
  <c r="J68"/>
  <c r="F68"/>
  <c r="J67"/>
  <c r="F67"/>
  <c r="J66"/>
  <c r="F66"/>
  <c r="J65"/>
  <c r="F65"/>
  <c r="M64"/>
  <c r="L64"/>
  <c r="K64"/>
  <c r="I64"/>
  <c r="H64"/>
  <c r="G64"/>
  <c r="J63"/>
  <c r="F63"/>
  <c r="J62"/>
  <c r="F62"/>
  <c r="J61"/>
  <c r="F61"/>
  <c r="M60"/>
  <c r="L60"/>
  <c r="K60"/>
  <c r="I60"/>
  <c r="H60"/>
  <c r="G60"/>
  <c r="J59"/>
  <c r="F59"/>
  <c r="J58"/>
  <c r="F58"/>
  <c r="J57"/>
  <c r="F57"/>
  <c r="M56"/>
  <c r="L56"/>
  <c r="K56"/>
  <c r="I56"/>
  <c r="H56"/>
  <c r="G56"/>
  <c r="J55"/>
  <c r="F55"/>
  <c r="J54"/>
  <c r="F54"/>
  <c r="J53"/>
  <c r="F53"/>
  <c r="J52"/>
  <c r="F52"/>
  <c r="M51"/>
  <c r="L51"/>
  <c r="K51"/>
  <c r="I51"/>
  <c r="H51"/>
  <c r="G51"/>
  <c r="J50"/>
  <c r="F50"/>
  <c r="J49"/>
  <c r="F49"/>
  <c r="M48"/>
  <c r="L48"/>
  <c r="K48"/>
  <c r="I48"/>
  <c r="H48"/>
  <c r="G48"/>
  <c r="J47"/>
  <c r="F47"/>
  <c r="J46"/>
  <c r="F46"/>
  <c r="H45"/>
  <c r="J44"/>
  <c r="F44"/>
  <c r="H43"/>
  <c r="M42"/>
  <c r="K42"/>
  <c r="I42"/>
  <c r="G42"/>
  <c r="J41"/>
  <c r="F41"/>
  <c r="J40"/>
  <c r="F40"/>
  <c r="J39"/>
  <c r="F39"/>
  <c r="J38"/>
  <c r="F38"/>
  <c r="J37"/>
  <c r="F37"/>
  <c r="M36"/>
  <c r="L36"/>
  <c r="K36"/>
  <c r="I36"/>
  <c r="H36"/>
  <c r="G36"/>
  <c r="J35"/>
  <c r="F35"/>
  <c r="J34"/>
  <c r="F34"/>
  <c r="M33"/>
  <c r="L33"/>
  <c r="K33"/>
  <c r="I33"/>
  <c r="H33"/>
  <c r="G33"/>
  <c r="J32"/>
  <c r="F32"/>
  <c r="M31"/>
  <c r="L31"/>
  <c r="K31"/>
  <c r="I31"/>
  <c r="H31"/>
  <c r="G31"/>
  <c r="F30"/>
  <c r="J29"/>
  <c r="F29"/>
  <c r="J28"/>
  <c r="F28"/>
  <c r="J27"/>
  <c r="F27"/>
  <c r="M26"/>
  <c r="L26"/>
  <c r="K26"/>
  <c r="I26"/>
  <c r="H26"/>
  <c r="G26"/>
  <c r="J25"/>
  <c r="F25"/>
  <c r="J24"/>
  <c r="F24"/>
  <c r="J23"/>
  <c r="F23"/>
  <c r="M22"/>
  <c r="L22"/>
  <c r="K22"/>
  <c r="I22"/>
  <c r="H22"/>
  <c r="G22"/>
  <c r="J18"/>
  <c r="J17" s="1"/>
  <c r="F18"/>
  <c r="F17" s="1"/>
  <c r="M17"/>
  <c r="L17"/>
  <c r="K17"/>
  <c r="I17"/>
  <c r="H17"/>
  <c r="G17"/>
  <c r="J16"/>
  <c r="J15" s="1"/>
  <c r="F16"/>
  <c r="F15" s="1"/>
  <c r="M15"/>
  <c r="L15"/>
  <c r="K15"/>
  <c r="I15"/>
  <c r="H15"/>
  <c r="G15"/>
  <c r="J14"/>
  <c r="F14"/>
  <c r="M13"/>
  <c r="L13"/>
  <c r="K13"/>
  <c r="H13"/>
  <c r="G13"/>
  <c r="J12"/>
  <c r="F12"/>
  <c r="J11"/>
  <c r="F11"/>
  <c r="M10"/>
  <c r="L10"/>
  <c r="K10"/>
  <c r="H10"/>
  <c r="G10"/>
  <c r="J9"/>
  <c r="J8" s="1"/>
  <c r="F9"/>
  <c r="M8"/>
  <c r="L8"/>
  <c r="K8"/>
  <c r="H8"/>
  <c r="G8"/>
  <c r="N109" i="10"/>
  <c r="F109"/>
  <c r="N108"/>
  <c r="F108"/>
  <c r="N107"/>
  <c r="F107"/>
  <c r="N106"/>
  <c r="F106"/>
  <c r="N105"/>
  <c r="F105"/>
  <c r="N104"/>
  <c r="F104"/>
  <c r="N103"/>
  <c r="F103"/>
  <c r="N102"/>
  <c r="F102"/>
  <c r="N101"/>
  <c r="F101"/>
  <c r="N100"/>
  <c r="F100"/>
  <c r="N99"/>
  <c r="F99"/>
  <c r="Q98"/>
  <c r="P98"/>
  <c r="O98"/>
  <c r="I98"/>
  <c r="H98"/>
  <c r="G98"/>
  <c r="N97"/>
  <c r="F97"/>
  <c r="N96"/>
  <c r="F96"/>
  <c r="N95"/>
  <c r="F95"/>
  <c r="N94"/>
  <c r="F94"/>
  <c r="N93"/>
  <c r="F93"/>
  <c r="Q92"/>
  <c r="P92"/>
  <c r="O92"/>
  <c r="I92"/>
  <c r="H92"/>
  <c r="G92"/>
  <c r="N91"/>
  <c r="F91"/>
  <c r="N90"/>
  <c r="F90"/>
  <c r="N89"/>
  <c r="F89"/>
  <c r="Q88"/>
  <c r="P88"/>
  <c r="O88"/>
  <c r="I88"/>
  <c r="H88"/>
  <c r="G88"/>
  <c r="N87"/>
  <c r="F87"/>
  <c r="Q86"/>
  <c r="P86"/>
  <c r="O86"/>
  <c r="I86"/>
  <c r="H86"/>
  <c r="G86"/>
  <c r="N85"/>
  <c r="F85"/>
  <c r="N84"/>
  <c r="F84"/>
  <c r="N83"/>
  <c r="F83"/>
  <c r="N82"/>
  <c r="F82"/>
  <c r="N81"/>
  <c r="F81"/>
  <c r="N80"/>
  <c r="F80"/>
  <c r="N77"/>
  <c r="F77"/>
  <c r="N76"/>
  <c r="F76"/>
  <c r="N75"/>
  <c r="F75"/>
  <c r="Q74"/>
  <c r="P74"/>
  <c r="O74"/>
  <c r="I74"/>
  <c r="H74"/>
  <c r="G74"/>
  <c r="N73"/>
  <c r="F73"/>
  <c r="N72"/>
  <c r="F72"/>
  <c r="N71"/>
  <c r="F71"/>
  <c r="N70"/>
  <c r="F70"/>
  <c r="Q69"/>
  <c r="P69"/>
  <c r="O69"/>
  <c r="I69"/>
  <c r="H69"/>
  <c r="G69"/>
  <c r="N68"/>
  <c r="F68"/>
  <c r="N67"/>
  <c r="F67"/>
  <c r="N66"/>
  <c r="F66"/>
  <c r="Q65"/>
  <c r="P65"/>
  <c r="O65"/>
  <c r="I65"/>
  <c r="H65"/>
  <c r="G65"/>
  <c r="N64"/>
  <c r="F64"/>
  <c r="N63"/>
  <c r="F63"/>
  <c r="N62"/>
  <c r="F62"/>
  <c r="N61"/>
  <c r="F61"/>
  <c r="N60"/>
  <c r="F60"/>
  <c r="Q59"/>
  <c r="P59"/>
  <c r="O59"/>
  <c r="I59"/>
  <c r="H59"/>
  <c r="G59"/>
  <c r="N58"/>
  <c r="F58"/>
  <c r="N57"/>
  <c r="F57"/>
  <c r="N56"/>
  <c r="F56"/>
  <c r="N55"/>
  <c r="F55"/>
  <c r="N54"/>
  <c r="F54"/>
  <c r="N51"/>
  <c r="F51"/>
  <c r="N50"/>
  <c r="F50"/>
  <c r="N49"/>
  <c r="F49"/>
  <c r="N48"/>
  <c r="F48"/>
  <c r="N47"/>
  <c r="F47"/>
  <c r="H44"/>
  <c r="H43"/>
  <c r="N42"/>
  <c r="F42"/>
  <c r="H41"/>
  <c r="Q40"/>
  <c r="O40"/>
  <c r="I40"/>
  <c r="G40"/>
  <c r="N39"/>
  <c r="F39"/>
  <c r="N38"/>
  <c r="F38"/>
  <c r="N37"/>
  <c r="F37"/>
  <c r="N36"/>
  <c r="F36"/>
  <c r="Q35"/>
  <c r="P35"/>
  <c r="O35"/>
  <c r="I35"/>
  <c r="H35"/>
  <c r="G35"/>
  <c r="N34"/>
  <c r="F34"/>
  <c r="N33"/>
  <c r="F33"/>
  <c r="Q32"/>
  <c r="P32"/>
  <c r="O32"/>
  <c r="I32"/>
  <c r="H32"/>
  <c r="G32"/>
  <c r="N31"/>
  <c r="F31"/>
  <c r="Q30"/>
  <c r="P30"/>
  <c r="O30"/>
  <c r="I30"/>
  <c r="H30"/>
  <c r="G30"/>
  <c r="N29"/>
  <c r="F29"/>
  <c r="N28"/>
  <c r="F28"/>
  <c r="N27"/>
  <c r="F27"/>
  <c r="Q26"/>
  <c r="P26"/>
  <c r="O26"/>
  <c r="I26"/>
  <c r="H26"/>
  <c r="G26"/>
  <c r="N25"/>
  <c r="F25"/>
  <c r="N24"/>
  <c r="F24"/>
  <c r="N23"/>
  <c r="F23"/>
  <c r="Q22"/>
  <c r="P22"/>
  <c r="O22"/>
  <c r="I22"/>
  <c r="H22"/>
  <c r="G22"/>
  <c r="N18"/>
  <c r="N17" s="1"/>
  <c r="F18"/>
  <c r="F17" s="1"/>
  <c r="Q17"/>
  <c r="P17"/>
  <c r="O17"/>
  <c r="I17"/>
  <c r="H17"/>
  <c r="G17"/>
  <c r="N16"/>
  <c r="N15" s="1"/>
  <c r="F16"/>
  <c r="F15" s="1"/>
  <c r="Q15"/>
  <c r="P15"/>
  <c r="O15"/>
  <c r="I15"/>
  <c r="H15"/>
  <c r="G15"/>
  <c r="N14"/>
  <c r="F14"/>
  <c r="Q13"/>
  <c r="P13"/>
  <c r="O13"/>
  <c r="H13"/>
  <c r="G13"/>
  <c r="N12"/>
  <c r="F12"/>
  <c r="N11"/>
  <c r="F11"/>
  <c r="Q10"/>
  <c r="P10"/>
  <c r="O10"/>
  <c r="H10"/>
  <c r="G10"/>
  <c r="N9"/>
  <c r="N8" s="1"/>
  <c r="F9"/>
  <c r="Q8"/>
  <c r="P8"/>
  <c r="O8"/>
  <c r="H8"/>
  <c r="G8"/>
  <c r="K84" i="9"/>
  <c r="G84"/>
  <c r="K83"/>
  <c r="G83"/>
  <c r="K82"/>
  <c r="G82"/>
  <c r="K81"/>
  <c r="G81"/>
  <c r="K80"/>
  <c r="G80"/>
  <c r="K79"/>
  <c r="G79"/>
  <c r="M78"/>
  <c r="L78"/>
  <c r="J78"/>
  <c r="I78"/>
  <c r="H78"/>
  <c r="M76"/>
  <c r="L76"/>
  <c r="J76"/>
  <c r="I76"/>
  <c r="H76"/>
  <c r="M73"/>
  <c r="L73"/>
  <c r="J73"/>
  <c r="I73"/>
  <c r="T73" s="1"/>
  <c r="H73"/>
  <c r="S73" s="1"/>
  <c r="M71"/>
  <c r="L71"/>
  <c r="J71"/>
  <c r="I71"/>
  <c r="T71" s="1"/>
  <c r="H71"/>
  <c r="M67"/>
  <c r="L67"/>
  <c r="J67"/>
  <c r="I67"/>
  <c r="H67"/>
  <c r="M62"/>
  <c r="L62"/>
  <c r="J62"/>
  <c r="I62"/>
  <c r="H62"/>
  <c r="M59"/>
  <c r="L59"/>
  <c r="J59"/>
  <c r="I59"/>
  <c r="H59"/>
  <c r="M57"/>
  <c r="L57"/>
  <c r="J57"/>
  <c r="I57"/>
  <c r="T57" s="1"/>
  <c r="H57"/>
  <c r="M53"/>
  <c r="L53"/>
  <c r="J53"/>
  <c r="I53"/>
  <c r="H53"/>
  <c r="M50"/>
  <c r="L50"/>
  <c r="J50"/>
  <c r="I50"/>
  <c r="H50"/>
  <c r="M46"/>
  <c r="L46"/>
  <c r="J46"/>
  <c r="I46"/>
  <c r="H46"/>
  <c r="M42"/>
  <c r="L42"/>
  <c r="J42"/>
  <c r="H42"/>
  <c r="M39"/>
  <c r="L39"/>
  <c r="J39"/>
  <c r="I39"/>
  <c r="T39" s="1"/>
  <c r="H39"/>
  <c r="M35"/>
  <c r="L35"/>
  <c r="J35"/>
  <c r="I35"/>
  <c r="H35"/>
  <c r="M30"/>
  <c r="L30"/>
  <c r="J30"/>
  <c r="I30"/>
  <c r="H30"/>
  <c r="S30" s="1"/>
  <c r="M25"/>
  <c r="L25"/>
  <c r="J25"/>
  <c r="I25"/>
  <c r="H25"/>
  <c r="N21"/>
  <c r="N20" s="1"/>
  <c r="N19" s="1"/>
  <c r="M21"/>
  <c r="L21"/>
  <c r="J21"/>
  <c r="I21"/>
  <c r="H21"/>
  <c r="K18"/>
  <c r="K17" s="1"/>
  <c r="G18"/>
  <c r="G17" s="1"/>
  <c r="N17"/>
  <c r="M17"/>
  <c r="L17"/>
  <c r="J17"/>
  <c r="I17"/>
  <c r="H17"/>
  <c r="K16"/>
  <c r="K15" s="1"/>
  <c r="G16"/>
  <c r="G15" s="1"/>
  <c r="N15"/>
  <c r="M15"/>
  <c r="L15"/>
  <c r="J15"/>
  <c r="I15"/>
  <c r="H15"/>
  <c r="K14"/>
  <c r="G14"/>
  <c r="N13"/>
  <c r="M13"/>
  <c r="L13"/>
  <c r="I13"/>
  <c r="H13"/>
  <c r="K12"/>
  <c r="G12"/>
  <c r="K11"/>
  <c r="G11"/>
  <c r="N10"/>
  <c r="M10"/>
  <c r="L10"/>
  <c r="I10"/>
  <c r="H10"/>
  <c r="K9"/>
  <c r="K8" s="1"/>
  <c r="G9"/>
  <c r="N8"/>
  <c r="M8"/>
  <c r="L8"/>
  <c r="I8"/>
  <c r="H8"/>
  <c r="G259" i="1"/>
  <c r="G258"/>
  <c r="G15"/>
  <c r="N258"/>
  <c r="G16"/>
  <c r="G263"/>
  <c r="G262"/>
  <c r="E23" i="7"/>
  <c r="E73"/>
  <c r="G45"/>
  <c r="C45" s="1"/>
  <c r="E52"/>
  <c r="E53"/>
  <c r="E56"/>
  <c r="E55"/>
  <c r="E54"/>
  <c r="E51"/>
  <c r="E50"/>
  <c r="D55"/>
  <c r="E40"/>
  <c r="E42"/>
  <c r="E41"/>
  <c r="R82" i="9" l="1"/>
  <c r="R84"/>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c r="AN163" i="19"/>
  <c r="AN162" i="18"/>
  <c r="AN162" i="16"/>
  <c r="S71" i="9"/>
  <c r="L20"/>
  <c r="L19" s="1"/>
  <c r="T59"/>
  <c r="S76"/>
  <c r="R80"/>
  <c r="F41" i="10"/>
  <c r="P41"/>
  <c r="F45" i="11"/>
  <c r="L45"/>
  <c r="J45" s="1"/>
  <c r="F43" i="10"/>
  <c r="P43"/>
  <c r="N43" s="1"/>
  <c r="F42" i="12"/>
  <c r="F39" s="1"/>
  <c r="L42"/>
  <c r="J6" i="9"/>
  <c r="AE30" i="1"/>
  <c r="AD183"/>
  <c r="F52" i="10"/>
  <c r="F44"/>
  <c r="P44"/>
  <c r="N44" s="1"/>
  <c r="AD153" i="1"/>
  <c r="AE257"/>
  <c r="AE153"/>
  <c r="F43" i="11"/>
  <c r="F42" s="1"/>
  <c r="L43"/>
  <c r="AD45" i="1"/>
  <c r="S42" i="9"/>
  <c r="S59"/>
  <c r="F78" i="10"/>
  <c r="AD164" i="1"/>
  <c r="AD105"/>
  <c r="W46" i="9"/>
  <c r="AE14" i="1"/>
  <c r="M20" i="9"/>
  <c r="M19" s="1"/>
  <c r="J20"/>
  <c r="J19" s="1"/>
  <c r="R79"/>
  <c r="R83"/>
  <c r="H20"/>
  <c r="H19" s="1"/>
  <c r="T30"/>
  <c r="S35"/>
  <c r="S53"/>
  <c r="T62"/>
  <c r="T76"/>
  <c r="S78"/>
  <c r="AE105" i="1"/>
  <c r="X46" i="9"/>
  <c r="T21"/>
  <c r="R81"/>
  <c r="AD30" i="1"/>
  <c r="S25" i="9"/>
  <c r="AD69" i="1"/>
  <c r="S39" i="9"/>
  <c r="AD14" i="1"/>
  <c r="S21" i="9"/>
  <c r="F67" i="12"/>
  <c r="F46"/>
  <c r="J46"/>
  <c r="F77"/>
  <c r="F82"/>
  <c r="J82"/>
  <c r="J86"/>
  <c r="J67"/>
  <c r="J75"/>
  <c r="M7"/>
  <c r="M6" s="1"/>
  <c r="G21"/>
  <c r="G20" s="1"/>
  <c r="G19" s="1"/>
  <c r="F27"/>
  <c r="F35"/>
  <c r="F43"/>
  <c r="F50"/>
  <c r="F63"/>
  <c r="K7"/>
  <c r="K6" s="1"/>
  <c r="F22"/>
  <c r="J54"/>
  <c r="J22"/>
  <c r="F54"/>
  <c r="F57"/>
  <c r="J63"/>
  <c r="H7"/>
  <c r="H6" s="1"/>
  <c r="F30"/>
  <c r="J10"/>
  <c r="J7" s="1"/>
  <c r="K21"/>
  <c r="J30"/>
  <c r="J35"/>
  <c r="J43"/>
  <c r="J50"/>
  <c r="I8"/>
  <c r="J13"/>
  <c r="I6"/>
  <c r="F8"/>
  <c r="L7"/>
  <c r="L6" s="1"/>
  <c r="M21"/>
  <c r="M20" s="1"/>
  <c r="M19" s="1"/>
  <c r="J27"/>
  <c r="F33"/>
  <c r="J57"/>
  <c r="J77"/>
  <c r="F13"/>
  <c r="J33"/>
  <c r="F75"/>
  <c r="F86"/>
  <c r="F10"/>
  <c r="I21"/>
  <c r="I20" s="1"/>
  <c r="I19" s="1"/>
  <c r="J69" i="11"/>
  <c r="I6"/>
  <c r="J33"/>
  <c r="H7"/>
  <c r="H6" s="1"/>
  <c r="G7"/>
  <c r="G6" s="1"/>
  <c r="F69"/>
  <c r="F74"/>
  <c r="J48"/>
  <c r="J56"/>
  <c r="J74"/>
  <c r="J78"/>
  <c r="J22"/>
  <c r="J26"/>
  <c r="F31"/>
  <c r="F36"/>
  <c r="F51"/>
  <c r="F60"/>
  <c r="F64"/>
  <c r="F85"/>
  <c r="J51"/>
  <c r="J60"/>
  <c r="J64"/>
  <c r="J80"/>
  <c r="J85"/>
  <c r="J90"/>
  <c r="F26"/>
  <c r="J10"/>
  <c r="J7" s="1"/>
  <c r="M21"/>
  <c r="M20" s="1"/>
  <c r="M19" s="1"/>
  <c r="L7"/>
  <c r="L6" s="1"/>
  <c r="J13"/>
  <c r="F48"/>
  <c r="F56"/>
  <c r="F78"/>
  <c r="I8"/>
  <c r="F8"/>
  <c r="K7"/>
  <c r="K6" s="1"/>
  <c r="F10"/>
  <c r="I21"/>
  <c r="I20" s="1"/>
  <c r="I19" s="1"/>
  <c r="F33"/>
  <c r="F90"/>
  <c r="F13"/>
  <c r="G21"/>
  <c r="G20" s="1"/>
  <c r="G19" s="1"/>
  <c r="M7"/>
  <c r="M6" s="1"/>
  <c r="F22"/>
  <c r="K21"/>
  <c r="J31"/>
  <c r="J36"/>
  <c r="F80"/>
  <c r="N78" i="10"/>
  <c r="N52"/>
  <c r="N45"/>
  <c r="F59"/>
  <c r="N26"/>
  <c r="F65"/>
  <c r="F74"/>
  <c r="F92"/>
  <c r="F98"/>
  <c r="F26"/>
  <c r="N59"/>
  <c r="G21"/>
  <c r="G20" s="1"/>
  <c r="G19" s="1"/>
  <c r="N13"/>
  <c r="F22"/>
  <c r="I8"/>
  <c r="O21"/>
  <c r="O20" s="1"/>
  <c r="O19" s="1"/>
  <c r="N22"/>
  <c r="F32"/>
  <c r="N65"/>
  <c r="N69"/>
  <c r="N74"/>
  <c r="N88"/>
  <c r="N98"/>
  <c r="F86"/>
  <c r="N30"/>
  <c r="N35"/>
  <c r="N92"/>
  <c r="F13"/>
  <c r="N32"/>
  <c r="F40"/>
  <c r="N86"/>
  <c r="F8"/>
  <c r="F10"/>
  <c r="Q7"/>
  <c r="Q6" s="1"/>
  <c r="F30"/>
  <c r="F35"/>
  <c r="F69"/>
  <c r="F88"/>
  <c r="O7"/>
  <c r="O6" s="1"/>
  <c r="I6"/>
  <c r="I21"/>
  <c r="I20" s="1"/>
  <c r="I19" s="1"/>
  <c r="Q21"/>
  <c r="Q20" s="1"/>
  <c r="Q19" s="1"/>
  <c r="P7"/>
  <c r="P6" s="1"/>
  <c r="N10"/>
  <c r="N7" s="1"/>
  <c r="H7"/>
  <c r="H6" s="1"/>
  <c r="G46" i="9"/>
  <c r="G53"/>
  <c r="G76"/>
  <c r="S5"/>
  <c r="K21"/>
  <c r="K35"/>
  <c r="G30"/>
  <c r="K46"/>
  <c r="K53"/>
  <c r="G62"/>
  <c r="G67"/>
  <c r="G73"/>
  <c r="K76"/>
  <c r="K78"/>
  <c r="G35"/>
  <c r="G21"/>
  <c r="K39"/>
  <c r="I42"/>
  <c r="I20" s="1"/>
  <c r="I19" s="1"/>
  <c r="K50"/>
  <c r="K57"/>
  <c r="K67"/>
  <c r="K71"/>
  <c r="K30"/>
  <c r="G39"/>
  <c r="K42"/>
  <c r="G50"/>
  <c r="G57"/>
  <c r="R57" s="1"/>
  <c r="G59"/>
  <c r="K62"/>
  <c r="K10"/>
  <c r="K7" s="1"/>
  <c r="H7"/>
  <c r="H6" s="1"/>
  <c r="N7"/>
  <c r="N6" s="1"/>
  <c r="G13"/>
  <c r="L7"/>
  <c r="L6" s="1"/>
  <c r="K25"/>
  <c r="G25"/>
  <c r="I7"/>
  <c r="I6" s="1"/>
  <c r="K13"/>
  <c r="G10"/>
  <c r="M7"/>
  <c r="M6" s="1"/>
  <c r="G42"/>
  <c r="G71"/>
  <c r="G78"/>
  <c r="K59"/>
  <c r="K73"/>
  <c r="H39" i="12"/>
  <c r="H21" s="1"/>
  <c r="H20" s="1"/>
  <c r="H19" s="1"/>
  <c r="G7"/>
  <c r="G6" s="1"/>
  <c r="H42" i="11"/>
  <c r="H21" s="1"/>
  <c r="H20" s="1"/>
  <c r="H19" s="1"/>
  <c r="H40" i="10"/>
  <c r="H21" s="1"/>
  <c r="H20" s="1"/>
  <c r="H19" s="1"/>
  <c r="G7"/>
  <c r="G6" s="1"/>
  <c r="J8" i="9"/>
  <c r="G8"/>
  <c r="G56" i="1"/>
  <c r="N56"/>
  <c r="G17"/>
  <c r="G49"/>
  <c r="N122"/>
  <c r="N121"/>
  <c r="G121"/>
  <c r="G59"/>
  <c r="N58"/>
  <c r="G58"/>
  <c r="G57"/>
  <c r="AD15"/>
  <c r="AD16" s="1"/>
  <c r="H30"/>
  <c r="AD31" s="1"/>
  <c r="AD32" s="1"/>
  <c r="G275"/>
  <c r="N333"/>
  <c r="G333"/>
  <c r="N332"/>
  <c r="G332"/>
  <c r="N331"/>
  <c r="G331"/>
  <c r="N330"/>
  <c r="G330"/>
  <c r="N328"/>
  <c r="G328"/>
  <c r="N327"/>
  <c r="G327"/>
  <c r="N326"/>
  <c r="G326"/>
  <c r="N325"/>
  <c r="G325"/>
  <c r="N323"/>
  <c r="N322" s="1"/>
  <c r="G323"/>
  <c r="G322" s="1"/>
  <c r="AA322"/>
  <c r="P322"/>
  <c r="O322"/>
  <c r="J322"/>
  <c r="I322"/>
  <c r="H322"/>
  <c r="N321"/>
  <c r="G321"/>
  <c r="N320"/>
  <c r="G320"/>
  <c r="N319"/>
  <c r="I319"/>
  <c r="I316" s="1"/>
  <c r="H319"/>
  <c r="H316" s="1"/>
  <c r="N318"/>
  <c r="G318"/>
  <c r="N317"/>
  <c r="G317"/>
  <c r="AA316"/>
  <c r="P316"/>
  <c r="O316"/>
  <c r="J316"/>
  <c r="G315"/>
  <c r="N314"/>
  <c r="N313" s="1"/>
  <c r="G314"/>
  <c r="AA313"/>
  <c r="P313"/>
  <c r="O313"/>
  <c r="J313"/>
  <c r="I313"/>
  <c r="H313"/>
  <c r="N312"/>
  <c r="G312"/>
  <c r="G311"/>
  <c r="N310"/>
  <c r="G310"/>
  <c r="N309"/>
  <c r="G309"/>
  <c r="N308"/>
  <c r="G308"/>
  <c r="N307"/>
  <c r="N306"/>
  <c r="G306"/>
  <c r="N305"/>
  <c r="N304"/>
  <c r="G304"/>
  <c r="G302"/>
  <c r="N301"/>
  <c r="G301"/>
  <c r="G299"/>
  <c r="N298"/>
  <c r="G298"/>
  <c r="AA296"/>
  <c r="P296"/>
  <c r="O296"/>
  <c r="J296"/>
  <c r="I296"/>
  <c r="H296"/>
  <c r="G295"/>
  <c r="G294" s="1"/>
  <c r="AA294"/>
  <c r="P294"/>
  <c r="O294"/>
  <c r="N294"/>
  <c r="J294"/>
  <c r="I294"/>
  <c r="H294"/>
  <c r="I293"/>
  <c r="I290" s="1"/>
  <c r="H293"/>
  <c r="H290" s="1"/>
  <c r="G292"/>
  <c r="N291"/>
  <c r="N290" s="1"/>
  <c r="G291"/>
  <c r="AA290"/>
  <c r="P290"/>
  <c r="O290"/>
  <c r="J290"/>
  <c r="N11"/>
  <c r="G11"/>
  <c r="AA10"/>
  <c r="AA9" s="1"/>
  <c r="P10"/>
  <c r="P9" s="1"/>
  <c r="O10"/>
  <c r="O9" s="1"/>
  <c r="I10"/>
  <c r="I9" s="1"/>
  <c r="H10"/>
  <c r="H9" s="1"/>
  <c r="R62" i="9" l="1"/>
  <c r="R78"/>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s="1"/>
  <c r="J21" s="1"/>
  <c r="L42"/>
  <c r="L21" s="1"/>
  <c r="L20" s="1"/>
  <c r="L19" s="1"/>
  <c r="AC257" i="1"/>
  <c r="N41" i="10"/>
  <c r="N40" s="1"/>
  <c r="P40"/>
  <c r="AC137" i="1"/>
  <c r="R71" i="9"/>
  <c r="R42"/>
  <c r="AC183" i="1"/>
  <c r="J42" i="12"/>
  <c r="J39" s="1"/>
  <c r="J21" s="1"/>
  <c r="L39"/>
  <c r="L21" s="1"/>
  <c r="N329" i="1"/>
  <c r="N324"/>
  <c r="G329"/>
  <c r="G324"/>
  <c r="K20" i="12"/>
  <c r="K19" s="1"/>
  <c r="T19" i="9"/>
  <c r="K20" i="11"/>
  <c r="K19" s="1"/>
  <c r="T21" i="12"/>
  <c r="AC164" i="1"/>
  <c r="AC105"/>
  <c r="V46" i="9"/>
  <c r="R53"/>
  <c r="R59"/>
  <c r="G20"/>
  <c r="G19" s="1"/>
  <c r="R30"/>
  <c r="R76"/>
  <c r="T42"/>
  <c r="AC14" i="1"/>
  <c r="K20" i="9"/>
  <c r="K19" s="1"/>
  <c r="AC30" i="1"/>
  <c r="R25" i="9"/>
  <c r="AC69" i="1"/>
  <c r="R39" i="9"/>
  <c r="AC55" i="1"/>
  <c r="R35" i="9"/>
  <c r="R21"/>
  <c r="W22"/>
  <c r="J6" i="12"/>
  <c r="F21"/>
  <c r="F20" s="1"/>
  <c r="F19" s="1"/>
  <c r="F7"/>
  <c r="F6" s="1"/>
  <c r="J6" i="11"/>
  <c r="F21"/>
  <c r="F20" s="1"/>
  <c r="F19" s="1"/>
  <c r="F7"/>
  <c r="F6" s="1"/>
  <c r="F7" i="10"/>
  <c r="F6" s="1"/>
  <c r="N6"/>
  <c r="F21"/>
  <c r="F20" s="1"/>
  <c r="F19" s="1"/>
  <c r="K6" i="9"/>
  <c r="G7"/>
  <c r="G6" s="1"/>
  <c r="G313" i="1"/>
  <c r="N296"/>
  <c r="G293"/>
  <c r="G290" s="1"/>
  <c r="G316"/>
  <c r="G296"/>
  <c r="N316"/>
  <c r="N10"/>
  <c r="N9" s="1"/>
  <c r="G319"/>
  <c r="G10"/>
  <c r="G9" s="1"/>
  <c r="AC84" l="1"/>
  <c r="AM83" i="16"/>
  <c r="AO83"/>
  <c r="AO84" i="19"/>
  <c r="AO83" i="18"/>
  <c r="AM83"/>
  <c r="N21" i="10"/>
  <c r="N20" s="1"/>
  <c r="N19" s="1"/>
  <c r="AM84" i="19"/>
  <c r="P21" i="10"/>
  <c r="AE84" i="1"/>
  <c r="L20" i="12"/>
  <c r="L19" s="1"/>
  <c r="U21"/>
  <c r="J20"/>
  <c r="J19" s="1"/>
  <c r="J20" i="11"/>
  <c r="J19" s="1"/>
  <c r="R5" i="9"/>
  <c r="R86"/>
  <c r="E15" i="7"/>
  <c r="E12"/>
  <c r="E13"/>
  <c r="E14"/>
  <c r="E16"/>
  <c r="E17"/>
  <c r="E18"/>
  <c r="E19"/>
  <c r="E20"/>
  <c r="E21"/>
  <c r="O120" i="1"/>
  <c r="S21" i="12" l="1"/>
  <c r="V22" i="9"/>
  <c r="S19"/>
  <c r="P20" i="10"/>
  <c r="P19" s="1"/>
  <c r="U19" i="9"/>
  <c r="X22"/>
  <c r="E30" i="7"/>
  <c r="E24"/>
  <c r="E38"/>
  <c r="E31"/>
  <c r="E58"/>
  <c r="N263" i="1"/>
  <c r="I11" i="7"/>
  <c r="J11"/>
  <c r="G12"/>
  <c r="F48" l="1"/>
  <c r="F44"/>
  <c r="D47"/>
  <c r="G77"/>
  <c r="F77"/>
  <c r="E77"/>
  <c r="D77"/>
  <c r="G76"/>
  <c r="C76" s="1"/>
  <c r="F76"/>
  <c r="E76"/>
  <c r="D76"/>
  <c r="R75"/>
  <c r="Q75"/>
  <c r="P75"/>
  <c r="O75"/>
  <c r="N75"/>
  <c r="M75"/>
  <c r="L75"/>
  <c r="K75"/>
  <c r="J75"/>
  <c r="I75"/>
  <c r="H75"/>
  <c r="G74"/>
  <c r="F74"/>
  <c r="F72" s="1"/>
  <c r="E74"/>
  <c r="E72" s="1"/>
  <c r="D74"/>
  <c r="G73"/>
  <c r="C73" s="1"/>
  <c r="F73"/>
  <c r="D73"/>
  <c r="R72"/>
  <c r="Q72"/>
  <c r="P72"/>
  <c r="O72"/>
  <c r="N72"/>
  <c r="M72"/>
  <c r="L72"/>
  <c r="K72"/>
  <c r="J72"/>
  <c r="I72"/>
  <c r="H72"/>
  <c r="G71"/>
  <c r="C71" s="1"/>
  <c r="F71"/>
  <c r="E71"/>
  <c r="D71"/>
  <c r="D69" s="1"/>
  <c r="G70"/>
  <c r="C70" s="1"/>
  <c r="F70"/>
  <c r="E70"/>
  <c r="D70"/>
  <c r="R69"/>
  <c r="Q69"/>
  <c r="P69"/>
  <c r="O69"/>
  <c r="N69"/>
  <c r="M69"/>
  <c r="L69"/>
  <c r="K69"/>
  <c r="J69"/>
  <c r="I69"/>
  <c r="H69"/>
  <c r="G68"/>
  <c r="F68"/>
  <c r="E68"/>
  <c r="E67" s="1"/>
  <c r="D68"/>
  <c r="D67" s="1"/>
  <c r="C68"/>
  <c r="C67" s="1"/>
  <c r="R67"/>
  <c r="Q67"/>
  <c r="P67"/>
  <c r="O67"/>
  <c r="N67"/>
  <c r="M67"/>
  <c r="L67"/>
  <c r="K67"/>
  <c r="J67"/>
  <c r="I67"/>
  <c r="H67"/>
  <c r="G67"/>
  <c r="F67"/>
  <c r="G66"/>
  <c r="C66" s="1"/>
  <c r="F66"/>
  <c r="E66"/>
  <c r="D66"/>
  <c r="G65"/>
  <c r="C65" s="1"/>
  <c r="F65"/>
  <c r="E65"/>
  <c r="D65"/>
  <c r="R64"/>
  <c r="Q64"/>
  <c r="P64"/>
  <c r="O64"/>
  <c r="N64"/>
  <c r="M64"/>
  <c r="L64"/>
  <c r="K64"/>
  <c r="J64"/>
  <c r="I64"/>
  <c r="H64"/>
  <c r="G63"/>
  <c r="F63"/>
  <c r="E63"/>
  <c r="D63"/>
  <c r="G62"/>
  <c r="F62"/>
  <c r="E62"/>
  <c r="D62"/>
  <c r="C62"/>
  <c r="R61"/>
  <c r="Q61"/>
  <c r="P61"/>
  <c r="O61"/>
  <c r="N61"/>
  <c r="M61"/>
  <c r="L61"/>
  <c r="K61"/>
  <c r="J61"/>
  <c r="I61"/>
  <c r="H61"/>
  <c r="G60"/>
  <c r="C60" s="1"/>
  <c r="F60"/>
  <c r="E60"/>
  <c r="D60"/>
  <c r="G59"/>
  <c r="C59" s="1"/>
  <c r="F59"/>
  <c r="E59"/>
  <c r="D59"/>
  <c r="G58"/>
  <c r="C58" s="1"/>
  <c r="F58"/>
  <c r="D58"/>
  <c r="R57"/>
  <c r="Q57"/>
  <c r="P57"/>
  <c r="O57"/>
  <c r="N57"/>
  <c r="M57"/>
  <c r="L57"/>
  <c r="K57"/>
  <c r="J57"/>
  <c r="I57"/>
  <c r="H57"/>
  <c r="G56"/>
  <c r="C56" s="1"/>
  <c r="F56"/>
  <c r="D56"/>
  <c r="G55"/>
  <c r="C55" s="1"/>
  <c r="F55"/>
  <c r="G54"/>
  <c r="C54" s="1"/>
  <c r="F54"/>
  <c r="D54"/>
  <c r="G53"/>
  <c r="C53" s="1"/>
  <c r="F53"/>
  <c r="D53"/>
  <c r="G52"/>
  <c r="C52" s="1"/>
  <c r="F52"/>
  <c r="D52"/>
  <c r="G51"/>
  <c r="C51" s="1"/>
  <c r="F51"/>
  <c r="D51"/>
  <c r="G50"/>
  <c r="F50"/>
  <c r="D50"/>
  <c r="C50"/>
  <c r="R49"/>
  <c r="Q49"/>
  <c r="P49"/>
  <c r="O49"/>
  <c r="N49"/>
  <c r="M49"/>
  <c r="L49"/>
  <c r="K49"/>
  <c r="J49"/>
  <c r="I49"/>
  <c r="H49"/>
  <c r="E49"/>
  <c r="G48"/>
  <c r="C48" s="1"/>
  <c r="D48"/>
  <c r="G47"/>
  <c r="C47" s="1"/>
  <c r="F47"/>
  <c r="G46"/>
  <c r="C46" s="1"/>
  <c r="F46"/>
  <c r="D46"/>
  <c r="F45"/>
  <c r="E43"/>
  <c r="D45"/>
  <c r="G44"/>
  <c r="C44" s="1"/>
  <c r="D44"/>
  <c r="R43"/>
  <c r="Q43"/>
  <c r="P43"/>
  <c r="O43"/>
  <c r="N43"/>
  <c r="M43"/>
  <c r="L43"/>
  <c r="K43"/>
  <c r="J43"/>
  <c r="I43"/>
  <c r="H43"/>
  <c r="G42"/>
  <c r="G39" s="1"/>
  <c r="F42"/>
  <c r="D42"/>
  <c r="G41"/>
  <c r="F41"/>
  <c r="D41"/>
  <c r="C41"/>
  <c r="G40"/>
  <c r="C40" s="1"/>
  <c r="F40"/>
  <c r="D40"/>
  <c r="R39"/>
  <c r="Q39"/>
  <c r="P39"/>
  <c r="O39"/>
  <c r="N39"/>
  <c r="M39"/>
  <c r="L39"/>
  <c r="K39"/>
  <c r="J39"/>
  <c r="I39"/>
  <c r="H39"/>
  <c r="E39"/>
  <c r="G38"/>
  <c r="C38" s="1"/>
  <c r="C37" s="1"/>
  <c r="F38"/>
  <c r="F37" s="1"/>
  <c r="D38"/>
  <c r="D37" s="1"/>
  <c r="R37"/>
  <c r="Q37"/>
  <c r="P37"/>
  <c r="O37"/>
  <c r="N37"/>
  <c r="M37"/>
  <c r="L37"/>
  <c r="K37"/>
  <c r="J37"/>
  <c r="I37"/>
  <c r="H37"/>
  <c r="G36"/>
  <c r="C36" s="1"/>
  <c r="F36"/>
  <c r="E36"/>
  <c r="D36"/>
  <c r="G35"/>
  <c r="C35" s="1"/>
  <c r="F35"/>
  <c r="E35"/>
  <c r="D35"/>
  <c r="G34"/>
  <c r="C34" s="1"/>
  <c r="F34"/>
  <c r="E34"/>
  <c r="D34"/>
  <c r="G33"/>
  <c r="F33"/>
  <c r="E33"/>
  <c r="D33"/>
  <c r="C33"/>
  <c r="G32"/>
  <c r="F32"/>
  <c r="E32"/>
  <c r="D32"/>
  <c r="G31"/>
  <c r="C31" s="1"/>
  <c r="F31"/>
  <c r="D31"/>
  <c r="G30"/>
  <c r="F30"/>
  <c r="D30"/>
  <c r="C30"/>
  <c r="R29"/>
  <c r="Q29"/>
  <c r="P29"/>
  <c r="O29"/>
  <c r="N29"/>
  <c r="M29"/>
  <c r="L29"/>
  <c r="K29"/>
  <c r="J29"/>
  <c r="I29"/>
  <c r="H29"/>
  <c r="G28"/>
  <c r="C28" s="1"/>
  <c r="F28"/>
  <c r="E28"/>
  <c r="D28"/>
  <c r="G27"/>
  <c r="C27" s="1"/>
  <c r="F27"/>
  <c r="E27"/>
  <c r="D27"/>
  <c r="G26"/>
  <c r="C26" s="1"/>
  <c r="F26"/>
  <c r="E26"/>
  <c r="D26"/>
  <c r="R25"/>
  <c r="Q25"/>
  <c r="P25"/>
  <c r="O25"/>
  <c r="N25"/>
  <c r="M25"/>
  <c r="L25"/>
  <c r="K25"/>
  <c r="J25"/>
  <c r="I25"/>
  <c r="H25"/>
  <c r="G24"/>
  <c r="C24" s="1"/>
  <c r="F24"/>
  <c r="F22" s="1"/>
  <c r="E22"/>
  <c r="D24"/>
  <c r="G23"/>
  <c r="C23" s="1"/>
  <c r="F23"/>
  <c r="D23"/>
  <c r="R22"/>
  <c r="Q22"/>
  <c r="P22"/>
  <c r="O22"/>
  <c r="N22"/>
  <c r="M22"/>
  <c r="L22"/>
  <c r="K22"/>
  <c r="J22"/>
  <c r="I22"/>
  <c r="H22"/>
  <c r="O21"/>
  <c r="C21" s="1"/>
  <c r="F21"/>
  <c r="D21"/>
  <c r="O20"/>
  <c r="C20" s="1"/>
  <c r="F20"/>
  <c r="D20"/>
  <c r="O19"/>
  <c r="C19" s="1"/>
  <c r="F19"/>
  <c r="D19"/>
  <c r="O18"/>
  <c r="C18" s="1"/>
  <c r="F18"/>
  <c r="D18"/>
  <c r="O17"/>
  <c r="F17"/>
  <c r="D17"/>
  <c r="C17"/>
  <c r="O16"/>
  <c r="F16"/>
  <c r="D16"/>
  <c r="C16"/>
  <c r="O15"/>
  <c r="C15" s="1"/>
  <c r="F15"/>
  <c r="D15"/>
  <c r="N14"/>
  <c r="D14"/>
  <c r="N13"/>
  <c r="K13" s="1"/>
  <c r="C13" s="1"/>
  <c r="F13"/>
  <c r="D13"/>
  <c r="F12"/>
  <c r="D12"/>
  <c r="R11"/>
  <c r="Q11"/>
  <c r="P11"/>
  <c r="M11"/>
  <c r="L11"/>
  <c r="H11"/>
  <c r="G11"/>
  <c r="I82" i="6"/>
  <c r="I81" s="1"/>
  <c r="F82"/>
  <c r="F81" s="1"/>
  <c r="E82"/>
  <c r="E81" s="1"/>
  <c r="K81"/>
  <c r="J81"/>
  <c r="H81"/>
  <c r="G81"/>
  <c r="I80"/>
  <c r="F80"/>
  <c r="E80" s="1"/>
  <c r="I79"/>
  <c r="I78"/>
  <c r="F78"/>
  <c r="E78"/>
  <c r="I77"/>
  <c r="I76"/>
  <c r="F76"/>
  <c r="E76" s="1"/>
  <c r="I75"/>
  <c r="I74"/>
  <c r="F74"/>
  <c r="E74" s="1"/>
  <c r="I73"/>
  <c r="I72"/>
  <c r="F72"/>
  <c r="E72"/>
  <c r="I71"/>
  <c r="I70"/>
  <c r="F70"/>
  <c r="E70" s="1"/>
  <c r="I69"/>
  <c r="I68"/>
  <c r="F68"/>
  <c r="E68" s="1"/>
  <c r="I67"/>
  <c r="I66"/>
  <c r="F66"/>
  <c r="E66"/>
  <c r="K64"/>
  <c r="K63" s="1"/>
  <c r="J64"/>
  <c r="H64"/>
  <c r="H63" s="1"/>
  <c r="G64"/>
  <c r="I62"/>
  <c r="I61" s="1"/>
  <c r="F62"/>
  <c r="E62" s="1"/>
  <c r="E61" s="1"/>
  <c r="K61"/>
  <c r="J61"/>
  <c r="H61"/>
  <c r="G61"/>
  <c r="I59"/>
  <c r="F59"/>
  <c r="E59" s="1"/>
  <c r="I58"/>
  <c r="F58"/>
  <c r="E58"/>
  <c r="Q57"/>
  <c r="I57"/>
  <c r="F57"/>
  <c r="E57"/>
  <c r="I56"/>
  <c r="F56"/>
  <c r="E56" s="1"/>
  <c r="I55"/>
  <c r="F55"/>
  <c r="E55" s="1"/>
  <c r="I54"/>
  <c r="F54"/>
  <c r="E54" s="1"/>
  <c r="I53"/>
  <c r="F53"/>
  <c r="E53"/>
  <c r="I52"/>
  <c r="F52"/>
  <c r="E52" s="1"/>
  <c r="I51"/>
  <c r="F51"/>
  <c r="E51"/>
  <c r="I50"/>
  <c r="F50"/>
  <c r="E50" s="1"/>
  <c r="I49"/>
  <c r="F49"/>
  <c r="E49"/>
  <c r="I48"/>
  <c r="F48"/>
  <c r="E48" s="1"/>
  <c r="I47"/>
  <c r="F47"/>
  <c r="E47"/>
  <c r="I46"/>
  <c r="F46"/>
  <c r="E46" s="1"/>
  <c r="I45"/>
  <c r="F45"/>
  <c r="E45" s="1"/>
  <c r="I44"/>
  <c r="F44"/>
  <c r="I43"/>
  <c r="F43"/>
  <c r="E43"/>
  <c r="L42"/>
  <c r="K42"/>
  <c r="J42"/>
  <c r="H42"/>
  <c r="G42"/>
  <c r="L61" s="1"/>
  <c r="F41"/>
  <c r="F40"/>
  <c r="F39"/>
  <c r="F38"/>
  <c r="F37"/>
  <c r="F36"/>
  <c r="F35"/>
  <c r="F34"/>
  <c r="F33"/>
  <c r="F32"/>
  <c r="F31"/>
  <c r="F30"/>
  <c r="F29"/>
  <c r="F28"/>
  <c r="F27"/>
  <c r="F26"/>
  <c r="I25"/>
  <c r="F25"/>
  <c r="I24"/>
  <c r="F24"/>
  <c r="I23"/>
  <c r="F23"/>
  <c r="I22"/>
  <c r="F22"/>
  <c r="I21"/>
  <c r="F21"/>
  <c r="I20"/>
  <c r="F20"/>
  <c r="I19"/>
  <c r="F19"/>
  <c r="I18"/>
  <c r="F18"/>
  <c r="I17"/>
  <c r="F17"/>
  <c r="I16"/>
  <c r="F16"/>
  <c r="I15"/>
  <c r="F15"/>
  <c r="I14"/>
  <c r="F14"/>
  <c r="I13"/>
  <c r="F13"/>
  <c r="I12"/>
  <c r="F12"/>
  <c r="K11"/>
  <c r="K10" s="1"/>
  <c r="J11"/>
  <c r="I11" s="1"/>
  <c r="H11"/>
  <c r="H10" s="1"/>
  <c r="G11"/>
  <c r="G10" s="1"/>
  <c r="E11"/>
  <c r="G63" l="1"/>
  <c r="G60" s="1"/>
  <c r="D25" i="7"/>
  <c r="E69"/>
  <c r="J63" i="6"/>
  <c r="F69" i="7"/>
  <c r="F64" i="6"/>
  <c r="G61" i="7"/>
  <c r="G64"/>
  <c r="F61" i="6"/>
  <c r="K60"/>
  <c r="F63"/>
  <c r="E57" i="7"/>
  <c r="C63"/>
  <c r="I42" i="6"/>
  <c r="R10" i="7"/>
  <c r="C61"/>
  <c r="E64"/>
  <c r="L10"/>
  <c r="F57"/>
  <c r="E61"/>
  <c r="C64"/>
  <c r="P10"/>
  <c r="F25"/>
  <c r="F10" s="1"/>
  <c r="G29"/>
  <c r="J10"/>
  <c r="C25"/>
  <c r="I10" i="6"/>
  <c r="E64"/>
  <c r="E63" s="1"/>
  <c r="E25" i="7"/>
  <c r="D29"/>
  <c r="D49"/>
  <c r="D57"/>
  <c r="D61"/>
  <c r="D64"/>
  <c r="M10"/>
  <c r="F29"/>
  <c r="D43"/>
  <c r="F49"/>
  <c r="F75"/>
  <c r="I64" i="6"/>
  <c r="I63" s="1"/>
  <c r="I60" s="1"/>
  <c r="G25" i="7"/>
  <c r="D39"/>
  <c r="F43"/>
  <c r="F61"/>
  <c r="F64"/>
  <c r="E60" i="6"/>
  <c r="F39" i="7"/>
  <c r="H60" i="6"/>
  <c r="H9" s="1"/>
  <c r="F42"/>
  <c r="Q10" i="7"/>
  <c r="G37"/>
  <c r="C42"/>
  <c r="C39" s="1"/>
  <c r="N11"/>
  <c r="N10" s="1"/>
  <c r="K14"/>
  <c r="C14" s="1"/>
  <c r="F14"/>
  <c r="F11" s="1"/>
  <c r="D22"/>
  <c r="O11"/>
  <c r="O10" s="1"/>
  <c r="G72"/>
  <c r="D72"/>
  <c r="C74"/>
  <c r="C72" s="1"/>
  <c r="C22"/>
  <c r="G22"/>
  <c r="E29"/>
  <c r="C32"/>
  <c r="C29" s="1"/>
  <c r="C57"/>
  <c r="G57"/>
  <c r="E75"/>
  <c r="G75"/>
  <c r="D75"/>
  <c r="E11"/>
  <c r="C12"/>
  <c r="I10"/>
  <c r="D11"/>
  <c r="H10"/>
  <c r="C69"/>
  <c r="G69"/>
  <c r="C77"/>
  <c r="C75" s="1"/>
  <c r="C49"/>
  <c r="G49"/>
  <c r="G43"/>
  <c r="C43"/>
  <c r="K9" i="6"/>
  <c r="F60"/>
  <c r="J60"/>
  <c r="G9"/>
  <c r="J10"/>
  <c r="J9" s="1"/>
  <c r="E44"/>
  <c r="E42" s="1"/>
  <c r="E10" s="1"/>
  <c r="F11"/>
  <c r="F10" s="1"/>
  <c r="F9" l="1"/>
  <c r="I9"/>
  <c r="E9"/>
  <c r="K11" i="7"/>
  <c r="K10" s="1"/>
  <c r="C11"/>
  <c r="C10" s="1"/>
  <c r="H4"/>
  <c r="F4"/>
  <c r="D10"/>
  <c r="E10"/>
  <c r="G10"/>
  <c r="O55" i="1"/>
  <c r="D4" i="7" l="1"/>
  <c r="N123" i="1"/>
  <c r="G123"/>
  <c r="G122"/>
  <c r="G265" l="1"/>
  <c r="N260"/>
  <c r="N259"/>
  <c r="N262"/>
  <c r="G261"/>
  <c r="I103"/>
  <c r="I94"/>
  <c r="I92"/>
  <c r="I91"/>
  <c r="G91" s="1"/>
  <c r="I90"/>
  <c r="G90" s="1"/>
  <c r="I88"/>
  <c r="G41" l="1"/>
  <c r="G40"/>
  <c r="N289" l="1"/>
  <c r="G289"/>
  <c r="N288"/>
  <c r="G288"/>
  <c r="N287"/>
  <c r="G287"/>
  <c r="N286"/>
  <c r="G286"/>
  <c r="N285"/>
  <c r="G285"/>
  <c r="N284"/>
  <c r="G284"/>
  <c r="N283"/>
  <c r="G283"/>
  <c r="N282"/>
  <c r="G282"/>
  <c r="N281"/>
  <c r="G281"/>
  <c r="N280"/>
  <c r="G280"/>
  <c r="N279"/>
  <c r="G279"/>
  <c r="N278"/>
  <c r="G278"/>
  <c r="N277"/>
  <c r="G277"/>
  <c r="N276"/>
  <c r="G276"/>
  <c r="N275"/>
  <c r="N274"/>
  <c r="G274"/>
  <c r="N273"/>
  <c r="G273"/>
  <c r="N272"/>
  <c r="G272"/>
  <c r="N271"/>
  <c r="G271"/>
  <c r="N270"/>
  <c r="G270"/>
  <c r="N269"/>
  <c r="G269"/>
  <c r="N268"/>
  <c r="G268"/>
  <c r="N267"/>
  <c r="G267"/>
  <c r="N266"/>
  <c r="G266"/>
  <c r="N265"/>
  <c r="N264"/>
  <c r="G264"/>
  <c r="N261"/>
  <c r="G260"/>
  <c r="AA257"/>
  <c r="P257"/>
  <c r="O257"/>
  <c r="J257"/>
  <c r="I257"/>
  <c r="AE258" s="1"/>
  <c r="AE259" s="1"/>
  <c r="H257"/>
  <c r="AD258" s="1"/>
  <c r="AD259" s="1"/>
  <c r="N254"/>
  <c r="G254"/>
  <c r="N253"/>
  <c r="G253"/>
  <c r="N252"/>
  <c r="G252"/>
  <c r="N251"/>
  <c r="G251"/>
  <c r="N250"/>
  <c r="G250"/>
  <c r="N249"/>
  <c r="G249"/>
  <c r="N248"/>
  <c r="G248"/>
  <c r="N247"/>
  <c r="G247"/>
  <c r="N246"/>
  <c r="G246"/>
  <c r="N245"/>
  <c r="G245"/>
  <c r="N244"/>
  <c r="G244"/>
  <c r="N243"/>
  <c r="G243"/>
  <c r="N242"/>
  <c r="G242"/>
  <c r="AA241"/>
  <c r="P241"/>
  <c r="O241"/>
  <c r="J241"/>
  <c r="I241"/>
  <c r="H241"/>
  <c r="N238"/>
  <c r="G238"/>
  <c r="N237"/>
  <c r="G237"/>
  <c r="N236"/>
  <c r="G236"/>
  <c r="N235"/>
  <c r="G235"/>
  <c r="N234"/>
  <c r="G234"/>
  <c r="N233"/>
  <c r="G233"/>
  <c r="N232"/>
  <c r="G232"/>
  <c r="N231"/>
  <c r="G231"/>
  <c r="N230"/>
  <c r="G230"/>
  <c r="N229"/>
  <c r="G229"/>
  <c r="N228"/>
  <c r="G228"/>
  <c r="N227"/>
  <c r="G227"/>
  <c r="N226"/>
  <c r="G226"/>
  <c r="AA225"/>
  <c r="P225"/>
  <c r="O225"/>
  <c r="J225"/>
  <c r="I225"/>
  <c r="AE226" s="1"/>
  <c r="AE227" s="1"/>
  <c r="H225"/>
  <c r="AD226" s="1"/>
  <c r="AD227" s="1"/>
  <c r="N224"/>
  <c r="G224"/>
  <c r="N223"/>
  <c r="G223"/>
  <c r="N222"/>
  <c r="G222"/>
  <c r="N221"/>
  <c r="G221"/>
  <c r="AA220"/>
  <c r="P220"/>
  <c r="O220"/>
  <c r="J220"/>
  <c r="I220"/>
  <c r="AE221" s="1"/>
  <c r="AE222" s="1"/>
  <c r="H220"/>
  <c r="AD221" s="1"/>
  <c r="AD222" s="1"/>
  <c r="N219"/>
  <c r="G219"/>
  <c r="N218"/>
  <c r="G218"/>
  <c r="N217"/>
  <c r="G217"/>
  <c r="N216"/>
  <c r="G216"/>
  <c r="N215"/>
  <c r="G215"/>
  <c r="N214"/>
  <c r="G214"/>
  <c r="N213"/>
  <c r="G213"/>
  <c r="N212"/>
  <c r="G212"/>
  <c r="N211"/>
  <c r="G211"/>
  <c r="N210"/>
  <c r="G210"/>
  <c r="N209"/>
  <c r="G209"/>
  <c r="N208"/>
  <c r="G208"/>
  <c r="N207"/>
  <c r="G207"/>
  <c r="N206"/>
  <c r="G206"/>
  <c r="N205"/>
  <c r="G205"/>
  <c r="N204"/>
  <c r="G204"/>
  <c r="G203"/>
  <c r="N202"/>
  <c r="G202"/>
  <c r="N201"/>
  <c r="G201"/>
  <c r="AA200"/>
  <c r="P200"/>
  <c r="O200"/>
  <c r="J200"/>
  <c r="I200"/>
  <c r="AE201" s="1"/>
  <c r="AE202" s="1"/>
  <c r="H200"/>
  <c r="AD201" s="1"/>
  <c r="AD202" s="1"/>
  <c r="N197"/>
  <c r="G197"/>
  <c r="N196"/>
  <c r="G196"/>
  <c r="N195"/>
  <c r="G195"/>
  <c r="N194"/>
  <c r="G194"/>
  <c r="N193"/>
  <c r="G193"/>
  <c r="N192"/>
  <c r="G192"/>
  <c r="N191"/>
  <c r="G191"/>
  <c r="N190"/>
  <c r="G190"/>
  <c r="N189"/>
  <c r="G189"/>
  <c r="N188"/>
  <c r="G188"/>
  <c r="N187"/>
  <c r="G187"/>
  <c r="N186"/>
  <c r="G186"/>
  <c r="N185"/>
  <c r="G185"/>
  <c r="N184"/>
  <c r="G184"/>
  <c r="AA183"/>
  <c r="P183"/>
  <c r="O183"/>
  <c r="J183"/>
  <c r="I183"/>
  <c r="AE184" s="1"/>
  <c r="AE185" s="1"/>
  <c r="H183"/>
  <c r="AD184" s="1"/>
  <c r="AD185" s="1"/>
  <c r="N179"/>
  <c r="G179"/>
  <c r="N178"/>
  <c r="G178"/>
  <c r="N177"/>
  <c r="G177"/>
  <c r="N176"/>
  <c r="G176"/>
  <c r="N175"/>
  <c r="G175"/>
  <c r="N174"/>
  <c r="G174"/>
  <c r="N173"/>
  <c r="G173"/>
  <c r="N172"/>
  <c r="G172"/>
  <c r="N171"/>
  <c r="G171"/>
  <c r="N170"/>
  <c r="G170"/>
  <c r="N169"/>
  <c r="G169"/>
  <c r="N168"/>
  <c r="G168"/>
  <c r="N167"/>
  <c r="G167"/>
  <c r="N166"/>
  <c r="G166"/>
  <c r="N165"/>
  <c r="G165"/>
  <c r="AA164"/>
  <c r="P164"/>
  <c r="O164"/>
  <c r="J164"/>
  <c r="I164"/>
  <c r="AE165" s="1"/>
  <c r="AE166" s="1"/>
  <c r="H164"/>
  <c r="AD165" s="1"/>
  <c r="AD166" s="1"/>
  <c r="N162"/>
  <c r="G162"/>
  <c r="N161"/>
  <c r="G161"/>
  <c r="N160"/>
  <c r="G160"/>
  <c r="N159"/>
  <c r="G159"/>
  <c r="N158"/>
  <c r="G158"/>
  <c r="N157"/>
  <c r="G157"/>
  <c r="N156"/>
  <c r="G156"/>
  <c r="N155"/>
  <c r="G155"/>
  <c r="N154"/>
  <c r="G154"/>
  <c r="AA153"/>
  <c r="P153"/>
  <c r="O153"/>
  <c r="J153"/>
  <c r="I153"/>
  <c r="AE154" s="1"/>
  <c r="AE155" s="1"/>
  <c r="H153"/>
  <c r="AD154" s="1"/>
  <c r="AD155" s="1"/>
  <c r="N151"/>
  <c r="G151"/>
  <c r="N150"/>
  <c r="G150"/>
  <c r="N149"/>
  <c r="G149"/>
  <c r="N148"/>
  <c r="G148"/>
  <c r="N147"/>
  <c r="G147"/>
  <c r="N146"/>
  <c r="G146"/>
  <c r="N145"/>
  <c r="G145"/>
  <c r="N144"/>
  <c r="G144"/>
  <c r="N143"/>
  <c r="G143"/>
  <c r="N142"/>
  <c r="G142"/>
  <c r="N141"/>
  <c r="G141"/>
  <c r="N140"/>
  <c r="G140"/>
  <c r="N139"/>
  <c r="G139"/>
  <c r="N138"/>
  <c r="G138"/>
  <c r="AA137"/>
  <c r="P137"/>
  <c r="O137"/>
  <c r="J137"/>
  <c r="I137"/>
  <c r="AE138" s="1"/>
  <c r="AE139" s="1"/>
  <c r="H137"/>
  <c r="AD138" s="1"/>
  <c r="AD139" s="1"/>
  <c r="N134"/>
  <c r="G134"/>
  <c r="N133"/>
  <c r="G133"/>
  <c r="N132"/>
  <c r="G132"/>
  <c r="N131"/>
  <c r="G131"/>
  <c r="N130"/>
  <c r="G130"/>
  <c r="N129"/>
  <c r="G129"/>
  <c r="N128"/>
  <c r="G128"/>
  <c r="N127"/>
  <c r="G127"/>
  <c r="N126"/>
  <c r="G126"/>
  <c r="N125"/>
  <c r="G125"/>
  <c r="N124"/>
  <c r="G124"/>
  <c r="AA120"/>
  <c r="P120"/>
  <c r="J120"/>
  <c r="I120"/>
  <c r="AE121" s="1"/>
  <c r="AE122" s="1"/>
  <c r="H120"/>
  <c r="AD121" s="1"/>
  <c r="AD122" s="1"/>
  <c r="N117"/>
  <c r="G117"/>
  <c r="N116"/>
  <c r="G116"/>
  <c r="N115"/>
  <c r="G115"/>
  <c r="N114"/>
  <c r="G114"/>
  <c r="N113"/>
  <c r="G113"/>
  <c r="N112"/>
  <c r="G112"/>
  <c r="N111"/>
  <c r="G111"/>
  <c r="N110"/>
  <c r="G110"/>
  <c r="N109"/>
  <c r="G109"/>
  <c r="N108"/>
  <c r="G108"/>
  <c r="N107"/>
  <c r="G107"/>
  <c r="N106"/>
  <c r="G106"/>
  <c r="AA105"/>
  <c r="P105"/>
  <c r="O105"/>
  <c r="J105"/>
  <c r="I105"/>
  <c r="AE106" s="1"/>
  <c r="AE107" s="1"/>
  <c r="H105"/>
  <c r="AD106" s="1"/>
  <c r="AD107" s="1"/>
  <c r="N103"/>
  <c r="G103"/>
  <c r="N98"/>
  <c r="N97"/>
  <c r="G97"/>
  <c r="N96"/>
  <c r="G96"/>
  <c r="N95"/>
  <c r="G95"/>
  <c r="N94"/>
  <c r="G94"/>
  <c r="N93"/>
  <c r="G93"/>
  <c r="N92"/>
  <c r="G92"/>
  <c r="N90"/>
  <c r="N89"/>
  <c r="G89"/>
  <c r="N88"/>
  <c r="G88"/>
  <c r="N87"/>
  <c r="G87"/>
  <c r="N86"/>
  <c r="G86"/>
  <c r="N85"/>
  <c r="G85"/>
  <c r="AA84"/>
  <c r="P84"/>
  <c r="O84"/>
  <c r="J84"/>
  <c r="I84"/>
  <c r="AE85" s="1"/>
  <c r="AE86" s="1"/>
  <c r="H84"/>
  <c r="AD85" s="1"/>
  <c r="AD86" s="1"/>
  <c r="N82"/>
  <c r="G82"/>
  <c r="N81"/>
  <c r="G81"/>
  <c r="N80"/>
  <c r="G80"/>
  <c r="N79"/>
  <c r="G79"/>
  <c r="N78"/>
  <c r="G78"/>
  <c r="N77"/>
  <c r="G77"/>
  <c r="N76"/>
  <c r="G76"/>
  <c r="N75"/>
  <c r="G75"/>
  <c r="N74"/>
  <c r="G74"/>
  <c r="N73"/>
  <c r="G73"/>
  <c r="N72"/>
  <c r="G72"/>
  <c r="N71"/>
  <c r="G71"/>
  <c r="N70"/>
  <c r="G70"/>
  <c r="AA69"/>
  <c r="P69"/>
  <c r="O69"/>
  <c r="J69"/>
  <c r="I69"/>
  <c r="AE70" s="1"/>
  <c r="H69"/>
  <c r="AD70" s="1"/>
  <c r="N63"/>
  <c r="G63"/>
  <c r="N62"/>
  <c r="G62"/>
  <c r="N61"/>
  <c r="G61"/>
  <c r="N60"/>
  <c r="G60"/>
  <c r="N59"/>
  <c r="N57"/>
  <c r="AA55"/>
  <c r="P55"/>
  <c r="J55"/>
  <c r="I55"/>
  <c r="AE56" s="1"/>
  <c r="AE57" s="1"/>
  <c r="H55"/>
  <c r="AD56" s="1"/>
  <c r="AD57" s="1"/>
  <c r="N53"/>
  <c r="G53"/>
  <c r="N52"/>
  <c r="G52"/>
  <c r="N51"/>
  <c r="G51"/>
  <c r="N50"/>
  <c r="G50"/>
  <c r="N49"/>
  <c r="N48"/>
  <c r="G48"/>
  <c r="N47"/>
  <c r="G47"/>
  <c r="N46"/>
  <c r="G46"/>
  <c r="AA45"/>
  <c r="P45"/>
  <c r="O45"/>
  <c r="J45"/>
  <c r="I45"/>
  <c r="AE46" s="1"/>
  <c r="AE47" s="1"/>
  <c r="H45"/>
  <c r="AD46" s="1"/>
  <c r="AD47" s="1"/>
  <c r="N44"/>
  <c r="K44" s="1"/>
  <c r="G44"/>
  <c r="N42"/>
  <c r="K42" s="1"/>
  <c r="G42"/>
  <c r="N40"/>
  <c r="K40" s="1"/>
  <c r="N39"/>
  <c r="K39" s="1"/>
  <c r="G39"/>
  <c r="N38"/>
  <c r="K38" s="1"/>
  <c r="G38"/>
  <c r="N37"/>
  <c r="K37" s="1"/>
  <c r="G37"/>
  <c r="N36"/>
  <c r="K36" s="1"/>
  <c r="G36"/>
  <c r="N35"/>
  <c r="K35" s="1"/>
  <c r="G35"/>
  <c r="N34"/>
  <c r="K34" s="1"/>
  <c r="G34"/>
  <c r="N33"/>
  <c r="K33" s="1"/>
  <c r="G33"/>
  <c r="N32"/>
  <c r="K32" s="1"/>
  <c r="G32"/>
  <c r="N31"/>
  <c r="K31" s="1"/>
  <c r="G31"/>
  <c r="AA30"/>
  <c r="P30"/>
  <c r="O30"/>
  <c r="J30"/>
  <c r="I30"/>
  <c r="AE31" s="1"/>
  <c r="AE32" s="1"/>
  <c r="N23"/>
  <c r="G23"/>
  <c r="N26"/>
  <c r="G26"/>
  <c r="N25"/>
  <c r="G25"/>
  <c r="N24"/>
  <c r="G24"/>
  <c r="N22"/>
  <c r="G22"/>
  <c r="N21"/>
  <c r="G21"/>
  <c r="N20"/>
  <c r="G20"/>
  <c r="N19"/>
  <c r="G19"/>
  <c r="N18"/>
  <c r="G18"/>
  <c r="N17"/>
  <c r="K17" s="1"/>
  <c r="N16"/>
  <c r="K16" s="1"/>
  <c r="N15"/>
  <c r="AA14"/>
  <c r="P14"/>
  <c r="O14"/>
  <c r="AE15"/>
  <c r="AE16" s="1"/>
  <c r="G14" l="1"/>
  <c r="AE71"/>
  <c r="AE72"/>
  <c r="AD71"/>
  <c r="AD72"/>
  <c r="AD242"/>
  <c r="AD243" s="1"/>
  <c r="AE242"/>
  <c r="AE243" s="1"/>
  <c r="O13"/>
  <c r="O12" s="1"/>
  <c r="O8" s="1"/>
  <c r="P13"/>
  <c r="P12" s="1"/>
  <c r="P8" s="1"/>
  <c r="K30"/>
  <c r="K15"/>
  <c r="K14" s="1"/>
  <c r="N14"/>
  <c r="AA13"/>
  <c r="AA12" s="1"/>
  <c r="AA8" s="1"/>
  <c r="G257"/>
  <c r="AC258" s="1"/>
  <c r="AC259" s="1"/>
  <c r="I13"/>
  <c r="I12" s="1"/>
  <c r="I8" s="1"/>
  <c r="H13"/>
  <c r="H12" s="1"/>
  <c r="H8" s="1"/>
  <c r="J13"/>
  <c r="J12" s="1"/>
  <c r="J8" s="1"/>
  <c r="N120"/>
  <c r="G120"/>
  <c r="AC121" s="1"/>
  <c r="AC122" s="1"/>
  <c r="N137"/>
  <c r="N45"/>
  <c r="G164"/>
  <c r="AC165" s="1"/>
  <c r="AC166" s="1"/>
  <c r="N183"/>
  <c r="N55"/>
  <c r="G183"/>
  <c r="AC184" s="1"/>
  <c r="AC185" s="1"/>
  <c r="N153"/>
  <c r="N200"/>
  <c r="N241"/>
  <c r="G220"/>
  <c r="AC221" s="1"/>
  <c r="AC222" s="1"/>
  <c r="G225"/>
  <c r="AC226" s="1"/>
  <c r="AC227" s="1"/>
  <c r="G30"/>
  <c r="G105"/>
  <c r="AC106" s="1"/>
  <c r="AC107" s="1"/>
  <c r="G69"/>
  <c r="AC70" s="1"/>
  <c r="N69"/>
  <c r="N84"/>
  <c r="G200"/>
  <c r="AC201" s="1"/>
  <c r="AC202" s="1"/>
  <c r="N220"/>
  <c r="N257"/>
  <c r="N30"/>
  <c r="G84"/>
  <c r="AC85" s="1"/>
  <c r="AC86" s="1"/>
  <c r="N105"/>
  <c r="N164"/>
  <c r="N225"/>
  <c r="G45"/>
  <c r="AC46" s="1"/>
  <c r="AC47" s="1"/>
  <c r="G137"/>
  <c r="AC138" s="1"/>
  <c r="AC139" s="1"/>
  <c r="G241"/>
  <c r="AC242" s="1"/>
  <c r="AC243" s="1"/>
  <c r="G55"/>
  <c r="AC56" s="1"/>
  <c r="AC57" s="1"/>
  <c r="G153"/>
  <c r="AC154" s="1"/>
  <c r="AC155" s="1"/>
  <c r="AC71" l="1"/>
  <c r="AC72"/>
  <c r="AC31"/>
  <c r="AC32" s="1"/>
  <c r="K13"/>
  <c r="AC22"/>
  <c r="AC23" s="1"/>
  <c r="AC15"/>
  <c r="AC16" s="1"/>
  <c r="N13"/>
  <c r="N12" s="1"/>
  <c r="N8" s="1"/>
  <c r="G13"/>
  <c r="G12" s="1"/>
  <c r="G8" s="1"/>
  <c r="L197" i="16"/>
  <c r="L13" s="1"/>
  <c r="M209"/>
  <c r="K209" s="1"/>
  <c r="K197" s="1"/>
  <c r="K13" s="1"/>
  <c r="S197"/>
  <c r="S13" s="1"/>
  <c r="Q197"/>
  <c r="Q13" s="1"/>
  <c r="R197"/>
  <c r="R13" s="1"/>
  <c r="L209"/>
  <c r="M197" l="1"/>
  <c r="M13" s="1"/>
</calcChain>
</file>

<file path=xl/comments1.xml><?xml version="1.0" encoding="utf-8"?>
<comments xmlns="http://schemas.openxmlformats.org/spreadsheetml/2006/main">
  <authors>
    <author>Soạn giả</author>
  </authors>
  <commentList>
    <comment ref="Y16" authorId="0">
      <text>
        <r>
          <rPr>
            <b/>
            <sz val="9"/>
            <color indexed="81"/>
            <rFont val="Tahoma"/>
            <family val="2"/>
          </rPr>
          <t>Soạn giả:</t>
        </r>
        <r>
          <rPr>
            <sz val="9"/>
            <color indexed="81"/>
            <rFont val="Tahoma"/>
            <family val="2"/>
          </rPr>
          <t xml:space="preserve">
BỔ SUNG 0,01 ĐỂ LÀM TRÒN SỐ HUYỆN</t>
        </r>
      </text>
    </comment>
    <comment ref="Z16" authorId="0">
      <text>
        <r>
          <rPr>
            <b/>
            <sz val="9"/>
            <color indexed="81"/>
            <rFont val="Tahoma"/>
            <family val="2"/>
          </rPr>
          <t>Soạn giả:</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Soạn giả:</t>
        </r>
        <r>
          <rPr>
            <sz val="9"/>
            <color indexed="81"/>
            <rFont val="Tahoma"/>
            <family val="2"/>
          </rPr>
          <t xml:space="preserve">
BỔ SUNG 0,01 LÀM TRÒN TỔNG HUYỆN</t>
        </r>
      </text>
    </comment>
    <comment ref="Y35" authorId="0">
      <text>
        <r>
          <rPr>
            <b/>
            <sz val="9"/>
            <color indexed="81"/>
            <rFont val="Tahoma"/>
            <family val="2"/>
          </rPr>
          <t>Soạn giả:</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Soạn giả:</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2.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3.xml><?xml version="1.0" encoding="utf-8"?>
<comments xmlns="http://schemas.openxmlformats.org/spreadsheetml/2006/main">
  <authors>
    <author>Soạn giả</author>
  </authors>
  <commentList>
    <comment ref="Y15" authorId="0">
      <text>
        <r>
          <rPr>
            <b/>
            <sz val="9"/>
            <color indexed="81"/>
            <rFont val="Tahoma"/>
            <family val="2"/>
          </rPr>
          <t>Soạn giả:</t>
        </r>
        <r>
          <rPr>
            <sz val="9"/>
            <color indexed="81"/>
            <rFont val="Tahoma"/>
            <family val="2"/>
          </rPr>
          <t xml:space="preserve">
BỔ SUNG 0,01 ĐỂ LÀM TRÒN SỐ HUYỆN</t>
        </r>
      </text>
    </comment>
    <comment ref="Z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Y34" authorId="0">
      <text>
        <r>
          <rPr>
            <b/>
            <sz val="9"/>
            <color indexed="81"/>
            <rFont val="Tahoma"/>
            <family val="2"/>
          </rPr>
          <t>Soạn giả:</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Soạn giả:</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Soạn giả</author>
  </authors>
  <commentList>
    <comment ref="O15" authorId="0">
      <text>
        <r>
          <rPr>
            <b/>
            <sz val="9"/>
            <color indexed="81"/>
            <rFont val="Tahoma"/>
            <family val="2"/>
          </rPr>
          <t>Soạn giả:</t>
        </r>
        <r>
          <rPr>
            <sz val="9"/>
            <color indexed="81"/>
            <rFont val="Tahoma"/>
            <family val="2"/>
          </rPr>
          <t xml:space="preserve">
BỔ SUNG 0,01 ĐỂ LÀM TRÒN SỐ HUYỆN</t>
        </r>
      </text>
    </comment>
    <comment ref="P15" authorId="0">
      <text>
        <r>
          <rPr>
            <b/>
            <sz val="9"/>
            <color indexed="81"/>
            <rFont val="Tahoma"/>
            <family val="2"/>
          </rPr>
          <t>Soạn giả:</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Soạn giả:</t>
        </r>
        <r>
          <rPr>
            <sz val="9"/>
            <color indexed="81"/>
            <rFont val="Tahoma"/>
            <family val="2"/>
          </rPr>
          <t xml:space="preserve">
BỔ SUNG 0,01 LÀM TRÒN TỔNG HUYỆN</t>
        </r>
      </text>
    </comment>
    <comment ref="O34" authorId="0">
      <text>
        <r>
          <rPr>
            <b/>
            <sz val="9"/>
            <color indexed="81"/>
            <rFont val="Tahoma"/>
            <family val="2"/>
          </rPr>
          <t>Soạn giả:</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Soạn giả:</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Soạn giả</author>
  </authors>
  <commentList>
    <comment ref="P16" authorId="0">
      <text>
        <r>
          <rPr>
            <b/>
            <sz val="9"/>
            <color indexed="81"/>
            <rFont val="Tahoma"/>
            <family val="2"/>
          </rPr>
          <t>Soạn giả:</t>
        </r>
        <r>
          <rPr>
            <sz val="9"/>
            <color indexed="81"/>
            <rFont val="Tahoma"/>
            <family val="2"/>
          </rPr>
          <t xml:space="preserve">
BỔ SUNG 0,01 ĐỂ LÀM TRÒN SỐ HUYỆN</t>
        </r>
      </text>
    </comment>
    <comment ref="Q16" authorId="0">
      <text>
        <r>
          <rPr>
            <b/>
            <sz val="9"/>
            <color indexed="81"/>
            <rFont val="Tahoma"/>
            <family val="2"/>
          </rPr>
          <t>Soạn giả:</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Soạn giả:</t>
        </r>
        <r>
          <rPr>
            <sz val="9"/>
            <color indexed="81"/>
            <rFont val="Tahoma"/>
            <family val="2"/>
          </rPr>
          <t xml:space="preserve">
BỔ SUNG 0,01 LÀM TRÒN TỔNG HUYỆN</t>
        </r>
      </text>
    </comment>
    <comment ref="P33" authorId="0">
      <text>
        <r>
          <rPr>
            <b/>
            <sz val="9"/>
            <color indexed="81"/>
            <rFont val="Tahoma"/>
            <family val="2"/>
          </rPr>
          <t>Soạn giả:</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Soạn giả:</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Soạn giả</author>
  </authors>
  <commentList>
    <comment ref="L22" authorId="0">
      <text>
        <r>
          <rPr>
            <b/>
            <sz val="9"/>
            <color indexed="81"/>
            <rFont val="Tahoma"/>
            <family val="2"/>
          </rPr>
          <t>Soạn giả:</t>
        </r>
        <r>
          <rPr>
            <sz val="9"/>
            <color indexed="81"/>
            <rFont val="Tahoma"/>
            <family val="2"/>
          </rPr>
          <t xml:space="preserve">
BỔ SUNG 0,01 LÀM RÒN SỐ TỔNG HUYỆN</t>
        </r>
      </text>
    </comment>
    <comment ref="M22" authorId="0">
      <text>
        <r>
          <rPr>
            <b/>
            <sz val="9"/>
            <color indexed="81"/>
            <rFont val="Tahoma"/>
            <family val="2"/>
          </rPr>
          <t>Soạn giả:</t>
        </r>
        <r>
          <rPr>
            <sz val="9"/>
            <color indexed="81"/>
            <rFont val="Tahoma"/>
            <family val="2"/>
          </rPr>
          <t xml:space="preserve">
BỔ SUNG 0,01 LÀM TRÒN SỐ TỔNG HUYỆN</t>
        </r>
      </text>
    </comment>
    <comment ref="H29" authorId="0">
      <text>
        <r>
          <rPr>
            <b/>
            <sz val="9"/>
            <color indexed="81"/>
            <rFont val="Tahoma"/>
            <family val="2"/>
          </rPr>
          <t>Soạn giả:</t>
        </r>
        <r>
          <rPr>
            <sz val="9"/>
            <color indexed="81"/>
            <rFont val="Tahoma"/>
            <family val="2"/>
          </rPr>
          <t xml:space="preserve">
BỔ SUNG LÀM TRÒN 0,01 TỔNG HUYỆN</t>
        </r>
      </text>
    </comment>
    <comment ref="L29" authorId="0">
      <text>
        <r>
          <rPr>
            <b/>
            <sz val="9"/>
            <color indexed="81"/>
            <rFont val="Tahoma"/>
            <family val="2"/>
          </rPr>
          <t>Soạn giả:</t>
        </r>
        <r>
          <rPr>
            <sz val="9"/>
            <color indexed="81"/>
            <rFont val="Tahoma"/>
            <family val="2"/>
          </rPr>
          <t xml:space="preserve">
BỔ SUNG 0,01 ĐỂ LÀM TRÒN TỔNG HUYỆN</t>
        </r>
      </text>
    </comment>
  </commentList>
</comments>
</file>

<file path=xl/comments7.xml><?xml version="1.0" encoding="utf-8"?>
<comments xmlns="http://schemas.openxmlformats.org/spreadsheetml/2006/main">
  <authors>
    <author>Soạn giả</author>
  </authors>
  <commentList>
    <comment ref="G66" authorId="0">
      <text>
        <r>
          <rPr>
            <b/>
            <sz val="9"/>
            <color indexed="81"/>
            <rFont val="Tahoma"/>
            <family val="2"/>
          </rPr>
          <t>GiẢM 0,1</t>
        </r>
        <r>
          <rPr>
            <sz val="9"/>
            <color indexed="81"/>
            <rFont val="Tahoma"/>
            <family val="2"/>
          </rPr>
          <t xml:space="preserve">
</t>
        </r>
      </text>
    </comment>
  </commentList>
</comments>
</file>

<file path=xl/sharedStrings.xml><?xml version="1.0" encoding="utf-8"?>
<sst xmlns="http://schemas.openxmlformats.org/spreadsheetml/2006/main" count="7299" uniqueCount="1240">
  <si>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</si>
  <si>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</si>
  <si>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</si>
  <si>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</si>
  <si>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</si>
  <si>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</si>
  <si>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</si>
  <si>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</si>
  <si>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</si>
  <si>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</si>
  <si>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</si>
  <si>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</si>
  <si>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</si>
  <si>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</si>
  <si>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</si>
  <si>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</si>
  <si>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</si>
  <si>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</si>
  <si>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</si>
  <si>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</si>
  <si>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</si>
  <si>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</si>
  <si>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</si>
  <si>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</si>
  <si>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</si>
  <si>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</si>
  <si>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</si>
  <si>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</si>
  <si>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</si>
  <si>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</si>
  <si>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</si>
  <si>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</si>
  <si>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</si>
  <si>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</si>
  <si>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</si>
  <si>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</si>
  <si>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</si>
  <si>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</si>
  <si>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</si>
  <si>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</si>
  <si>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</si>
  <si>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</si>
  <si>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</si>
  <si>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</si>
  <si>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</si>
  <si>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</si>
  <si>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</si>
  <si>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</si>
  <si>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</si>
  <si>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</si>
  <si>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</si>
  <si>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</si>
  <si>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</si>
  <si>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</si>
  <si>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</si>
  <si>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</si>
  <si>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</si>
  <si>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</si>
  <si>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</si>
  <si>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</si>
  <si>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</si>
  <si>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</si>
  <si>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</si>
  <si>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</si>
  <si>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</si>
  <si>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</si>
  <si>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</si>
  <si>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</si>
  <si>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</si>
  <si>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</si>
  <si>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</si>
  <si>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</si>
  <si>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</si>
  <si>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</si>
  <si>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</si>
  <si>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</si>
  <si>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</si>
  <si>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</si>
  <si>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</si>
  <si>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</si>
  <si>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</si>
  <si>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</si>
  <si>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</si>
  <si>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</si>
  <si>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</si>
  <si>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</si>
  <si>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</si>
  <si>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</si>
  <si>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</si>
  <si>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</si>
  <si>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</si>
  <si>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</si>
  <si>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</si>
  <si>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</si>
  <si>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</si>
  <si>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</si>
  <si>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</si>
  <si>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</si>
  <si>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</si>
  <si>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</si>
  <si>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</si>
  <si>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</si>
  <si>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</si>
  <si>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</si>
  <si>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</si>
  <si>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</si>
  <si>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</si>
  <si>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</si>
  <si>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</si>
  <si>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</si>
  <si>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</si>
  <si>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</si>
  <si>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</si>
  <si>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</si>
  <si>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</si>
  <si>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</si>
  <si>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</si>
  <si>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</si>
  <si>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</si>
  <si>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</si>
  <si>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</si>
  <si>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</si>
  <si>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</si>
  <si>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</si>
  <si>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</si>
  <si>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</si>
  <si>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</si>
  <si>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</si>
  <si>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</si>
  <si>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</si>
  <si>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</si>
  <si>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</si>
  <si>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</si>
  <si>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</si>
  <si>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</si>
  <si>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</si>
  <si>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</si>
  <si>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</si>
  <si>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</si>
  <si>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</si>
  <si>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</si>
  <si>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</si>
  <si>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</si>
  <si>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</si>
  <si>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</si>
  <si>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</si>
  <si>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</si>
  <si>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</si>
  <si>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</si>
  <si>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</si>
  <si>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</si>
  <si>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</si>
  <si>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</si>
  <si>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</si>
  <si>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</si>
  <si>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</si>
  <si>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</si>
  <si>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</si>
  <si>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</si>
  <si>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</si>
  <si>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</si>
  <si>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</si>
  <si>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</si>
  <si>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</si>
  <si>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</si>
  <si>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</si>
  <si>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</si>
  <si>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</si>
  <si>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</si>
  <si>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</si>
  <si>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</si>
  <si>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</si>
  <si>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</si>
  <si>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</si>
  <si>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</si>
  <si>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</si>
  <si>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</si>
  <si>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</si>
  <si>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</si>
  <si>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</si>
  <si>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</si>
  <si>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</si>
  <si>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</si>
  <si>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</si>
  <si>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</si>
  <si>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</si>
  <si>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</si>
  <si>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</si>
  <si>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</si>
  <si>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</si>
  <si>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</si>
  <si>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</si>
  <si>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</si>
  <si>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</si>
  <si>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</si>
  <si>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</si>
  <si>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</si>
  <si>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</si>
  <si>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</si>
  <si>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</si>
  <si>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</si>
  <si>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</si>
  <si>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</si>
  <si>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</si>
  <si>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</si>
  <si>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</si>
  <si>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</si>
  <si>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</si>
  <si>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</si>
  <si>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</si>
  <si>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</si>
  <si>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</si>
  <si>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</si>
  <si>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</si>
  <si>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</si>
  <si>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</si>
  <si>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</si>
  <si>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</si>
  <si>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</si>
  <si>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</si>
  <si>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</si>
  <si>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</si>
  <si>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</si>
  <si>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</si>
  <si>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</si>
  <si>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</si>
  <si>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</si>
  <si>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</si>
  <si>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</si>
  <si>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</si>
  <si>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</si>
  <si>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</si>
  <si>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</si>
  <si>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</si>
  <si>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</si>
  <si>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</si>
  <si>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</si>
  <si>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</si>
  <si>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</si>
  <si>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</si>
  <si>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</si>
  <si>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</si>
  <si>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</si>
  <si>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</si>
  <si>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</si>
  <si>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</si>
  <si>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</si>
  <si>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</si>
  <si>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</si>
  <si>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</si>
  <si>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</si>
  <si>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</si>
  <si>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</si>
  <si>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</si>
  <si>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</si>
  <si>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</si>
  <si>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</si>
  <si>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</si>
  <si>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</si>
  <si>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</si>
  <si>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</si>
  <si>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</si>
  <si>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</si>
  <si>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</si>
  <si>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</si>
  <si>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</si>
  <si>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</si>
  <si>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</si>
  <si>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</si>
  <si>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</si>
  <si>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</si>
  <si>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</si>
  <si>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</si>
  <si>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</si>
  <si>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</si>
  <si>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</si>
  <si>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</si>
  <si>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</si>
  <si>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</si>
  <si>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</si>
  <si>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</si>
  <si>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</si>
  <si>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</si>
  <si>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</si>
  <si>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</si>
  <si>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</si>
  <si>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</si>
  <si>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</si>
  <si>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</si>
  <si>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</si>
  <si>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</si>
  <si>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</si>
  <si>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</si>
  <si>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</si>
  <si>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</si>
  <si>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</si>
  <si>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</si>
  <si>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</si>
  <si>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</si>
  <si>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</si>
  <si>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</si>
  <si>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</si>
  <si>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</si>
  <si>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</si>
  <si>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</si>
  <si>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</si>
  <si>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</si>
  <si>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</si>
  <si>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</si>
  <si>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</si>
  <si>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</si>
  <si>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</si>
  <si>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</si>
  <si>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</si>
  <si>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</si>
  <si>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</si>
  <si>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</si>
  <si>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</si>
  <si>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</si>
  <si>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</si>
  <si>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</si>
  <si>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</si>
  <si>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</si>
  <si>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</si>
  <si>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</si>
  <si>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</si>
  <si>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</si>
  <si>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</si>
  <si>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</si>
  <si>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</si>
  <si>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</si>
  <si>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</si>
  <si>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</si>
  <si>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</si>
  <si>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</si>
  <si>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</si>
  <si>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</si>
  <si>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</si>
  <si>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</si>
  <si>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</si>
  <si>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</si>
  <si>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</si>
  <si>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</si>
  <si>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</si>
  <si>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</si>
  <si>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</si>
  <si>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</si>
  <si>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</si>
  <si>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</si>
  <si>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</si>
  <si>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</si>
  <si>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</si>
  <si>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</si>
  <si>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</si>
  <si>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</si>
  <si>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</si>
  <si>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</si>
  <si>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</si>
  <si>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</si>
  <si>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</si>
  <si>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</si>
  <si>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</si>
  <si>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</si>
  <si>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</si>
  <si>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</si>
  <si>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</si>
  <si>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</si>
  <si>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</si>
  <si>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</si>
  <si>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</si>
  <si>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</si>
  <si>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</si>
  <si>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</si>
  <si>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</si>
  <si>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</si>
  <si>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</si>
  <si>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</si>
  <si>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</si>
  <si>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</si>
  <si>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</si>
  <si>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</si>
  <si>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</si>
  <si>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</si>
  <si>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</si>
  <si>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</si>
  <si>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</si>
  <si>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</si>
  <si>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</si>
  <si>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</si>
  <si>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</si>
  <si>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</si>
  <si>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</si>
  <si>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</si>
  <si>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</si>
  <si>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</si>
  <si>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</si>
  <si>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</si>
  <si>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</si>
  <si>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</si>
  <si>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</si>
  <si>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</si>
  <si>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</si>
  <si>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</si>
  <si>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</si>
  <si>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</si>
  <si>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</si>
  <si>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</si>
  <si>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</si>
  <si>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</si>
  <si>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</si>
  <si>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</si>
  <si>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</si>
  <si>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</si>
  <si>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</si>
  <si>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</si>
  <si>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</si>
  <si>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</si>
  <si>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</si>
  <si>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</si>
  <si>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</si>
  <si>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</si>
  <si>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</si>
  <si>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</si>
  <si>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</si>
  <si>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</si>
  <si>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</si>
  <si>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</si>
  <si>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</si>
  <si>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</si>
  <si>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</si>
  <si>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</si>
  <si>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</si>
  <si>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</si>
  <si>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</si>
  <si>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</si>
  <si>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</si>
  <si>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</si>
  <si>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</si>
  <si>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</si>
  <si>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</si>
  <si>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</si>
  <si>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</si>
  <si>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</si>
  <si>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</si>
  <si>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</si>
  <si>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</si>
  <si>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</si>
  <si>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</si>
  <si>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</si>
  <si>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</si>
  <si>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</si>
  <si>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</si>
  <si>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</si>
  <si>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</si>
  <si>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</si>
  <si>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</si>
  <si>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</si>
  <si>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</si>
  <si>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</si>
  <si>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</si>
  <si>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</si>
  <si>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</si>
  <si>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</si>
  <si>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</si>
  <si>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</si>
  <si>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</si>
  <si>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</si>
  <si>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</si>
  <si>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</si>
  <si>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</si>
  <si>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</si>
  <si>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</si>
  <si>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</si>
  <si>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</si>
  <si>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</si>
  <si>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</si>
  <si>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</si>
  <si>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</si>
  <si>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</si>
  <si>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</si>
  <si>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</si>
  <si>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</si>
  <si>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</si>
  <si>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</si>
  <si>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</si>
  <si>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</si>
  <si>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</si>
  <si>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</si>
  <si>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</si>
  <si>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</si>
  <si>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</si>
  <si>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</si>
  <si>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</si>
  <si>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</si>
  <si>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</si>
  <si>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</si>
  <si>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</si>
  <si>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</si>
  <si>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</si>
  <si>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</si>
  <si>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</si>
  <si>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</si>
  <si>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</si>
  <si>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</si>
  <si>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</si>
  <si>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</si>
  <si>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</si>
  <si>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</si>
  <si>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</si>
  <si>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</si>
  <si>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</si>
  <si>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</si>
  <si>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</si>
  <si>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</si>
  <si>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</si>
  <si>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</si>
  <si>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</si>
  <si>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</si>
  <si>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</si>
  <si>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</si>
  <si>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</si>
  <si>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</si>
  <si>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</si>
  <si>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</si>
  <si>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</si>
  <si>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</si>
  <si>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</si>
  <si>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</si>
  <si>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</si>
  <si>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</si>
  <si>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</si>
  <si>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</si>
  <si>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</si>
  <si>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</si>
  <si>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</si>
  <si>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</si>
  <si>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</si>
  <si>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</si>
  <si>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</si>
  <si>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</si>
  <si>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</si>
  <si>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</si>
  <si>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</si>
  <si>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</si>
  <si>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</si>
  <si>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</si>
  <si>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</si>
  <si>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</si>
  <si>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</si>
  <si>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</si>
  <si>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</si>
  <si>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</si>
  <si>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</si>
  <si>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</si>
  <si>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</si>
  <si>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</si>
  <si>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</si>
  <si>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</si>
  <si>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</si>
  <si>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</si>
  <si>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</si>
  <si>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</si>
  <si>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</si>
  <si>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</si>
  <si>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</si>
  <si>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</si>
  <si>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</si>
  <si>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</si>
  <si>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</si>
  <si>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</si>
  <si>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</si>
  <si>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</si>
  <si>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</si>
  <si>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</si>
  <si>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</si>
  <si>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</si>
  <si>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</si>
  <si>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</si>
  <si>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</si>
  <si>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</si>
  <si>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</si>
  <si>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</si>
  <si>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</si>
  <si>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</si>
  <si>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</si>
  <si>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</si>
  <si>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</si>
  <si>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</si>
  <si>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</si>
  <si>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</si>
  <si>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</si>
  <si>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</si>
  <si>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</si>
  <si>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</si>
  <si>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</si>
  <si>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</si>
  <si>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</si>
  <si>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</si>
  <si>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</si>
  <si>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</si>
  <si>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</si>
  <si>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</si>
  <si>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</si>
  <si>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</si>
  <si>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</si>
  <si>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</si>
  <si>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</si>
  <si>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</si>
  <si>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</si>
  <si>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</si>
  <si>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</si>
  <si>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</si>
  <si>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</si>
  <si>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</si>
  <si>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</si>
  <si>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</si>
  <si>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</si>
  <si>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</si>
  <si>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</si>
  <si>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</si>
  <si>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</si>
  <si>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</si>
  <si>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</si>
  <si>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</si>
  <si>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</si>
  <si>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</si>
  <si>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</si>
  <si>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</si>
  <si>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</si>
  <si>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</si>
  <si>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</si>
  <si>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</si>
  <si>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</si>
  <si>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</si>
  <si>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</si>
  <si>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</si>
  <si>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</si>
  <si>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</si>
  <si>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</si>
  <si>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</si>
  <si>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</si>
  <si>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</si>
  <si>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</si>
  <si>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</si>
  <si>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</si>
  <si>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</si>
  <si>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</si>
  <si>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</si>
  <si>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</si>
  <si>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</si>
  <si>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</si>
  <si>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</si>
  <si>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</si>
  <si>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</si>
  <si>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</si>
  <si>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</si>
  <si>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</si>
  <si>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</si>
  <si>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</si>
  <si>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</si>
  <si>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</si>
  <si>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</si>
  <si>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</si>
  <si>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</si>
  <si>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</si>
  <si>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</si>
  <si>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</si>
  <si>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</si>
  <si>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</si>
  <si>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</si>
  <si>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</si>
  <si>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</si>
  <si>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</si>
  <si>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</si>
  <si>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</si>
  <si>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</si>
  <si>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</si>
  <si>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</si>
  <si>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</si>
  <si>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</si>
  <si>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</si>
  <si>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</si>
  <si>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</si>
  <si>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</si>
  <si>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</si>
  <si>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</si>
  <si>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</si>
  <si>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</si>
  <si>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</si>
  <si>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</si>
  <si>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</si>
  <si>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</si>
  <si>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</si>
  <si>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</si>
  <si>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</si>
  <si>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</si>
  <si>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</si>
  <si>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</si>
  <si>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</si>
  <si>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</si>
  <si>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</si>
  <si>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</si>
  <si>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</si>
  <si>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</si>
  <si>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</si>
  <si>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</si>
  <si>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</si>
  <si>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</si>
  <si>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</si>
  <si>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</si>
  <si>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</si>
  <si>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</si>
  <si>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</si>
  <si>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</si>
  <si>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</si>
  <si>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</si>
  <si>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</si>
  <si>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</si>
  <si>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</si>
  <si>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</si>
  <si>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</si>
  <si>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</si>
  <si>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</si>
  <si>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</si>
  <si>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</si>
  <si>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</si>
  <si>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</si>
  <si>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</si>
  <si>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</si>
  <si>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</si>
  <si>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</si>
  <si>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</si>
  <si>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</si>
  <si>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</si>
  <si>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</si>
  <si>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</si>
  <si>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</si>
  <si>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</si>
  <si>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</si>
  <si>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</si>
  <si>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</si>
  <si>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</si>
  <si>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</si>
  <si>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</si>
  <si>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</si>
  <si>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</si>
  <si>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</si>
  <si>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</si>
  <si>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</si>
  <si>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</si>
  <si>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</si>
  <si>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</si>
  <si>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</si>
  <si>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</si>
  <si>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</si>
  <si>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</si>
  <si>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</si>
  <si>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</si>
  <si>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</si>
  <si>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</si>
  <si>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</si>
  <si>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</si>
  <si>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</si>
  <si>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</si>
  <si>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</si>
  <si>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</si>
  <si>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</si>
  <si>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</si>
  <si>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</si>
  <si>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</si>
  <si>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</si>
  <si>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</si>
  <si>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</si>
  <si>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</si>
  <si>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</si>
  <si>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</si>
  <si>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</si>
  <si>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</si>
  <si>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</si>
  <si>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</si>
  <si>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</si>
  <si>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</si>
  <si>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</si>
  <si>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</si>
  <si>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</si>
  <si>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</si>
  <si>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</si>
  <si>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</si>
  <si>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</si>
  <si>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</si>
  <si>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</si>
  <si>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</si>
  <si>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</si>
  <si>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</si>
  <si>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</si>
  <si>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</si>
  <si>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</si>
  <si>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</si>
  <si>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</si>
  <si>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</si>
  <si>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</si>
  <si>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</si>
  <si>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</si>
  <si>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</si>
  <si>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</si>
  <si>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</si>
  <si>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</si>
  <si>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</si>
  <si>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</si>
  <si>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</si>
  <si>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</si>
  <si>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</si>
  <si>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</si>
  <si>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</si>
  <si>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</si>
  <si>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</si>
  <si>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</si>
  <si>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</si>
  <si>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</si>
  <si>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</si>
  <si>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</si>
  <si>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</si>
  <si>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</si>
  <si>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</si>
  <si>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</si>
  <si>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</si>
  <si>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</si>
  <si>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</si>
  <si>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</si>
  <si>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</si>
  <si>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</si>
  <si>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</si>
  <si>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</si>
  <si>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</si>
  <si>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</si>
  <si>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</si>
  <si>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</si>
  <si>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</si>
  <si>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</si>
  <si>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</si>
  <si>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</si>
  <si>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</si>
  <si>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</si>
  <si>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</si>
  <si>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</si>
  <si>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</si>
  <si>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</si>
  <si>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</si>
  <si>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</si>
  <si>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</si>
  <si>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</si>
  <si>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</si>
  <si>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</si>
  <si>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</si>
  <si>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</si>
  <si>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</si>
  <si>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</si>
  <si>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</si>
  <si>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</si>
  <si>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</si>
  <si>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</si>
  <si>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</si>
  <si>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</si>
  <si>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</si>
  <si>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</si>
  <si>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</si>
  <si>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</si>
  <si>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</si>
  <si>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</si>
  <si>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</si>
  <si>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</si>
  <si>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</si>
  <si>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</si>
  <si>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</si>
  <si>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</si>
  <si>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</si>
  <si>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</si>
  <si>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</si>
  <si>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</si>
  <si>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</si>
  <si>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</si>
  <si>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</si>
  <si>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</si>
  <si>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</si>
  <si>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</si>
  <si>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</si>
  <si>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</si>
  <si>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</si>
  <si>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</si>
  <si>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</si>
  <si>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</si>
  <si>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</si>
  <si>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</si>
  <si>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</si>
  <si>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</si>
  <si>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</si>
  <si>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</si>
  <si>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</si>
  <si>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</si>
  <si>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</si>
  <si>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</si>
  <si>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</si>
  <si>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</si>
  <si>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</si>
  <si>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</si>
  <si>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</si>
  <si>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</si>
  <si>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</si>
  <si>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</si>
  <si>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</si>
  <si>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</si>
  <si>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</si>
  <si>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</si>
  <si>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</si>
  <si>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</si>
  <si>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</si>
  <si>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</si>
  <si>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</si>
  <si>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</si>
  <si>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</si>
  <si>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</si>
  <si>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</si>
  <si>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</si>
  <si>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</si>
  <si>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</si>
  <si>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</si>
  <si>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</si>
  <si>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</si>
  <si>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</si>
  <si>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</si>
  <si>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</si>
  <si>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</si>
  <si>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</si>
  <si>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</si>
  <si>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</si>
  <si>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</si>
  <si>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</si>
  <si>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</si>
  <si>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</si>
  <si>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</si>
  <si>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</si>
  <si>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</si>
  <si>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</si>
  <si>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</si>
  <si>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</si>
  <si>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</si>
  <si>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</si>
  <si>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</si>
  <si>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</si>
  <si>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</si>
  <si>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</si>
  <si>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</si>
  <si>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</si>
  <si>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</si>
  <si>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</si>
  <si>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</si>
  <si>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</si>
  <si>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</si>
  <si>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</si>
  <si>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</si>
  <si>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</si>
  <si>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</si>
  <si>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</si>
  <si>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</si>
  <si>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</si>
  <si>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</si>
  <si>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</si>
  <si>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</si>
  <si>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</si>
  <si>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</si>
  <si>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</si>
  <si>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</si>
  <si>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</si>
  <si>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</si>
  <si>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</si>
  <si>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</si>
  <si>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</si>
  <si>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</si>
  <si>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</si>
  <si>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</si>
  <si>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</si>
  <si>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</si>
  <si>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</si>
  <si>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</si>
  <si>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</si>
  <si>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</si>
  <si>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</si>
  <si>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</si>
  <si>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</si>
  <si>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</si>
  <si>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</si>
  <si>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</si>
  <si>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</si>
  <si>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</si>
  <si>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</si>
  <si>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</si>
  <si>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</si>
  <si>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</si>
  <si>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</si>
  <si>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</si>
  <si>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</si>
  <si>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</si>
  <si>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</si>
  <si>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</si>
  <si>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</si>
  <si>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</si>
  <si>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</si>
  <si>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</si>
  <si>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</si>
  <si>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</si>
  <si>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</si>
  <si>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</si>
  <si>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</si>
  <si>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</si>
  <si>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</si>
  <si>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</si>
  <si>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</si>
  <si>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</si>
  <si>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</si>
  <si>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</si>
  <si>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</si>
  <si>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</si>
  <si>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</si>
  <si>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</si>
  <si>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</si>
  <si>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</si>
  <si>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</si>
  <si>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</si>
  <si>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</si>
  <si>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</si>
  <si>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</si>
  <si>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</si>
  <si>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</si>
  <si>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</si>
  <si>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</si>
  <si>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</si>
  <si>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</si>
  <si>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</si>
  <si>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</si>
  <si>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</si>
  <si>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</si>
  <si>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</si>
  <si>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</si>
  <si>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</si>
  <si>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</si>
  <si>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</si>
  <si>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</si>
  <si>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</si>
  <si>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</si>
  <si>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</si>
  <si>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</si>
  <si>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</si>
  <si>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</si>
  <si>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</si>
  <si>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</si>
  <si>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</si>
  <si>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</si>
  <si>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</si>
  <si>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</si>
  <si>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</si>
  <si>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</si>
  <si>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</si>
  <si>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</si>
  <si>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</si>
  <si>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</si>
  <si>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</si>
  <si>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</si>
  <si>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</si>
  <si>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</si>
  <si>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</si>
  <si>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</si>
  <si>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</si>
  <si>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</si>
  <si>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</si>
  <si>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</si>
  <si>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</si>
  <si>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</si>
  <si>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</si>
  <si>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</si>
  <si>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</si>
  <si>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</si>
  <si>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</si>
  <si>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</si>
  <si>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</si>
  <si>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</si>
  <si>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</si>
  <si>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</si>
  <si>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</si>
  <si>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</si>
  <si>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</si>
  <si>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</si>
  <si>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</si>
  <si>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</si>
  <si>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</si>
  <si>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</si>
  <si>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</si>
  <si>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</si>
  <si>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</si>
  <si>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</si>
  <si>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</si>
  <si>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</si>
  <si>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</si>
  <si>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</si>
  <si>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</si>
  <si>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</si>
  <si>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</si>
  <si>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</si>
  <si>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</si>
  <si>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</si>
  <si>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</si>
  <si>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</si>
  <si>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</si>
  <si>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</si>
  <si>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</si>
  <si>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</si>
  <si>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</si>
  <si>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</si>
  <si>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</si>
  <si>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</si>
  <si>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</si>
  <si>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</si>
  <si>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</si>
  <si>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</si>
  <si>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</si>
  <si>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</si>
  <si>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</si>
  <si>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</si>
  <si>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</si>
  <si>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</si>
  <si>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</si>
  <si>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</si>
  <si>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</si>
  <si>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</si>
  <si>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</si>
  <si>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</si>
  <si>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</si>
  <si>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</si>
  <si>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</si>
  <si>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</si>
  <si>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</si>
  <si>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</si>
  <si>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</si>
  <si>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</si>
  <si>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</si>
  <si>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</si>
  <si>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</si>
  <si>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</si>
  <si>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</si>
  <si>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</si>
  <si>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</si>
  <si>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</si>
  <si>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</si>
  <si>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</si>
  <si>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</si>
  <si>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</si>
  <si>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</si>
  <si>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</si>
  <si>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</si>
  <si>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</si>
  <si>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</si>
  <si>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</si>
  <si>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</si>
  <si>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Điều chỉnh  dự án</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</si>
  <si>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</si>
  <si>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</si>
  <si>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</si>
  <si>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</si>
  <si>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</si>
  <si>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</si>
  <si>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</si>
  <si>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Năm 2024-2025</t>
  </si>
  <si>
    <t>Thôn Chợ Cũ</t>
  </si>
  <si>
    <t>Xây dựng nhà kho và tường bao Trường Mần non xã Liêm Thủy</t>
  </si>
  <si>
    <t>Thôn Nà Pì, Xã Liêm Thủy</t>
  </si>
  <si>
    <t>Hủy bỏ danh mục</t>
  </si>
  <si>
    <t>Dư chưa phân bổ</t>
  </si>
  <si>
    <t>Tổng cộng</t>
  </si>
  <si>
    <t>Quy mô đầu tư được phê duyệt hoặc dự kiến</t>
  </si>
  <si>
    <t>UBND xã Sơn Thành</t>
  </si>
  <si>
    <t>UBND xã Văn Lang</t>
  </si>
  <si>
    <t>Sửa chữa nhà lớp học và các hạng mục phụ trợ khác</t>
  </si>
  <si>
    <t>Sửa chữa phần mái đình chợ, Nhà đình, tường rào và các hạng mục phụ trợ khác</t>
  </si>
  <si>
    <t>Sửa chữa tuyến mương chiều dài khoảng 1600m</t>
  </si>
  <si>
    <t>Sửa chữa các tuyến kênh mương trên địa bàn xã</t>
  </si>
  <si>
    <t>Kế hoạch vốn năm 2022, 2023 kéo dài thực hiện và giải ngân sang năm 2024</t>
  </si>
  <si>
    <t>Ngân sách TW (DP: 100)</t>
  </si>
  <si>
    <t>Nguồn vốn tỉnh đối ứng (DP: 200)</t>
  </si>
  <si>
    <t>Ban Quản lý dự án ĐTXD huyện</t>
  </si>
  <si>
    <t>Ban Quản lý dự án đầu tư xây dựng huyện</t>
  </si>
  <si>
    <t>UBND thị trấn Yến Lạc</t>
  </si>
  <si>
    <t>DĐơn vị tính: Triệu đồng</t>
  </si>
  <si>
    <t>Mã ngành kinh tế (loại, khoản)</t>
  </si>
  <si>
    <t>Địa điểm mở tài khoản của dự án</t>
  </si>
  <si>
    <t>Kế hoạch đầu tư công trụng hạn giai đoạn 2021-2025</t>
  </si>
  <si>
    <t>Vốn đã giải ngân từ khởi công đến hết kế hoạch năm trước</t>
  </si>
  <si>
    <t>KBNN huyện Na Rì</t>
  </si>
  <si>
    <t>Đơn vị tính: Triệu đồng</t>
  </si>
  <si>
    <t>Tên đơn vị/Chủ đầu tư</t>
  </si>
  <si>
    <t>Kế hoạch vốn năm 2023 kéo dài thời gian thực hiện và giải ngân sang năm 2024</t>
  </si>
  <si>
    <t xml:space="preserve">Kế hoạch vốn năm 2024 </t>
  </si>
  <si>
    <t>Dự án 4-Đầu tư cơ sở hạ tầng thiết yếu phục vụ sản xuất, đời sống vùng đồng bào DTTS&amp;MN</t>
  </si>
  <si>
    <t>Cấp xã</t>
  </si>
  <si>
    <t>Quyết định đầu tư dự án</t>
  </si>
  <si>
    <t>Số, ngày, tháng, năm</t>
  </si>
  <si>
    <t>Kế hoạch đầu tư công năm 2024</t>
  </si>
  <si>
    <t>Mã số dự án đầu tư</t>
  </si>
  <si>
    <t>Tổng kế hoạch vốn phân bổ chi tiết từng đơn vị sau điều chỉnh</t>
  </si>
  <si>
    <t>Điều chỉnh, bổ sung tăng</t>
  </si>
  <si>
    <t>Kế hoạch đầu tư công năm 2024 sau điều chỉnh</t>
  </si>
  <si>
    <t>5=8+11</t>
  </si>
  <si>
    <t>Dự án 1-Giải quyết tình trạng thiếu đất ở, nhà ở, đất sản xuất, nước sinh hoạt</t>
  </si>
  <si>
    <t>15=16+17</t>
  </si>
  <si>
    <t>21=22+23</t>
  </si>
  <si>
    <t>10=11+12</t>
  </si>
  <si>
    <t>7=8+9</t>
  </si>
  <si>
    <t>BIỂU CHI TIẾT ĐIỀU CHỈNH, BỔ SUNG KẾ HOẠCH ĐẦU TƯ CÔNG THỰC HIỆN CHƯƠNG TRÌNH MỤC TIÊU QUỐC GIA
 PHÁT TRIỂN KINH TẾ - XÃ HỘI VÙNG ĐỒNG BÀO DÂN TỘC THIỂU SỐ VÀ MIỀN NÚI NĂM 2024</t>
  </si>
  <si>
    <t>BIỂU TỔNG HỢP ĐƠN VỊ SAU  ĐIỀU CHỈNH KẾ HOẠCH ĐẦU TƯ CÔNG THỰC HIỆN CHƯƠNG TRÌNH MỤC TIÊU QUỐC GIA PHÁT TRIỂN KINH TẾ - XÃ HỘI VÙNG ĐỒNG BÀO DÂN TỘC THIỂU SỐ VÀ MIỀN NÚI NĂM 2024</t>
  </si>
  <si>
    <t xml:space="preserve"> DỰ ÁN 04 - ĐẦU TƯ CƠ SỞ HẠ TẦNG THIẾT YẾU, PHỤC VỤ SẢN XUẤT, ĐỜI SỐNG VÙNG ĐỒNG BÀO DTTS&amp;MN (Mã CTMT: 0514)</t>
  </si>
  <si>
    <t>Mã CTMT: 0510</t>
  </si>
  <si>
    <t>Cải tạo, sửa chữa các công trình thủy lợi xã Trần Phú</t>
  </si>
  <si>
    <t>Cải tạo, nâng cấp rãnh thoát nước Thôn Chợ, xã Đổng Xá</t>
  </si>
  <si>
    <t>Thôn Chợ, xã Đổng Xá</t>
  </si>
  <si>
    <t>Sửa chữa, nâng cấp đập và mương Nà Am, xã Đổng Xá</t>
  </si>
  <si>
    <t>Thôn Nà Quản, xã Đổng Xá</t>
  </si>
  <si>
    <t>Sửa chữa ngầm Nà Hẻo, thôn Nà Deng, xã Văn Vũ</t>
  </si>
  <si>
    <t>Thôn Nà Chia, xã Văn Vũ</t>
  </si>
  <si>
    <t>283</t>
  </si>
  <si>
    <t>3=4+5</t>
  </si>
  <si>
    <t>6=7+8</t>
  </si>
  <si>
    <t>9=10+11</t>
  </si>
  <si>
    <t>4=7+10</t>
  </si>
  <si>
    <t>16=19</t>
  </si>
  <si>
    <t>17=20</t>
  </si>
  <si>
    <t>22=16</t>
  </si>
  <si>
    <t>23=17</t>
  </si>
  <si>
    <t>Số 3608/QĐ-UBND ngày 07/11/2024 của UBND huyện Na Rì</t>
  </si>
  <si>
    <t>Số 3607/QĐ-UBND ngày 07/11/2024 của UBND huyện Na Rì</t>
  </si>
  <si>
    <t>Số 3604/QĐ-UBND ngày 06/11/2024 của UBND huyện Na Rì</t>
  </si>
  <si>
    <t>Số 3603/QĐ-UBND ngày 06/11/2024 của UBND huyện Na Rì</t>
  </si>
  <si>
    <t>(Kèm theo Nghị quyết số        /NQ-HĐND ngày        /11/2024 của HĐND huyện Na Rì)</t>
  </si>
</sst>
</file>

<file path=xl/styles.xml><?xml version="1.0" encoding="utf-8"?>
<styleSheet xmlns="http://schemas.openxmlformats.org/spreadsheetml/2006/main">
  <numFmts count="17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0.0"/>
    <numFmt numFmtId="169" formatCode="_(* #,##0_);_(* \(#,##0\);_(* &quot;-&quot;??_);_(@_)"/>
    <numFmt numFmtId="170" formatCode="_(* #,##0.0_);_(* \(#,##0.0\);_(* &quot;-&quot;??_);_(@_)"/>
    <numFmt numFmtId="171" formatCode="_-* #,##0_-;\-* #,##0_-;_-* &quot;-&quot;_-;_-@_-"/>
    <numFmt numFmtId="172" formatCode="_-* #,##0.00\ _€_-;\-* #,##0.00\ _€_-;_-* &quot;-&quot;??\ _€_-;_-@_-"/>
    <numFmt numFmtId="173" formatCode="#,##0.000"/>
    <numFmt numFmtId="174" formatCode="0.0"/>
    <numFmt numFmtId="175" formatCode="_(* #,##0.0000_);_(* \(#,##0.0000\);_(* &quot;-&quot;??_);_(@_)"/>
    <numFmt numFmtId="176" formatCode="_(* #,##0.000_);_(* \(#,##0.000\);_(* &quot;-&quot;??_);_(@_)"/>
    <numFmt numFmtId="177" formatCode="_(* #,##0.000000_);_(* \(#,##0.000000\);_(* &quot;-&quot;??_);_(@_)"/>
    <numFmt numFmtId="178" formatCode="_(* #,##0.00000_);_(* \(#,##0.00000\);_(* &quot;-&quot;??_);_(@_)"/>
    <numFmt numFmtId="179" formatCode="_(* #,##0.0000000_);_(* \(#,##0.0000000\);_(* &quot;-&quot;??_);_(@_)"/>
    <numFmt numFmtId="180" formatCode="#,##0.00000"/>
    <numFmt numFmtId="181" formatCode="&quot;£&quot;#,##0;[Red]\-&quot;£&quot;#,##0"/>
    <numFmt numFmtId="182" formatCode="&quot;£&quot;#,##0.00;\-&quot;£&quot;#,##0.00"/>
    <numFmt numFmtId="183" formatCode="_-&quot;£&quot;* #,##0_-;\-&quot;£&quot;* #,##0_-;_-&quot;£&quot;* &quot;-&quot;_-;_-@_-"/>
    <numFmt numFmtId="184" formatCode="_-* #,##0.00_-;\-* #,##0.00_-;_-* &quot;-&quot;??_-;_-@_-"/>
    <numFmt numFmtId="185" formatCode="&quot;$&quot;#,##0;\-&quot;$&quot;#,##0"/>
    <numFmt numFmtId="186" formatCode="&quot;$&quot;#,##0;[Red]\-&quot;$&quot;#,##0"/>
    <numFmt numFmtId="187" formatCode="_-&quot;$&quot;* #,##0_-;\-&quot;$&quot;* #,##0_-;_-&quot;$&quot;* &quot;-&quot;_-;_-@_-"/>
    <numFmt numFmtId="188" formatCode="_-&quot;$&quot;* #,##0.00_-;\-&quot;$&quot;* #,##0.00_-;_-&quot;$&quot;* &quot;-&quot;??_-;_-@_-"/>
    <numFmt numFmtId="189" formatCode="_-* #,##0.00\ _V_N_D_-;\-* #,##0.00\ _V_N_D_-;_-* &quot;-&quot;??\ _V_N_D_-;_-@_-"/>
    <numFmt numFmtId="190" formatCode="#,##0;[Red]#,##0"/>
    <numFmt numFmtId="191" formatCode="0.0%"/>
    <numFmt numFmtId="192" formatCode="0.000"/>
    <numFmt numFmtId="193" formatCode="_(* #,##0.0_);_(* \(#,##0.0\);_(* &quot;-&quot;?_);_(@_)"/>
    <numFmt numFmtId="194" formatCode="&quot;True&quot;;&quot;True&quot;;&quot;False&quot;"/>
    <numFmt numFmtId="195" formatCode="#,##0.000_);\(#,##0.000\)"/>
    <numFmt numFmtId="196" formatCode="#,##0.0_);\(#,##0.0\)"/>
    <numFmt numFmtId="197" formatCode="_(* #,##0.00_);_(* \(#,##0.00\);_(* \-??_);_(@_)"/>
    <numFmt numFmtId="198" formatCode="_-&quot;ñ&quot;* #,##0_-;\-&quot;ñ&quot;* #,##0_-;_-&quot;ñ&quot;* &quot;-&quot;_-;_-@_-"/>
    <numFmt numFmtId="199" formatCode="_-* #,##0.00\ _F_-;\-* #,##0.00\ _F_-;_-* &quot;-&quot;??\ _F_-;_-@_-"/>
    <numFmt numFmtId="200" formatCode="_-* #,##0.00\ &quot;F&quot;_-;\-* #,##0.00\ &quot;F&quot;_-;_-* &quot;-&quot;??\ &quot;F&quot;_-;_-@_-"/>
    <numFmt numFmtId="201" formatCode="#,##0\ &quot;DM&quot;;\-#,##0\ &quot;DM&quot;"/>
    <numFmt numFmtId="202" formatCode="0.000%"/>
    <numFmt numFmtId="203" formatCode="#.##00"/>
    <numFmt numFmtId="204" formatCode="&quot;Rp&quot;#,##0_);[Red]\(&quot;Rp&quot;#,##0\)"/>
    <numFmt numFmtId="205" formatCode="_ * #,##0_)\ &quot;$&quot;_ ;_ * \(#,##0\)\ &quot;$&quot;_ ;_ * &quot;-&quot;_)\ &quot;$&quot;_ ;_ @_ "/>
    <numFmt numFmtId="206" formatCode="_-* #,##0\ _F_-;\-* #,##0\ _F_-;_-* &quot;-&quot;\ _F_-;_-@_-"/>
    <numFmt numFmtId="207" formatCode="_-* #,##0\ &quot;F&quot;_-;\-* #,##0\ &quot;F&quot;_-;_-* &quot;-&quot;\ &quot;F&quot;_-;_-@_-"/>
    <numFmt numFmtId="208" formatCode="_-* #,##0\ &quot;€&quot;_-;\-* #,##0\ &quot;€&quot;_-;_-* &quot;-&quot;\ &quot;€&quot;_-;_-@_-"/>
    <numFmt numFmtId="209" formatCode="_-* #,##0\ &quot;$&quot;_-;\-* #,##0\ &quot;$&quot;_-;_-* &quot;-&quot;\ &quot;$&quot;_-;_-@_-"/>
    <numFmt numFmtId="210" formatCode="_ * #,##0_)&quot;$&quot;_ ;_ * \(#,##0\)&quot;$&quot;_ ;_ * &quot;-&quot;_)&quot;$&quot;_ ;_ @_ "/>
    <numFmt numFmtId="211" formatCode="_-&quot;€&quot;* #,##0_-;\-&quot;€&quot;* #,##0_-;_-&quot;€&quot;* &quot;-&quot;_-;_-@_-"/>
    <numFmt numFmtId="212" formatCode="_ * #,##0.00_ ;_ * \-#,##0.00_ ;_ * &quot;-&quot;??_ ;_ @_ "/>
    <numFmt numFmtId="213" formatCode="_ * #,##0.00_)\ _$_ ;_ * \(#,##0.00\)\ _$_ ;_ * &quot;-&quot;??_)\ _$_ ;_ @_ "/>
    <numFmt numFmtId="214" formatCode="_ * #,##0.00_)_$_ ;_ * \(#,##0.00\)_$_ ;_ * &quot;-&quot;??_)_$_ ;_ @_ "/>
    <numFmt numFmtId="215" formatCode="_-* #,##0.00\ _ñ_-;\-* #,##0.00\ _ñ_-;_-* &quot;-&quot;??\ _ñ_-;_-@_-"/>
    <numFmt numFmtId="216" formatCode="_-* #,##0.00\ _ñ_-;_-* #,##0.00\ _ñ\-;_-* &quot;-&quot;??\ _ñ_-;_-@_-"/>
    <numFmt numFmtId="217" formatCode="_(&quot;$&quot;\ * #,##0_);_(&quot;$&quot;\ * \(#,##0\);_(&quot;$&quot;\ * &quot;-&quot;_);_(@_)"/>
    <numFmt numFmtId="218" formatCode="_-* #,##0.00000000_-;\-* #,##0.00000000_-;_-* &quot;-&quot;??_-;_-@_-"/>
    <numFmt numFmtId="219" formatCode="_(&quot;€&quot;\ * #,##0_);_(&quot;€&quot;\ * \(#,##0\);_(&quot;€&quot;\ * &quot;-&quot;_);_(@_)"/>
    <numFmt numFmtId="220" formatCode="_-* #,##0\ &quot;ñ&quot;_-;\-* #,##0\ &quot;ñ&quot;_-;_-* &quot;-&quot;\ &quot;ñ&quot;_-;_-@_-"/>
    <numFmt numFmtId="221" formatCode="_-* #,##0\ _€_-;\-* #,##0\ _€_-;_-* &quot;-&quot;\ _€_-;_-@_-"/>
    <numFmt numFmtId="222" formatCode="_ * #,##0_ ;_ * \-#,##0_ ;_ * &quot;-&quot;_ ;_ @_ "/>
    <numFmt numFmtId="223" formatCode="_-* #,##0\ _V_N_D_-;\-* #,##0\ _V_N_D_-;_-* &quot;-&quot;\ _V_N_D_-;_-@_-"/>
    <numFmt numFmtId="224" formatCode="_ * #,##0_)\ _$_ ;_ * \(#,##0\)\ _$_ ;_ * &quot;-&quot;_)\ _$_ ;_ @_ "/>
    <numFmt numFmtId="225" formatCode="_ * #,##0_)_$_ ;_ * \(#,##0\)_$_ ;_ * &quot;-&quot;_)_$_ ;_ @_ "/>
    <numFmt numFmtId="226" formatCode="_-* #,##0\ _$_-;\-* #,##0\ _$_-;_-* &quot;-&quot;\ _$_-;_-@_-"/>
    <numFmt numFmtId="227" formatCode="_-* #,##0\ _ñ_-;\-* #,##0\ _ñ_-;_-* &quot;-&quot;\ _ñ_-;_-@_-"/>
    <numFmt numFmtId="228" formatCode="_-* #,##0\ _ñ_-;_-* #,##0\ _ñ\-;_-* &quot;-&quot;\ _ñ_-;_-@_-"/>
    <numFmt numFmtId="229" formatCode="_ &quot;\&quot;* #,##0_ ;_ &quot;\&quot;* \-#,##0_ ;_ &quot;\&quot;* &quot;-&quot;_ ;_ @_ "/>
    <numFmt numFmtId="230" formatCode="&quot;\&quot;#,##0.00;[Red]&quot;\&quot;\-#,##0.00"/>
    <numFmt numFmtId="231" formatCode="&quot;\&quot;#,##0;[Red]&quot;\&quot;\-#,##0"/>
    <numFmt numFmtId="232" formatCode="_ * #,##0_)\ &quot;F&quot;_ ;_ * \(#,##0\)\ &quot;F&quot;_ ;_ * &quot;-&quot;_)\ &quot;F&quot;_ ;_ @_ "/>
    <numFmt numFmtId="233" formatCode="_-&quot;F&quot;* #,##0_-;\-&quot;F&quot;* #,##0_-;_-&quot;F&quot;* &quot;-&quot;_-;_-@_-"/>
    <numFmt numFmtId="234" formatCode="_ * #,##0.00_)&quot;$&quot;_ ;_ * \(#,##0.00\)&quot;$&quot;_ ;_ * &quot;-&quot;??_)&quot;$&quot;_ ;_ @_ "/>
    <numFmt numFmtId="235" formatCode="_ * #,##0.0_)_$_ ;_ * \(#,##0.0\)_$_ ;_ * &quot;-&quot;??_)_$_ ;_ @_ "/>
    <numFmt numFmtId="236" formatCode=";;"/>
    <numFmt numFmtId="237" formatCode="_ * #,##0.00_)&quot;€&quot;_ ;_ * \(#,##0.00\)&quot;€&quot;_ ;_ * &quot;-&quot;??_)&quot;€&quot;_ ;_ @_ "/>
    <numFmt numFmtId="238" formatCode="_ &quot;\&quot;* #,##0.00_ ;_ &quot;\&quot;* &quot;\&quot;&quot;\&quot;&quot;\&quot;&quot;\&quot;&quot;\&quot;&quot;\&quot;&quot;\&quot;&quot;\&quot;&quot;\&quot;&quot;\&quot;&quot;\&quot;&quot;\&quot;\-#,##0.00_ ;_ &quot;\&quot;* &quot;-&quot;??_ ;_ @_ "/>
    <numFmt numFmtId="239" formatCode="_ * #,##0.00_ ;_ * &quot;\&quot;&quot;\&quot;&quot;\&quot;&quot;\&quot;&quot;\&quot;&quot;\&quot;&quot;\&quot;&quot;\&quot;&quot;\&quot;&quot;\&quot;&quot;\&quot;&quot;\&quot;\-#,##0.00_ ;_ * &quot;-&quot;??_ ;_ @_ "/>
    <numFmt numFmtId="240" formatCode="&quot;$&quot;#,##0.00"/>
    <numFmt numFmtId="241" formatCode="&quot;\&quot;#,##0;&quot;\&quot;&quot;\&quot;&quot;\&quot;&quot;\&quot;&quot;\&quot;&quot;\&quot;&quot;\&quot;&quot;\&quot;&quot;\&quot;&quot;\&quot;&quot;\&quot;&quot;\&quot;&quot;\&quot;&quot;\&quot;\-#,##0"/>
    <numFmt numFmtId="242" formatCode="_ * #,##0.00_)&quot;£&quot;_ ;_ * \(#,##0.00\)&quot;£&quot;_ ;_ * &quot;-&quot;??_)&quot;£&quot;_ ;_ @_ "/>
    <numFmt numFmtId="243" formatCode="&quot;\&quot;#,##0;[Red]&quot;\&quot;&quot;\&quot;&quot;\&quot;&quot;\&quot;&quot;\&quot;&quot;\&quot;&quot;\&quot;&quot;\&quot;&quot;\&quot;&quot;\&quot;&quot;\&quot;&quot;\&quot;&quot;\&quot;&quot;\&quot;\-#,##0"/>
    <numFmt numFmtId="244" formatCode="_ * #,##0_ ;_ * &quot;\&quot;&quot;\&quot;&quot;\&quot;&quot;\&quot;&quot;\&quot;&quot;\&quot;&quot;\&quot;&quot;\&quot;&quot;\&quot;&quot;\&quot;&quot;\&quot;&quot;\&quot;\-#,##0_ ;_ * &quot;-&quot;_ ;_ @_ "/>
    <numFmt numFmtId="245" formatCode="0.0%;\(0.0%\)"/>
    <numFmt numFmtId="246" formatCode="&quot;\&quot;#,##0.00;&quot;\&quot;&quot;\&quot;&quot;\&quot;&quot;\&quot;&quot;\&quot;&quot;\&quot;&quot;\&quot;&quot;\&quot;&quot;\&quot;&quot;\&quot;&quot;\&quot;&quot;\&quot;&quot;\&quot;&quot;\&quot;\-#,##0.00"/>
    <numFmt numFmtId="247" formatCode="0.000_)"/>
    <numFmt numFmtId="248" formatCode="#,##0_)_%;\(#,##0\)_%;"/>
    <numFmt numFmtId="249" formatCode="_._.* #,##0.0_)_%;_._.* \(#,##0.0\)_%"/>
    <numFmt numFmtId="250" formatCode="#,##0.0_)_%;\(#,##0.0\)_%;\ \ .0_)_%"/>
    <numFmt numFmtId="251" formatCode="_._.* #,##0.00_)_%;_._.* \(#,##0.00\)_%"/>
    <numFmt numFmtId="252" formatCode="#,##0.00_)_%;\(#,##0.00\)_%;\ \ .00_)_%"/>
    <numFmt numFmtId="253" formatCode="_._.* #,##0.000_)_%;_._.* \(#,##0.000\)_%"/>
    <numFmt numFmtId="254" formatCode="#,##0.000_)_%;\(#,##0.000\)_%;\ \ .000_)_%"/>
    <numFmt numFmtId="255" formatCode="_(* #,##0.00_);_(* \(#,##0.00\);_(* &quot;-&quot;&quot;?&quot;&quot;?&quot;_);_(@_)"/>
    <numFmt numFmtId="256" formatCode="_-* #,##0\ &quot;þ&quot;_-;\-* #,##0\ &quot;þ&quot;_-;_-* &quot;-&quot;\ &quot;þ&quot;_-;_-@_-"/>
    <numFmt numFmtId="257" formatCode="&quot;?&quot;#,##0;&quot;?&quot;\-#,##0"/>
    <numFmt numFmtId="258" formatCode="_-* #,##0.00\ _þ_-;\-* #,##0.00\ _þ_-;_-* &quot;-&quot;??\ _þ_-;_-@_-"/>
    <numFmt numFmtId="259" formatCode="_-* #,##0\ _₫_-;\-* #,##0\ _₫_-;_-* &quot;-&quot;??\ _₫_-;_-@_-"/>
    <numFmt numFmtId="260" formatCode="_-* #,##0_-;\-* #,##0_-;_-* &quot;-&quot;??_-;_-@_-"/>
    <numFmt numFmtId="261" formatCode="\t#\ ??/??"/>
    <numFmt numFmtId="262" formatCode="0.0000"/>
    <numFmt numFmtId="263" formatCode="_-* #,##0.00\ _$_-;\-* #,##0.00\ _$_-;_-* &quot;-&quot;??\ _$_-;_-@_-"/>
    <numFmt numFmtId="264" formatCode="_-* #,##0.0\ _₫_-;\-* #,##0.0\ _₫_-;_-* &quot;-&quot;??\ _₫_-;_-@_-"/>
    <numFmt numFmtId="265" formatCode="_(* #.##0.00_);_(* \(#.##0.00\);_(* &quot;-&quot;??_);_(@_)"/>
    <numFmt numFmtId="266" formatCode="&quot;\&quot;#&quot;,&quot;##0&quot;.&quot;00;[Red]&quot;\&quot;\-#&quot;,&quot;##0&quot;.&quot;00"/>
    <numFmt numFmtId="267" formatCode="#,##0.00;[Red]#,##0.00"/>
    <numFmt numFmtId="268" formatCode="#,##0;\(#,##0\)"/>
    <numFmt numFmtId="269" formatCode="_._.* \(#,##0\)_%;_._.* #,##0_)_%;_._.* 0_)_%;_._.@_)_%"/>
    <numFmt numFmtId="270" formatCode="_._.&quot;€&quot;* \(#,##0\)_%;_._.&quot;€&quot;* #,##0_)_%;_._.&quot;€&quot;* 0_)_%;_._.@_)_%"/>
    <numFmt numFmtId="271" formatCode="* \(#,##0\);* #,##0_);&quot;-&quot;??_);@"/>
    <numFmt numFmtId="272" formatCode="_ &quot;R&quot;\ * #,##0_ ;_ &quot;R&quot;\ * \-#,##0_ ;_ &quot;R&quot;\ * &quot;-&quot;_ ;_ @_ "/>
    <numFmt numFmtId="273" formatCode="_ * #,##0.00_ ;_ * &quot;\&quot;&quot;\&quot;&quot;\&quot;&quot;\&quot;&quot;\&quot;&quot;\&quot;\-#,##0.00_ ;_ * &quot;-&quot;??_ ;_ @_ "/>
    <numFmt numFmtId="274" formatCode="&quot;€&quot;* #,##0_)_%;&quot;€&quot;* \(#,##0\)_%;&quot;€&quot;* &quot;-&quot;??_)_%;@_)_%"/>
    <numFmt numFmtId="275" formatCode="&quot;$&quot;* #,##0_)_%;&quot;$&quot;* \(#,##0\)_%;&quot;$&quot;* &quot;-&quot;??_)_%;@_)_%"/>
    <numFmt numFmtId="276" formatCode="&quot;\&quot;#,##0.00;&quot;\&quot;&quot;\&quot;&quot;\&quot;&quot;\&quot;&quot;\&quot;&quot;\&quot;&quot;\&quot;&quot;\&quot;\-#,##0.00"/>
    <numFmt numFmtId="277" formatCode="_._.&quot;€&quot;* #,##0.0_)_%;_._.&quot;€&quot;* \(#,##0.0\)_%"/>
    <numFmt numFmtId="278" formatCode="&quot;€&quot;* #,##0.0_)_%;&quot;€&quot;* \(#,##0.0\)_%;&quot;€&quot;* \ .0_)_%"/>
    <numFmt numFmtId="279" formatCode="_._.&quot;$&quot;* #,##0.0_)_%;_._.&quot;$&quot;* \(#,##0.0\)_%"/>
    <numFmt numFmtId="280" formatCode="_._.&quot;€&quot;* #,##0.00_)_%;_._.&quot;€&quot;* \(#,##0.00\)_%"/>
    <numFmt numFmtId="281" formatCode="&quot;€&quot;* #,##0.00_)_%;&quot;€&quot;* \(#,##0.00\)_%;&quot;€&quot;* \ .00_)_%"/>
    <numFmt numFmtId="282" formatCode="_._.&quot;$&quot;* #,##0.00_)_%;_._.&quot;$&quot;* \(#,##0.00\)_%"/>
    <numFmt numFmtId="283" formatCode="_._.&quot;€&quot;* #,##0.000_)_%;_._.&quot;€&quot;* \(#,##0.000\)_%"/>
    <numFmt numFmtId="284" formatCode="&quot;€&quot;* #,##0.000_)_%;&quot;€&quot;* \(#,##0.000\)_%;&quot;€&quot;* \ .000_)_%"/>
    <numFmt numFmtId="285" formatCode="_._.&quot;$&quot;* #,##0.000_)_%;_._.&quot;$&quot;* \(#,##0.000\)_%"/>
    <numFmt numFmtId="286" formatCode="_-* #,##0.00\ &quot;€&quot;_-;\-* #,##0.00\ &quot;€&quot;_-;_-* &quot;-&quot;??\ &quot;€&quot;_-;_-@_-"/>
    <numFmt numFmtId="287" formatCode="_ * #,##0_ ;_ * &quot;\&quot;&quot;\&quot;&quot;\&quot;&quot;\&quot;&quot;\&quot;&quot;\&quot;\-#,##0_ ;_ * &quot;-&quot;_ ;_ @_ "/>
    <numFmt numFmtId="288" formatCode="\$#,##0\ ;\(\$#,##0\)"/>
    <numFmt numFmtId="289" formatCode="&quot;$&quot;#,##0\ ;\(&quot;$&quot;#,##0\)"/>
    <numFmt numFmtId="290" formatCode="\t0.00%"/>
    <numFmt numFmtId="291" formatCode="* #,##0_);* \(#,##0\);&quot;-&quot;??_);@"/>
    <numFmt numFmtId="292" formatCode="\U\S\$#,##0.00;\(\U\S\$#,##0.00\)"/>
    <numFmt numFmtId="293" formatCode="_(\§\g\ #,##0_);_(\§\g\ \(#,##0\);_(\§\g\ &quot;-&quot;??_);_(@_)"/>
    <numFmt numFmtId="294" formatCode="_(\§\g\ #,##0_);_(\§\g\ \(#,##0\);_(\§\g\ &quot;-&quot;_);_(@_)"/>
    <numFmt numFmtId="295" formatCode="\§\g#,##0_);\(\§\g#,##0\)"/>
    <numFmt numFmtId="296" formatCode="_-&quot;VND&quot;* #,##0_-;\-&quot;VND&quot;* #,##0_-;_-&quot;VND&quot;* &quot;-&quot;_-;_-@_-"/>
    <numFmt numFmtId="297" formatCode="_(&quot;Rp&quot;* #,##0.00_);_(&quot;Rp&quot;* \(#,##0.00\);_(&quot;Rp&quot;* &quot;-&quot;??_);_(@_)"/>
    <numFmt numFmtId="298" formatCode="#,##0.00\ &quot;FB&quot;;[Red]\-#,##0.00\ &quot;FB&quot;"/>
    <numFmt numFmtId="299" formatCode="#,##0\ &quot;$&quot;;\-#,##0\ &quot;$&quot;"/>
    <numFmt numFmtId="300" formatCode="_-* #,##0\ _F_B_-;\-* #,##0\ _F_B_-;_-* &quot;-&quot;\ _F_B_-;_-@_-"/>
    <numFmt numFmtId="301" formatCode="_-[$€]* #,##0.00_-;\-[$€]* #,##0.00_-;_-[$€]* &quot;-&quot;??_-;_-@_-"/>
    <numFmt numFmtId="302" formatCode="_ * #,##0.00_)_d_ ;_ * \(#,##0.00\)_d_ ;_ * &quot;-&quot;??_)_d_ ;_ @_ "/>
    <numFmt numFmtId="303" formatCode="#,##0_);\-#,##0_)"/>
    <numFmt numFmtId="304" formatCode="#,###;\-#,###;&quot;&quot;;_(@_)"/>
    <numFmt numFmtId="305" formatCode="&quot;€&quot;#,##0;\-&quot;€&quot;#,##0"/>
    <numFmt numFmtId="306" formatCode="#,##0\ &quot;$&quot;_);\(#,##0\ &quot;$&quot;\)"/>
    <numFmt numFmtId="307" formatCode="#,###"/>
    <numFmt numFmtId="308" formatCode="&quot;Fr.&quot;\ #,##0.00;[Red]&quot;Fr.&quot;\ \-#,##0.00"/>
    <numFmt numFmtId="309" formatCode="_ &quot;Fr.&quot;\ * #,##0_ ;_ &quot;Fr.&quot;\ * \-#,##0_ ;_ &quot;Fr.&quot;\ * &quot;-&quot;_ ;_ @_ "/>
    <numFmt numFmtId="310" formatCode="&quot;\&quot;#,##0;[Red]\-&quot;\&quot;#,##0"/>
    <numFmt numFmtId="311" formatCode="&quot;\&quot;#,##0.00;\-&quot;\&quot;#,##0.00"/>
    <numFmt numFmtId="312" formatCode="mmmm\ d\,\ yyyy"/>
    <numFmt numFmtId="313" formatCode="#,##0.00_);\-#,##0.00_)"/>
    <numFmt numFmtId="314" formatCode="0_)%;\(0\)%"/>
    <numFmt numFmtId="315" formatCode="_._._(* 0_)%;_._.* \(0\)%"/>
    <numFmt numFmtId="316" formatCode="_(0_)%;\(0\)%"/>
    <numFmt numFmtId="317" formatCode="0%_);\(0%\)"/>
    <numFmt numFmtId="318" formatCode="_ &quot;\&quot;* #,##0_ ;_ &quot;\&quot;* &quot;\&quot;&quot;\&quot;&quot;\&quot;&quot;\&quot;&quot;\&quot;&quot;\&quot;&quot;\&quot;&quot;\&quot;&quot;\&quot;&quot;\&quot;&quot;\&quot;&quot;\&quot;&quot;\&quot;&quot;\&quot;\-#,##0_ ;_ &quot;\&quot;* &quot;-&quot;_ ;_ @_ "/>
    <numFmt numFmtId="319" formatCode="_(0.0_)%;\(0.0\)%"/>
    <numFmt numFmtId="320" formatCode="_._._(* 0.0_)%;_._.* \(0.0\)%"/>
    <numFmt numFmtId="321" formatCode="_(0.00_)%;\(0.00\)%"/>
    <numFmt numFmtId="322" formatCode="_._._(* 0.00_)%;_._.* \(0.00\)%"/>
    <numFmt numFmtId="323" formatCode="_(0.000_)%;\(0.000\)%"/>
    <numFmt numFmtId="324" formatCode="_._._(* 0.000_)%;_._.* \(0.000\)%"/>
    <numFmt numFmtId="325" formatCode="#"/>
    <numFmt numFmtId="326" formatCode="&quot;¡Ì&quot;#,##0;[Red]\-&quot;¡Ì&quot;#,##0"/>
    <numFmt numFmtId="327" formatCode="#,##0.00\ &quot;F&quot;;[Red]\-#,##0.00\ &quot;F&quot;"/>
    <numFmt numFmtId="328" formatCode="#,##0.00\ \ "/>
    <numFmt numFmtId="329" formatCode="_(&quot;Z$&quot;* #,##0.00_);_(&quot;Z$&quot;* \(#,##0.00\);_(&quot;Z$&quot;* &quot;-&quot;??_);_(@_)"/>
    <numFmt numFmtId="330" formatCode="#,##0.000000"/>
    <numFmt numFmtId="331" formatCode="_(* #,##0.00000000_);_(* \(#,##0.00000000\);_(* &quot;-&quot;??_);_(@_)"/>
    <numFmt numFmtId="332" formatCode="_-* #,##0.000000\ _₫_-;\-* #,##0.000000\ _₫_-;_-* &quot;-&quot;??????\ _₫_-;_-@_-"/>
    <numFmt numFmtId="333" formatCode="_-* #,##0.0000000\ _₫_-;\-* #,##0.0000000\ _₫_-;_-* &quot;-&quot;??\ _₫_-;_-@_-"/>
  </numFmts>
  <fonts count="217">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i/>
      <sz val="12"/>
      <color theme="1"/>
      <name val="Times New Roman"/>
      <family val="1"/>
    </font>
    <font>
      <b/>
      <sz val="13"/>
      <color theme="1"/>
      <name val="Times New Roman"/>
      <family val="1"/>
    </font>
    <font>
      <sz val="11"/>
      <color theme="0"/>
      <name val="Calibri"/>
      <family val="2"/>
      <scheme val="minor"/>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right style="thin">
        <color indexed="64"/>
      </right>
      <top style="thin">
        <color indexed="64"/>
      </top>
      <bottom style="thin">
        <color indexed="64"/>
      </bottom>
      <diagonal/>
    </border>
  </borders>
  <cellStyleXfs count="5318">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6" fillId="0" borderId="0"/>
    <xf numFmtId="0" fontId="7"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43" fontId="6" fillId="0" borderId="0" applyFont="0" applyFill="0" applyBorder="0" applyAlignment="0" applyProtection="0"/>
    <xf numFmtId="0" fontId="10" fillId="0" borderId="0"/>
    <xf numFmtId="0" fontId="8" fillId="0" borderId="0"/>
    <xf numFmtId="0" fontId="10" fillId="0" borderId="0"/>
    <xf numFmtId="0" fontId="8" fillId="0" borderId="0"/>
    <xf numFmtId="171" fontId="1" fillId="0" borderId="0" applyFont="0" applyFill="0" applyBorder="0" applyAlignment="0" applyProtection="0"/>
    <xf numFmtId="0" fontId="24" fillId="0" borderId="0"/>
    <xf numFmtId="0" fontId="8" fillId="0" borderId="0"/>
    <xf numFmtId="0" fontId="1" fillId="0" borderId="0"/>
    <xf numFmtId="0" fontId="8" fillId="0" borderId="0"/>
    <xf numFmtId="167"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2" fontId="24" fillId="0" borderId="0" applyFont="0" applyFill="0" applyBorder="0" applyAlignment="0" applyProtection="0"/>
    <xf numFmtId="0" fontId="1" fillId="0" borderId="0"/>
    <xf numFmtId="43" fontId="27" fillId="0" borderId="0" applyFont="0" applyFill="0" applyBorder="0" applyAlignment="0" applyProtection="0"/>
    <xf numFmtId="0" fontId="6" fillId="0" borderId="0"/>
    <xf numFmtId="0" fontId="1" fillId="0" borderId="0"/>
    <xf numFmtId="198"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69" fontId="50" fillId="0" borderId="21" applyFont="0" applyBorder="0"/>
    <xf numFmtId="169" fontId="46" fillId="0" borderId="0" applyProtection="0"/>
    <xf numFmtId="169" fontId="50" fillId="0" borderId="21" applyFont="0" applyBorder="0"/>
    <xf numFmtId="169" fontId="50" fillId="0" borderId="21" applyFont="0" applyBorder="0"/>
    <xf numFmtId="0" fontId="51" fillId="0" borderId="0"/>
    <xf numFmtId="199" fontId="8" fillId="0" borderId="0" applyFont="0" applyFill="0" applyBorder="0" applyAlignment="0" applyProtection="0"/>
    <xf numFmtId="0" fontId="52" fillId="0" borderId="0" applyFont="0" applyFill="0" applyBorder="0" applyAlignment="0" applyProtection="0"/>
    <xf numFmtId="200" fontId="8" fillId="0" borderId="0" applyFont="0" applyFill="0" applyBorder="0" applyAlignment="0" applyProtection="0"/>
    <xf numFmtId="201"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202"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3" fontId="51" fillId="0" borderId="0" applyFont="0" applyFill="0" applyBorder="0" applyAlignment="0" applyProtection="0"/>
    <xf numFmtId="171" fontId="56" fillId="0" borderId="0" applyFont="0" applyFill="0" applyBorder="0" applyAlignment="0" applyProtection="0"/>
    <xf numFmtId="184" fontId="56" fillId="0" borderId="0" applyFont="0" applyFill="0" applyBorder="0" applyAlignment="0" applyProtection="0"/>
    <xf numFmtId="204"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1" fontId="8" fillId="0" borderId="0" applyFont="0" applyFill="0" applyBorder="0" applyAlignment="0" applyProtection="0"/>
    <xf numFmtId="205" fontId="62" fillId="0" borderId="0" applyFont="0" applyFill="0" applyBorder="0" applyAlignment="0" applyProtection="0"/>
    <xf numFmtId="187" fontId="47"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6" fontId="8"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205" fontId="62" fillId="0" borderId="0" applyFont="0" applyFill="0" applyBorder="0" applyAlignment="0" applyProtection="0"/>
    <xf numFmtId="0" fontId="63" fillId="0" borderId="0"/>
    <xf numFmtId="42"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07" fontId="47" fillId="0" borderId="0" applyFon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205"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42"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0"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3" fillId="0" borderId="0"/>
    <xf numFmtId="0" fontId="63" fillId="0" borderId="0"/>
    <xf numFmtId="205" fontId="62" fillId="0" borderId="0" applyFont="0" applyFill="0" applyBorder="0" applyAlignment="0" applyProtection="0"/>
    <xf numFmtId="0" fontId="63" fillId="0" borderId="0"/>
    <xf numFmtId="0" fontId="66" fillId="0" borderId="0"/>
    <xf numFmtId="0" fontId="63" fillId="0" borderId="0"/>
    <xf numFmtId="0" fontId="63" fillId="0" borderId="0"/>
    <xf numFmtId="187"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184" fontId="47"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71"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47" fillId="0" borderId="0" applyFont="0" applyFill="0" applyBorder="0" applyAlignment="0" applyProtection="0"/>
    <xf numFmtId="207" fontId="47"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5"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184" fontId="47"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47" fillId="0" borderId="0" applyFont="0" applyFill="0" applyBorder="0" applyAlignment="0" applyProtection="0"/>
    <xf numFmtId="207" fontId="47" fillId="0" borderId="0" applyFont="0" applyFill="0" applyBorder="0" applyAlignment="0" applyProtection="0"/>
    <xf numFmtId="20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5"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171" fontId="47"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184" fontId="47"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71"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42" fontId="62" fillId="0" borderId="0" applyFont="0" applyFill="0" applyBorder="0" applyAlignment="0" applyProtection="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8" fontId="67"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08"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63" fillId="0" borderId="0"/>
    <xf numFmtId="220"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71" fontId="47" fillId="0" borderId="0" applyFont="0" applyFill="0" applyBorder="0" applyAlignment="0" applyProtection="0"/>
    <xf numFmtId="206" fontId="62" fillId="0" borderId="0" applyFont="0" applyFill="0" applyBorder="0" applyAlignment="0" applyProtection="0"/>
    <xf numFmtId="22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24" fontId="62" fillId="0" borderId="0" applyFont="0" applyFill="0" applyBorder="0" applyAlignment="0" applyProtection="0"/>
    <xf numFmtId="206" fontId="47" fillId="0" borderId="0" applyFont="0" applyFill="0" applyBorder="0" applyAlignment="0" applyProtection="0"/>
    <xf numFmtId="206" fontId="62" fillId="0" borderId="0" applyFont="0" applyFill="0" applyBorder="0" applyAlignment="0" applyProtection="0"/>
    <xf numFmtId="22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206" fontId="62" fillId="0" borderId="0" applyFont="0" applyFill="0" applyBorder="0" applyAlignment="0" applyProtection="0"/>
    <xf numFmtId="199"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212"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67" fontId="62" fillId="0" borderId="0" applyFont="0" applyFill="0" applyBorder="0" applyAlignment="0" applyProtection="0"/>
    <xf numFmtId="21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212"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84" fontId="62" fillId="0" borderId="0" applyFont="0" applyFill="0" applyBorder="0" applyAlignment="0" applyProtection="0"/>
    <xf numFmtId="167"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184"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0"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214"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99" fontId="62" fillId="0" borderId="0" applyFont="0" applyFill="0" applyBorder="0" applyAlignment="0" applyProtection="0"/>
    <xf numFmtId="167"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18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67"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199"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43" fontId="62" fillId="0" borderId="0" applyFont="0" applyFill="0" applyBorder="0" applyAlignment="0" applyProtection="0"/>
    <xf numFmtId="184" fontId="62" fillId="0" borderId="0" applyFont="0" applyFill="0" applyBorder="0" applyAlignment="0" applyProtection="0"/>
    <xf numFmtId="214" fontId="62" fillId="0" borderId="0" applyFont="0" applyFill="0" applyBorder="0" applyAlignment="0" applyProtection="0"/>
    <xf numFmtId="189" fontId="62" fillId="0" borderId="0" applyFont="0" applyFill="0" applyBorder="0" applyAlignment="0" applyProtection="0"/>
    <xf numFmtId="43"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189" fontId="62" fillId="0" borderId="0" applyFont="0" applyFill="0" applyBorder="0" applyAlignment="0" applyProtection="0"/>
    <xf numFmtId="199" fontId="62" fillId="0" borderId="0" applyFont="0" applyFill="0" applyBorder="0" applyAlignment="0" applyProtection="0"/>
    <xf numFmtId="215" fontId="62" fillId="0" borderId="0" applyFont="0" applyFill="0" applyBorder="0" applyAlignment="0" applyProtection="0"/>
    <xf numFmtId="216" fontId="62" fillId="0" borderId="0" applyFont="0" applyFill="0" applyBorder="0" applyAlignment="0" applyProtection="0"/>
    <xf numFmtId="214"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213" fontId="62" fillId="0" borderId="0" applyFont="0" applyFill="0" applyBorder="0" applyAlignment="0" applyProtection="0"/>
    <xf numFmtId="199"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87" fontId="47" fillId="0" borderId="0" applyFont="0" applyFill="0" applyBorder="0" applyAlignment="0" applyProtection="0"/>
    <xf numFmtId="198" fontId="47" fillId="0" borderId="0" applyFont="0" applyFill="0" applyBorder="0" applyAlignment="0" applyProtection="0"/>
    <xf numFmtId="184" fontId="47" fillId="0" borderId="0" applyFont="0" applyFill="0" applyBorder="0" applyAlignment="0" applyProtection="0"/>
    <xf numFmtId="0" fontId="63" fillId="0" borderId="0"/>
    <xf numFmtId="210" fontId="62" fillId="0" borderId="0" applyFont="0" applyFill="0" applyBorder="0" applyAlignment="0" applyProtection="0"/>
    <xf numFmtId="42"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2"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8" fontId="46" fillId="0" borderId="0" applyProtection="0"/>
    <xf numFmtId="187" fontId="46" fillId="0" borderId="0" applyProtection="0"/>
    <xf numFmtId="187" fontId="46" fillId="0" borderId="0" applyProtection="0"/>
    <xf numFmtId="0" fontId="48" fillId="0" borderId="0" applyProtection="0"/>
    <xf numFmtId="198" fontId="46" fillId="0" borderId="0" applyProtection="0"/>
    <xf numFmtId="187" fontId="46" fillId="0" borderId="0" applyProtection="0"/>
    <xf numFmtId="187" fontId="46" fillId="0" borderId="0" applyProtection="0"/>
    <xf numFmtId="0" fontId="48" fillId="0" borderId="0" applyProtection="0"/>
    <xf numFmtId="210"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5" fontId="62" fillId="0" borderId="0" applyFont="0" applyFill="0" applyBorder="0" applyAlignment="0" applyProtection="0"/>
    <xf numFmtId="0" fontId="63" fillId="0" borderId="0"/>
    <xf numFmtId="42" fontId="62" fillId="0" borderId="0" applyFont="0" applyFill="0" applyBorder="0" applyAlignment="0" applyProtection="0"/>
    <xf numFmtId="229" fontId="68" fillId="0" borderId="0" applyFont="0" applyFill="0" applyBorder="0" applyAlignment="0" applyProtection="0"/>
    <xf numFmtId="0" fontId="6" fillId="0" borderId="0"/>
    <xf numFmtId="230" fontId="69" fillId="0" borderId="0" applyFont="0" applyFill="0" applyBorder="0" applyAlignment="0" applyProtection="0"/>
    <xf numFmtId="231"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29" fontId="68" fillId="0" borderId="0" applyFont="0" applyFill="0" applyBorder="0" applyAlignment="0" applyProtection="0"/>
    <xf numFmtId="0" fontId="74" fillId="9" borderId="0"/>
    <xf numFmtId="0" fontId="74" fillId="9" borderId="0"/>
    <xf numFmtId="0" fontId="74" fillId="9" borderId="0"/>
    <xf numFmtId="229"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29"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29"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69"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2" fontId="88" fillId="0" borderId="0" applyFont="0" applyFill="0" applyBorder="0" applyAlignment="0" applyProtection="0"/>
    <xf numFmtId="0" fontId="89" fillId="0" borderId="0" applyFont="0" applyFill="0" applyBorder="0" applyAlignment="0" applyProtection="0"/>
    <xf numFmtId="182" fontId="90" fillId="0" borderId="0" applyFont="0" applyFill="0" applyBorder="0" applyAlignment="0" applyProtection="0"/>
    <xf numFmtId="224" fontId="88" fillId="0" borderId="0" applyFont="0" applyFill="0" applyBorder="0" applyAlignment="0" applyProtection="0"/>
    <xf numFmtId="0" fontId="89" fillId="0" borderId="0" applyFont="0" applyFill="0" applyBorder="0" applyAlignment="0" applyProtection="0"/>
    <xf numFmtId="233"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2" fontId="94" fillId="0" borderId="0" applyFont="0" applyFill="0" applyBorder="0" applyAlignment="0" applyProtection="0"/>
    <xf numFmtId="0" fontId="89" fillId="0" borderId="0" applyFont="0" applyFill="0" applyBorder="0" applyAlignment="0" applyProtection="0"/>
    <xf numFmtId="234" fontId="62" fillId="0" borderId="0" applyFont="0" applyFill="0" applyBorder="0" applyAlignment="0" applyProtection="0"/>
    <xf numFmtId="212" fontId="94" fillId="0" borderId="0" applyFont="0" applyFill="0" applyBorder="0" applyAlignment="0" applyProtection="0"/>
    <xf numFmtId="0" fontId="89" fillId="0" borderId="0" applyFont="0" applyFill="0" applyBorder="0" applyAlignment="0" applyProtection="0"/>
    <xf numFmtId="235" fontId="62" fillId="0" borderId="0" applyFont="0" applyFill="0" applyBorder="0" applyAlignment="0" applyProtection="0"/>
    <xf numFmtId="187" fontId="47" fillId="0" borderId="0" applyFont="0" applyFill="0" applyBorder="0" applyAlignment="0" applyProtection="0"/>
    <xf numFmtId="211"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6" fontId="66" fillId="0" borderId="0" applyFill="0" applyBorder="0" applyAlignment="0"/>
    <xf numFmtId="237" fontId="8"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91"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39" fontId="6" fillId="0" borderId="0" applyFill="0" applyBorder="0" applyAlignment="0"/>
    <xf numFmtId="240"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2" fontId="82"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243"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0"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69" fontId="73" fillId="0" borderId="0" applyFont="0" applyFill="0" applyBorder="0" applyAlignment="0" applyProtection="0"/>
    <xf numFmtId="1" fontId="109" fillId="0" borderId="10" applyBorder="0"/>
    <xf numFmtId="0" fontId="110" fillId="0" borderId="6">
      <alignment horizontal="center"/>
    </xf>
    <xf numFmtId="247" fontId="111" fillId="0" borderId="0"/>
    <xf numFmtId="247" fontId="111" fillId="0" borderId="0"/>
    <xf numFmtId="247" fontId="111" fillId="0" borderId="0"/>
    <xf numFmtId="247" fontId="111" fillId="0" borderId="0"/>
    <xf numFmtId="247" fontId="111" fillId="0" borderId="0"/>
    <xf numFmtId="247" fontId="111" fillId="0" borderId="0"/>
    <xf numFmtId="247" fontId="111" fillId="0" borderId="0"/>
    <xf numFmtId="247" fontId="111" fillId="0" borderId="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248" fontId="6" fillId="0" borderId="0" applyFont="0" applyFill="0" applyBorder="0" applyAlignment="0" applyProtection="0"/>
    <xf numFmtId="41" fontId="6"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1" fontId="8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22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0" fontId="46" fillId="0" borderId="0" applyProtection="0"/>
    <xf numFmtId="170" fontId="46" fillId="0" borderId="0" applyProtection="0"/>
    <xf numFmtId="22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6" fontId="46" fillId="0" borderId="0" applyFont="0" applyFill="0" applyBorder="0" applyAlignment="0" applyProtection="0"/>
    <xf numFmtId="184" fontId="46" fillId="0" borderId="0" applyFont="0" applyFill="0" applyBorder="0" applyAlignment="0" applyProtection="0"/>
    <xf numFmtId="0" fontId="8" fillId="0" borderId="0" applyFont="0" applyFill="0" applyBorder="0" applyAlignment="0" applyProtection="0"/>
    <xf numFmtId="41" fontId="10" fillId="0" borderId="0" applyFont="0" applyFill="0" applyBorder="0" applyAlignment="0" applyProtection="0"/>
    <xf numFmtId="171" fontId="4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8" fontId="103"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4" fontId="6" fillId="0" borderId="0" applyFont="0" applyFill="0" applyBorder="0" applyAlignment="0" applyProtection="0"/>
    <xf numFmtId="249" fontId="3" fillId="0" borderId="0" applyFont="0" applyFill="0" applyBorder="0" applyAlignment="0" applyProtection="0"/>
    <xf numFmtId="250" fontId="46" fillId="0" borderId="0" applyFont="0" applyFill="0" applyBorder="0" applyAlignment="0" applyProtection="0"/>
    <xf numFmtId="251" fontId="113" fillId="0" borderId="0" applyFont="0" applyFill="0" applyBorder="0" applyAlignment="0" applyProtection="0"/>
    <xf numFmtId="252" fontId="46" fillId="0" borderId="0" applyFont="0" applyFill="0" applyBorder="0" applyAlignment="0" applyProtection="0"/>
    <xf numFmtId="253" fontId="113" fillId="0" borderId="0" applyFont="0" applyFill="0" applyBorder="0" applyAlignment="0" applyProtection="0"/>
    <xf numFmtId="25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0" fontId="10" fillId="0" borderId="0" applyFont="0" applyFill="0" applyBorder="0" applyAlignment="0" applyProtection="0"/>
    <xf numFmtId="43" fontId="6" fillId="0" borderId="0" applyFont="0" applyFill="0" applyBorder="0" applyAlignment="0" applyProtection="0"/>
    <xf numFmtId="167"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98" fontId="10"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5" fontId="10"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5" fontId="10"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256" fontId="10" fillId="0" borderId="0" applyFont="0" applyFill="0" applyBorder="0" applyAlignment="0" applyProtection="0"/>
    <xf numFmtId="256"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114" fillId="0" borderId="0" applyFont="0" applyFill="0" applyBorder="0" applyAlignment="0" applyProtection="0"/>
    <xf numFmtId="189"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115" fillId="0" borderId="0" applyFont="0" applyFill="0" applyBorder="0" applyAlignment="0" applyProtection="0"/>
    <xf numFmtId="0" fontId="6" fillId="0" borderId="0" applyFont="0" applyFill="0" applyBorder="0" applyAlignment="0" applyProtection="0"/>
    <xf numFmtId="257" fontId="10"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45" fillId="0" borderId="0" applyFont="0" applyFill="0" applyBorder="0" applyAlignment="0" applyProtection="0"/>
    <xf numFmtId="231" fontId="6"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258" fontId="10"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58" fontId="1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261" fontId="6"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6" fillId="0" borderId="0" applyFont="0" applyFill="0" applyBorder="0" applyAlignment="0" applyProtection="0"/>
    <xf numFmtId="44" fontId="46" fillId="0" borderId="0" applyFont="0" applyFill="0" applyBorder="0" applyAlignment="0" applyProtection="0"/>
    <xf numFmtId="43" fontId="114" fillId="0" borderId="0" applyFont="0" applyFill="0" applyBorder="0" applyAlignment="0" applyProtection="0"/>
    <xf numFmtId="0" fontId="10" fillId="0" borderId="0" applyFont="0" applyFill="0" applyBorder="0" applyAlignment="0" applyProtection="0"/>
    <xf numFmtId="262"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62" fontId="46" fillId="0" borderId="0" applyFont="0" applyFill="0" applyBorder="0" applyAlignment="0" applyProtection="0"/>
    <xf numFmtId="263" fontId="70" fillId="0" borderId="0" applyFont="0" applyFill="0" applyBorder="0" applyAlignment="0" applyProtection="0"/>
    <xf numFmtId="43" fontId="10" fillId="0" borderId="0" applyFont="0" applyFill="0" applyBorder="0" applyAlignment="0" applyProtection="0"/>
    <xf numFmtId="262" fontId="46" fillId="0" borderId="0" applyFont="0" applyFill="0" applyBorder="0" applyAlignment="0" applyProtection="0"/>
    <xf numFmtId="264" fontId="8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263" fontId="70" fillId="0" borderId="0" applyFont="0" applyFill="0" applyBorder="0" applyAlignment="0" applyProtection="0"/>
    <xf numFmtId="185" fontId="46" fillId="0" borderId="0" applyProtection="0"/>
    <xf numFmtId="263" fontId="70" fillId="0" borderId="0" applyFont="0" applyFill="0" applyBorder="0" applyAlignment="0" applyProtection="0"/>
    <xf numFmtId="189" fontId="117" fillId="0" borderId="0" applyFont="0" applyFill="0" applyBorder="0" applyAlignment="0" applyProtection="0"/>
    <xf numFmtId="0" fontId="10" fillId="0" borderId="0" applyFont="0" applyFill="0" applyBorder="0" applyAlignment="0" applyProtection="0"/>
    <xf numFmtId="167" fontId="46" fillId="0" borderId="0" applyFont="0" applyFill="0" applyBorder="0" applyAlignment="0" applyProtection="0"/>
    <xf numFmtId="167"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84" fontId="87" fillId="0" borderId="0" applyFont="0" applyFill="0" applyBorder="0" applyAlignment="0" applyProtection="0"/>
    <xf numFmtId="193"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93"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3" fontId="46" fillId="0" borderId="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4" fontId="6" fillId="0" borderId="0" applyFont="0" applyFill="0" applyBorder="0" applyAlignment="0" applyProtection="0"/>
    <xf numFmtId="329" fontId="6" fillId="0" borderId="0" applyFont="0" applyFill="0" applyBorder="0" applyAlignment="0" applyProtection="0"/>
    <xf numFmtId="43" fontId="45" fillId="0" borderId="0" applyFont="0" applyFill="0" applyBorder="0" applyAlignment="0" applyProtection="0"/>
    <xf numFmtId="265" fontId="6" fillId="0" borderId="0" applyFont="0" applyFill="0" applyBorder="0" applyAlignment="0" applyProtection="0"/>
    <xf numFmtId="43" fontId="6" fillId="0" borderId="0" applyFont="0" applyFill="0" applyBorder="0" applyAlignment="0" applyProtection="0"/>
    <xf numFmtId="184" fontId="46" fillId="0" borderId="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0" fontId="6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65" fontId="10" fillId="0" borderId="0" applyFont="0" applyFill="0" applyBorder="0" applyAlignment="0" applyProtection="0"/>
    <xf numFmtId="43" fontId="6" fillId="0" borderId="0" applyFont="0" applyFill="0" applyBorder="0" applyAlignment="0" applyProtection="0"/>
    <xf numFmtId="190"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6" fontId="38"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4" fontId="10" fillId="0" borderId="0" applyFont="0" applyFill="0" applyBorder="0" applyAlignment="0" applyProtection="0"/>
    <xf numFmtId="0" fontId="17" fillId="0" borderId="0" applyFont="0" applyFill="0" applyBorder="0" applyAlignment="0" applyProtection="0"/>
    <xf numFmtId="267" fontId="38" fillId="0" borderId="0" applyFont="0" applyFill="0" applyBorder="0" applyAlignment="0" applyProtection="0"/>
    <xf numFmtId="43" fontId="6"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3" fontId="8" fillId="0" borderId="0" applyFont="0" applyFill="0" applyBorder="0" applyAlignment="0" applyProtection="0"/>
    <xf numFmtId="184" fontId="10" fillId="0" borderId="0" applyFont="0" applyFill="0" applyBorder="0" applyAlignment="0" applyProtection="0"/>
    <xf numFmtId="193" fontId="46" fillId="0" borderId="0" applyProtection="0"/>
    <xf numFmtId="193" fontId="4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172"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97" fontId="42" fillId="0" borderId="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172" fontId="6" fillId="0" borderId="0" applyFont="0" applyFill="0" applyBorder="0" applyAlignment="0" applyProtection="0"/>
    <xf numFmtId="184" fontId="6" fillId="0" borderId="0" applyFont="0" applyFill="0" applyBorder="0" applyAlignment="0" applyProtection="0"/>
    <xf numFmtId="184" fontId="46" fillId="0" borderId="0" applyProtection="0"/>
    <xf numFmtId="43" fontId="4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67" fontId="45"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6" fontId="43" fillId="0" borderId="0" applyFont="0" applyFill="0" applyBorder="0" applyAlignment="0" applyProtection="0"/>
    <xf numFmtId="43" fontId="11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84" fontId="46"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72"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265"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8" fontId="38"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27"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43"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268"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199" fontId="121" fillId="0" borderId="0" applyFont="0" applyFill="0" applyBorder="0" applyAlignment="0" applyProtection="0"/>
    <xf numFmtId="269" fontId="122" fillId="0" borderId="0" applyFill="0" applyBorder="0" applyProtection="0"/>
    <xf numFmtId="270" fontId="3" fillId="0" borderId="0" applyFont="0" applyFill="0" applyBorder="0" applyAlignment="0" applyProtection="0"/>
    <xf numFmtId="271" fontId="39" fillId="0" borderId="0" applyFill="0" applyBorder="0" applyProtection="0"/>
    <xf numFmtId="271" fontId="39" fillId="0" borderId="7" applyFill="0" applyProtection="0"/>
    <xf numFmtId="271" fontId="39" fillId="0" borderId="7" applyFill="0" applyProtection="0"/>
    <xf numFmtId="271" fontId="39" fillId="0" borderId="26" applyFill="0" applyProtection="0"/>
    <xf numFmtId="272" fontId="98" fillId="0" borderId="0" applyFont="0" applyFill="0" applyBorder="0" applyAlignment="0" applyProtection="0"/>
    <xf numFmtId="273" fontId="123" fillId="0" borderId="0" applyFont="0" applyFill="0" applyBorder="0" applyAlignment="0" applyProtection="0"/>
    <xf numFmtId="274"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276" fontId="123" fillId="0" borderId="0" applyFont="0" applyFill="0" applyBorder="0" applyAlignment="0" applyProtection="0"/>
    <xf numFmtId="196" fontId="103"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77" fontId="113" fillId="0" borderId="0" applyFont="0" applyFill="0" applyBorder="0" applyAlignment="0" applyProtection="0"/>
    <xf numFmtId="278" fontId="46" fillId="0" borderId="0" applyFont="0" applyFill="0" applyBorder="0" applyAlignment="0" applyProtection="0"/>
    <xf numFmtId="279" fontId="113" fillId="0" borderId="0" applyFont="0" applyFill="0" applyBorder="0" applyAlignment="0" applyProtection="0"/>
    <xf numFmtId="280" fontId="113" fillId="0" borderId="0" applyFont="0" applyFill="0" applyBorder="0" applyAlignment="0" applyProtection="0"/>
    <xf numFmtId="281" fontId="46" fillId="0" borderId="0" applyFont="0" applyFill="0" applyBorder="0" applyAlignment="0" applyProtection="0"/>
    <xf numFmtId="282" fontId="113" fillId="0" borderId="0" applyFont="0" applyFill="0" applyBorder="0" applyAlignment="0" applyProtection="0"/>
    <xf numFmtId="283" fontId="113" fillId="0" borderId="0" applyFont="0" applyFill="0" applyBorder="0" applyAlignment="0" applyProtection="0"/>
    <xf numFmtId="284" fontId="46" fillId="0" borderId="0" applyFont="0" applyFill="0" applyBorder="0" applyAlignment="0" applyProtection="0"/>
    <xf numFmtId="285" fontId="113" fillId="0" borderId="0" applyFont="0" applyFill="0" applyBorder="0" applyAlignment="0" applyProtection="0"/>
    <xf numFmtId="44" fontId="10"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286" fontId="6"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287" fontId="6" fillId="0" borderId="0" applyFont="0" applyFill="0" applyBorder="0" applyAlignment="0" applyProtection="0"/>
    <xf numFmtId="206" fontId="8"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9" fontId="46" fillId="0" borderId="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88" fontId="6" fillId="0" borderId="0" applyFont="0" applyFill="0" applyBorder="0" applyAlignment="0" applyProtection="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applyProtection="0"/>
    <xf numFmtId="290" fontId="6" fillId="0" borderId="0"/>
    <xf numFmtId="290" fontId="6" fillId="0" borderId="0"/>
    <xf numFmtId="290" fontId="6" fillId="0" borderId="0"/>
    <xf numFmtId="290" fontId="6" fillId="0" borderId="0"/>
    <xf numFmtId="290" fontId="6" fillId="0" borderId="0"/>
    <xf numFmtId="290" fontId="6" fillId="0" borderId="0"/>
    <xf numFmtId="290" fontId="6" fillId="0" borderId="0"/>
    <xf numFmtId="192"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1" fontId="39" fillId="0" borderId="0" applyFill="0" applyBorder="0" applyProtection="0"/>
    <xf numFmtId="291" fontId="39" fillId="0" borderId="7" applyFill="0" applyProtection="0"/>
    <xf numFmtId="291" fontId="39" fillId="0" borderId="7" applyFill="0" applyProtection="0"/>
    <xf numFmtId="291" fontId="39" fillId="0" borderId="26" applyFill="0" applyProtection="0"/>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292"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3" fontId="8" fillId="0" borderId="0"/>
    <xf numFmtId="294" fontId="51" fillId="0" borderId="2"/>
    <xf numFmtId="294" fontId="51" fillId="0" borderId="2"/>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applyProtection="0"/>
    <xf numFmtId="261" fontId="6" fillId="0" borderId="0"/>
    <xf numFmtId="261" fontId="6" fillId="0" borderId="0"/>
    <xf numFmtId="261" fontId="6" fillId="0" borderId="0"/>
    <xf numFmtId="261" fontId="6" fillId="0" borderId="0"/>
    <xf numFmtId="261" fontId="6" fillId="0" borderId="0"/>
    <xf numFmtId="261" fontId="6" fillId="0" borderId="0"/>
    <xf numFmtId="261" fontId="6" fillId="0" borderId="0"/>
    <xf numFmtId="295" fontId="51" fillId="0" borderId="0"/>
    <xf numFmtId="171" fontId="125" fillId="0" borderId="0" applyFont="0" applyFill="0" applyBorder="0" applyAlignment="0" applyProtection="0"/>
    <xf numFmtId="184"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21" fontId="125"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171" fontId="125" fillId="0" borderId="0" applyFont="0" applyFill="0" applyBorder="0" applyAlignment="0" applyProtection="0"/>
    <xf numFmtId="171" fontId="125" fillId="0" borderId="0" applyFont="0" applyFill="0" applyBorder="0" applyAlignment="0" applyProtection="0"/>
    <xf numFmtId="296" fontId="82" fillId="0" borderId="0" applyFont="0" applyFill="0" applyBorder="0" applyAlignment="0" applyProtection="0"/>
    <xf numFmtId="296" fontId="82" fillId="0" borderId="0" applyFont="0" applyFill="0" applyBorder="0" applyAlignment="0" applyProtection="0"/>
    <xf numFmtId="297" fontId="8" fillId="0" borderId="0" applyFont="0" applyFill="0" applyBorder="0" applyAlignment="0" applyProtection="0"/>
    <xf numFmtId="297" fontId="8" fillId="0" borderId="0" applyFont="0" applyFill="0" applyBorder="0" applyAlignment="0" applyProtection="0"/>
    <xf numFmtId="298" fontId="8" fillId="0" borderId="0" applyFont="0" applyFill="0" applyBorder="0" applyAlignment="0" applyProtection="0"/>
    <xf numFmtId="298" fontId="8"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17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5" fontId="125" fillId="0" borderId="0" applyFont="0" applyFill="0" applyBorder="0" applyAlignment="0" applyProtection="0"/>
    <xf numFmtId="165" fontId="125" fillId="0" borderId="0" applyFont="0" applyFill="0" applyBorder="0" applyAlignment="0" applyProtection="0"/>
    <xf numFmtId="41"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172"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84" fontId="125" fillId="0" borderId="0" applyFont="0" applyFill="0" applyBorder="0" applyAlignment="0" applyProtection="0"/>
    <xf numFmtId="184"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300" fontId="8" fillId="0" borderId="0" applyFont="0" applyFill="0" applyBorder="0" applyAlignment="0" applyProtection="0"/>
    <xf numFmtId="300" fontId="8"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184"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3" fontId="125" fillId="0" borderId="0" applyFont="0" applyFill="0" applyBorder="0" applyAlignment="0" applyProtection="0"/>
    <xf numFmtId="3" fontId="8" fillId="0" borderId="0" applyFont="0" applyBorder="0" applyAlignment="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27" fillId="0" borderId="0" applyNumberFormat="0" applyAlignment="0">
      <alignment horizontal="left"/>
    </xf>
    <xf numFmtId="0" fontId="128" fillId="0" borderId="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301"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2"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3"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4"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5" fontId="153" fillId="35" borderId="2" applyNumberFormat="0" applyAlignment="0">
      <alignment horizontal="left" vertical="top"/>
    </xf>
    <xf numFmtId="5" fontId="153" fillId="35" borderId="2" applyNumberFormat="0" applyAlignment="0">
      <alignment horizontal="left" vertical="top"/>
    </xf>
    <xf numFmtId="305"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1" fontId="8" fillId="0" borderId="0" applyFont="0" applyFill="0" applyBorder="0" applyAlignment="0" applyProtection="0"/>
    <xf numFmtId="38" fontId="66"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306"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1" fontId="8" fillId="0" borderId="0" applyFont="0" applyFill="0" applyBorder="0" applyAlignment="0" applyProtection="0"/>
    <xf numFmtId="0" fontId="8" fillId="0" borderId="0"/>
    <xf numFmtId="0" fontId="91" fillId="0" borderId="37">
      <alignment horizontal="centerContinuous"/>
    </xf>
    <xf numFmtId="168" fontId="8" fillId="37" borderId="30">
      <alignment vertical="top" wrapText="1"/>
    </xf>
    <xf numFmtId="168" fontId="8" fillId="37" borderId="30">
      <alignment vertical="top" wrapText="1"/>
    </xf>
    <xf numFmtId="168" fontId="8" fillId="37" borderId="30">
      <alignment vertical="top" wrapText="1"/>
    </xf>
    <xf numFmtId="168"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2" fontId="162" fillId="0" borderId="9" applyNumberFormat="0" applyFont="0" applyFill="0" applyBorder="0">
      <alignment horizontal="center"/>
    </xf>
    <xf numFmtId="192"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1" fontId="82" fillId="0" borderId="0" applyFont="0" applyFill="0" applyBorder="0" applyAlignment="0" applyProtection="0"/>
    <xf numFmtId="184" fontId="82" fillId="0" borderId="0" applyFont="0" applyFill="0" applyBorder="0" applyAlignment="0" applyProtection="0"/>
    <xf numFmtId="0" fontId="163" fillId="0" borderId="33"/>
    <xf numFmtId="0" fontId="164" fillId="0" borderId="33"/>
    <xf numFmtId="183" fontId="82" fillId="0" borderId="9"/>
    <xf numFmtId="183" fontId="82" fillId="0" borderId="9"/>
    <xf numFmtId="307" fontId="165" fillId="0" borderId="9"/>
    <xf numFmtId="308" fontId="87" fillId="0" borderId="0" applyFont="0" applyFill="0" applyBorder="0" applyAlignment="0" applyProtection="0"/>
    <xf numFmtId="309" fontId="87" fillId="0" borderId="0" applyFont="0" applyFill="0" applyBorder="0" applyAlignment="0" applyProtection="0"/>
    <xf numFmtId="310" fontId="82" fillId="0" borderId="0" applyFont="0" applyFill="0" applyBorder="0" applyAlignment="0" applyProtection="0"/>
    <xf numFmtId="311"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2"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3"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1"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69" fontId="177" fillId="0" borderId="17" applyFont="0" applyBorder="0" applyAlignment="0"/>
    <xf numFmtId="169" fontId="177" fillId="0" borderId="17" applyFont="0" applyBorder="0" applyAlignment="0"/>
    <xf numFmtId="169" fontId="177" fillId="0" borderId="17" applyFont="0" applyBorder="0" applyAlignment="0"/>
    <xf numFmtId="169" fontId="177" fillId="0" borderId="17" applyFont="0" applyBorder="0" applyAlignment="0"/>
    <xf numFmtId="0" fontId="44" fillId="32" borderId="0"/>
    <xf numFmtId="0" fontId="116" fillId="32" borderId="0"/>
    <xf numFmtId="0" fontId="116" fillId="32" borderId="0"/>
    <xf numFmtId="0" fontId="116" fillId="32" borderId="0"/>
    <xf numFmtId="41" fontId="82"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300"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4" fontId="107" fillId="0" borderId="0" applyFont="0" applyFill="0" applyBorder="0" applyAlignment="0" applyProtection="0"/>
    <xf numFmtId="315" fontId="3" fillId="0" borderId="0" applyFont="0" applyFill="0" applyBorder="0" applyAlignment="0" applyProtection="0"/>
    <xf numFmtId="316" fontId="113"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317" fontId="6" fillId="0" borderId="0" applyFont="0" applyFill="0" applyBorder="0" applyAlignment="0" applyProtection="0"/>
    <xf numFmtId="242" fontId="82"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195" fontId="82"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318"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9" fontId="113" fillId="0" borderId="0" applyFont="0" applyFill="0" applyBorder="0" applyAlignment="0" applyProtection="0"/>
    <xf numFmtId="320" fontId="3" fillId="0" borderId="0" applyFont="0" applyFill="0" applyBorder="0" applyAlignment="0" applyProtection="0"/>
    <xf numFmtId="321" fontId="113" fillId="0" borderId="0" applyFont="0" applyFill="0" applyBorder="0" applyAlignment="0" applyProtection="0"/>
    <xf numFmtId="322" fontId="3" fillId="0" borderId="0" applyFont="0" applyFill="0" applyBorder="0" applyAlignment="0" applyProtection="0"/>
    <xf numFmtId="323" fontId="113" fillId="0" borderId="0" applyFont="0" applyFill="0" applyBorder="0" applyAlignment="0" applyProtection="0"/>
    <xf numFmtId="324"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188" fontId="103"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103"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6" fontId="103"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238"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41" fontId="62" fillId="0" borderId="0" applyFont="0" applyFill="0" applyBorder="0" applyAlignment="0" applyProtection="0"/>
    <xf numFmtId="227"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4" fontId="62" fillId="0" borderId="0" applyFont="0" applyFill="0" applyBorder="0" applyAlignment="0" applyProtection="0"/>
    <xf numFmtId="41"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5"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69"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6"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225"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0" fontId="51" fillId="0" borderId="0"/>
    <xf numFmtId="326" fontId="98" fillId="0" borderId="0" applyFont="0" applyFill="0" applyBorder="0" applyAlignment="0" applyProtection="0"/>
    <xf numFmtId="205" fontId="62" fillId="0" borderId="0" applyFont="0" applyFill="0" applyBorder="0" applyAlignment="0" applyProtection="0"/>
    <xf numFmtId="205"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210"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10" fontId="62" fillId="0" borderId="0" applyFont="0" applyFill="0" applyBorder="0" applyAlignment="0" applyProtection="0"/>
    <xf numFmtId="42" fontId="62" fillId="0" borderId="0" applyFont="0" applyFill="0" applyBorder="0" applyAlignment="0" applyProtection="0"/>
    <xf numFmtId="0" fontId="51" fillId="0" borderId="0"/>
    <xf numFmtId="326" fontId="98"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27" fontId="62" fillId="0" borderId="0" applyFont="0" applyFill="0" applyBorder="0" applyAlignment="0" applyProtection="0"/>
    <xf numFmtId="41"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21"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2" fontId="62" fillId="0" borderId="0" applyFont="0" applyFill="0" applyBorder="0" applyAlignment="0" applyProtection="0"/>
    <xf numFmtId="223" fontId="62" fillId="0" borderId="0" applyFont="0" applyFill="0" applyBorder="0" applyAlignment="0" applyProtection="0"/>
    <xf numFmtId="217" fontId="62" fillId="0" borderId="0" applyFont="0" applyFill="0" applyBorder="0" applyAlignment="0" applyProtection="0"/>
    <xf numFmtId="223" fontId="62" fillId="0" borderId="0" applyFont="0" applyFill="0" applyBorder="0" applyAlignment="0" applyProtection="0"/>
    <xf numFmtId="207" fontId="47" fillId="0" borderId="0" applyFont="0" applyFill="0" applyBorder="0" applyAlignment="0" applyProtection="0"/>
    <xf numFmtId="222" fontId="62" fillId="0" borderId="0" applyFont="0" applyFill="0" applyBorder="0" applyAlignment="0" applyProtection="0"/>
    <xf numFmtId="207" fontId="62" fillId="0" borderId="0" applyFont="0" applyFill="0" applyBorder="0" applyAlignment="0" applyProtection="0"/>
    <xf numFmtId="206" fontId="47" fillId="0" borderId="0" applyFont="0" applyFill="0" applyBorder="0" applyAlignment="0" applyProtection="0"/>
    <xf numFmtId="0" fontId="51" fillId="0" borderId="0"/>
    <xf numFmtId="226" fontId="62" fillId="0" borderId="0" applyFont="0" applyFill="0" applyBorder="0" applyAlignment="0" applyProtection="0"/>
    <xf numFmtId="326" fontId="98" fillId="0" borderId="0" applyFont="0" applyFill="0" applyBorder="0" applyAlignment="0" applyProtection="0"/>
    <xf numFmtId="206" fontId="62" fillId="0" borderId="0" applyFont="0" applyFill="0" applyBorder="0" applyAlignment="0" applyProtection="0"/>
    <xf numFmtId="165" fontId="62" fillId="0" borderId="0" applyFont="0" applyFill="0" applyBorder="0" applyAlignment="0" applyProtection="0"/>
    <xf numFmtId="222" fontId="62" fillId="0" borderId="0" applyFont="0" applyFill="0" applyBorder="0" applyAlignment="0" applyProtection="0"/>
    <xf numFmtId="169" fontId="73" fillId="0" borderId="0" applyFont="0" applyFill="0" applyBorder="0" applyAlignment="0" applyProtection="0"/>
    <xf numFmtId="206" fontId="62" fillId="0" borderId="0" applyFont="0" applyFill="0" applyBorder="0" applyAlignment="0" applyProtection="0"/>
    <xf numFmtId="171" fontId="8" fillId="0" borderId="0" applyFont="0" applyFill="0" applyBorder="0" applyAlignment="0" applyProtection="0"/>
    <xf numFmtId="206" fontId="62" fillId="0" borderId="0" applyFont="0" applyFill="0" applyBorder="0" applyAlignment="0" applyProtection="0"/>
    <xf numFmtId="171" fontId="8" fillId="0" borderId="0" applyFont="0" applyFill="0" applyBorder="0" applyAlignment="0" applyProtection="0"/>
    <xf numFmtId="223" fontId="62" fillId="0" borderId="0" applyFont="0" applyFill="0" applyBorder="0" applyAlignment="0" applyProtection="0"/>
    <xf numFmtId="171" fontId="8" fillId="0" borderId="0" applyFont="0" applyFill="0" applyBorder="0" applyAlignment="0" applyProtection="0"/>
    <xf numFmtId="223" fontId="62" fillId="0" borderId="0" applyFont="0" applyFill="0" applyBorder="0" applyAlignment="0" applyProtection="0"/>
    <xf numFmtId="169" fontId="73" fillId="0" borderId="0" applyFont="0" applyFill="0" applyBorder="0" applyAlignment="0" applyProtection="0"/>
    <xf numFmtId="206" fontId="62" fillId="0" borderId="0" applyFont="0" applyFill="0" applyBorder="0" applyAlignment="0" applyProtection="0"/>
    <xf numFmtId="169" fontId="73" fillId="0" borderId="0" applyFont="0" applyFill="0" applyBorder="0" applyAlignment="0" applyProtection="0"/>
    <xf numFmtId="223"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227" fontId="62" fillId="0" borderId="0" applyFont="0" applyFill="0" applyBorder="0" applyAlignment="0" applyProtection="0"/>
    <xf numFmtId="165" fontId="62" fillId="0" borderId="0" applyFont="0" applyFill="0" applyBorder="0" applyAlignment="0" applyProtection="0"/>
    <xf numFmtId="208" fontId="62" fillId="0" borderId="0" applyFont="0" applyFill="0" applyBorder="0" applyAlignment="0" applyProtection="0"/>
    <xf numFmtId="165" fontId="62" fillId="0" borderId="0" applyFont="0" applyFill="0" applyBorder="0" applyAlignment="0" applyProtection="0"/>
    <xf numFmtId="207" fontId="47"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17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18" fontId="67" fillId="0" borderId="0" applyFont="0" applyFill="0" applyBorder="0" applyAlignment="0" applyProtection="0"/>
    <xf numFmtId="171" fontId="62" fillId="0" borderId="0" applyFont="0" applyFill="0" applyBorder="0" applyAlignment="0" applyProtection="0"/>
    <xf numFmtId="219"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65" fontId="62" fillId="0" borderId="0" applyFont="0" applyFill="0" applyBorder="0" applyAlignment="0" applyProtection="0"/>
    <xf numFmtId="220" fontId="62" fillId="0" borderId="0" applyFont="0" applyFill="0" applyBorder="0" applyAlignment="0" applyProtection="0"/>
    <xf numFmtId="165"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207" fontId="47"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208" fontId="62" fillId="0" borderId="0" applyFont="0" applyFill="0" applyBorder="0" applyAlignment="0" applyProtection="0"/>
    <xf numFmtId="206" fontId="62" fillId="0" borderId="0" applyFont="0" applyFill="0" applyBorder="0" applyAlignment="0" applyProtection="0"/>
    <xf numFmtId="207" fontId="62" fillId="0" borderId="0" applyFont="0" applyFill="0" applyBorder="0" applyAlignment="0" applyProtection="0"/>
    <xf numFmtId="206" fontId="62" fillId="0" borderId="0" applyFont="0" applyFill="0" applyBorder="0" applyAlignment="0" applyProtection="0"/>
    <xf numFmtId="218" fontId="67" fillId="0" borderId="0" applyFont="0" applyFill="0" applyBorder="0" applyAlignment="0" applyProtection="0"/>
    <xf numFmtId="165" fontId="62" fillId="0" borderId="0" applyFont="0" applyFill="0" applyBorder="0" applyAlignment="0" applyProtection="0"/>
    <xf numFmtId="219" fontId="62" fillId="0" borderId="0" applyFont="0" applyFill="0" applyBorder="0" applyAlignment="0" applyProtection="0"/>
    <xf numFmtId="41" fontId="62" fillId="0" borderId="0" applyFont="0" applyFill="0" applyBorder="0" applyAlignment="0" applyProtection="0"/>
    <xf numFmtId="207" fontId="62" fillId="0" borderId="0" applyFont="0" applyFill="0" applyBorder="0" applyAlignment="0" applyProtection="0"/>
    <xf numFmtId="171" fontId="62" fillId="0" borderId="0" applyFont="0" applyFill="0" applyBorder="0" applyAlignment="0" applyProtection="0"/>
    <xf numFmtId="220"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207" fontId="62" fillId="0" borderId="0" applyFont="0" applyFill="0" applyBorder="0" applyAlignment="0" applyProtection="0"/>
    <xf numFmtId="217" fontId="62" fillId="0" borderId="0" applyFont="0" applyFill="0" applyBorder="0" applyAlignment="0" applyProtection="0"/>
    <xf numFmtId="207" fontId="47" fillId="0" borderId="0" applyFont="0" applyFill="0" applyBorder="0" applyAlignment="0" applyProtection="0"/>
    <xf numFmtId="165" fontId="62" fillId="0" borderId="0" applyFont="0" applyFill="0" applyBorder="0" applyAlignment="0" applyProtection="0"/>
    <xf numFmtId="223" fontId="62" fillId="0" borderId="0" applyFont="0" applyFill="0" applyBorder="0" applyAlignment="0" applyProtection="0"/>
    <xf numFmtId="217" fontId="62" fillId="0" borderId="0" applyFont="0" applyFill="0" applyBorder="0" applyAlignment="0" applyProtection="0"/>
    <xf numFmtId="207" fontId="62" fillId="0" borderId="0" applyFont="0" applyFill="0" applyBorder="0" applyAlignment="0" applyProtection="0"/>
    <xf numFmtId="220" fontId="62" fillId="0" borderId="0" applyFont="0" applyFill="0" applyBorder="0" applyAlignment="0" applyProtection="0"/>
    <xf numFmtId="0" fontId="51" fillId="0" borderId="0"/>
    <xf numFmtId="326" fontId="98" fillId="0" borderId="0" applyFont="0" applyFill="0" applyBorder="0" applyAlignment="0" applyProtection="0"/>
    <xf numFmtId="165" fontId="62" fillId="0" borderId="0" applyFont="0" applyFill="0" applyBorder="0" applyAlignment="0" applyProtection="0"/>
    <xf numFmtId="171" fontId="62" fillId="0" borderId="0" applyFont="0" applyFill="0" applyBorder="0" applyAlignment="0" applyProtection="0"/>
    <xf numFmtId="165"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71" fontId="62" fillId="0" borderId="0" applyFont="0" applyFill="0" applyBorder="0" applyAlignment="0" applyProtection="0"/>
    <xf numFmtId="171"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06"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206" fontId="47" fillId="0" borderId="0" applyFont="0" applyFill="0" applyBorder="0" applyAlignment="0" applyProtection="0"/>
    <xf numFmtId="171" fontId="62" fillId="0" borderId="0" applyFont="0" applyFill="0" applyBorder="0" applyAlignment="0" applyProtection="0"/>
    <xf numFmtId="206" fontId="62" fillId="0" borderId="0" applyFont="0" applyFill="0" applyBorder="0" applyAlignment="0" applyProtection="0"/>
    <xf numFmtId="171" fontId="62" fillId="0" borderId="0" applyFont="0" applyFill="0" applyBorder="0" applyAlignment="0" applyProtection="0"/>
    <xf numFmtId="41" fontId="62" fillId="0" borderId="0" applyFont="0" applyFill="0" applyBorder="0" applyAlignment="0" applyProtection="0"/>
    <xf numFmtId="171" fontId="62" fillId="0" borderId="0" applyFont="0" applyFill="0" applyBorder="0" applyAlignment="0" applyProtection="0"/>
    <xf numFmtId="225" fontId="62" fillId="0" borderId="0" applyFont="0" applyFill="0" applyBorder="0" applyAlignment="0" applyProtection="0"/>
    <xf numFmtId="165" fontId="62" fillId="0" borderId="0" applyFont="0" applyFill="0" applyBorder="0" applyAlignment="0" applyProtection="0"/>
    <xf numFmtId="225" fontId="62" fillId="0" borderId="0" applyFont="0" applyFill="0" applyBorder="0" applyAlignment="0" applyProtection="0"/>
    <xf numFmtId="206" fontId="62" fillId="0" borderId="0" applyFont="0" applyFill="0" applyBorder="0" applyAlignment="0" applyProtection="0"/>
    <xf numFmtId="41"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27" fontId="98" fillId="0" borderId="45">
      <alignment horizontal="right" vertical="center"/>
    </xf>
    <xf numFmtId="327" fontId="98" fillId="0" borderId="45">
      <alignment horizontal="right" vertical="center"/>
    </xf>
    <xf numFmtId="327" fontId="98" fillId="0" borderId="45">
      <alignment horizontal="right" vertical="center"/>
    </xf>
    <xf numFmtId="183" fontId="202" fillId="0" borderId="45">
      <alignment horizontal="right" vertical="center"/>
    </xf>
    <xf numFmtId="183" fontId="202" fillId="0" borderId="45">
      <alignment horizontal="right" vertical="center"/>
    </xf>
    <xf numFmtId="327" fontId="98"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1" fontId="87"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183" fontId="202"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8" fontId="62" fillId="0" borderId="45">
      <alignment horizontal="right" vertical="center"/>
    </xf>
    <xf numFmtId="328" fontId="62"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327"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167" fontId="7" fillId="0" borderId="0" applyFont="0" applyFill="0" applyBorder="0" applyAlignment="0" applyProtection="0"/>
    <xf numFmtId="0" fontId="9" fillId="0" borderId="0"/>
    <xf numFmtId="44" fontId="6" fillId="0" borderId="0" applyFont="0" applyFill="0" applyBorder="0" applyAlignment="0" applyProtection="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0" fontId="9" fillId="0" borderId="0"/>
    <xf numFmtId="167" fontId="7" fillId="0" borderId="0" applyFont="0" applyFill="0" applyBorder="0" applyAlignment="0" applyProtection="0"/>
    <xf numFmtId="0" fontId="9" fillId="0" borderId="0"/>
    <xf numFmtId="167" fontId="7" fillId="0" borderId="0" applyFont="0" applyFill="0" applyBorder="0" applyAlignment="0" applyProtection="0"/>
    <xf numFmtId="0" fontId="9" fillId="0" borderId="0"/>
    <xf numFmtId="0" fontId="7" fillId="0" borderId="0"/>
    <xf numFmtId="167" fontId="7" fillId="0" borderId="0" applyFont="0" applyFill="0" applyBorder="0" applyAlignment="0" applyProtection="0"/>
    <xf numFmtId="0" fontId="7" fillId="0" borderId="0"/>
    <xf numFmtId="0" fontId="7" fillId="0" borderId="0"/>
    <xf numFmtId="0" fontId="7" fillId="0" borderId="0"/>
    <xf numFmtId="3" fontId="49" fillId="0" borderId="46"/>
    <xf numFmtId="3" fontId="49" fillId="0" borderId="46"/>
    <xf numFmtId="1" fontId="72" fillId="0" borderId="46" applyBorder="0" applyAlignment="0">
      <alignment horizontal="center"/>
    </xf>
    <xf numFmtId="1" fontId="72" fillId="0" borderId="46" applyBorder="0" applyAlignment="0">
      <alignment horizontal="center"/>
    </xf>
    <xf numFmtId="3" fontId="49" fillId="0" borderId="46"/>
    <xf numFmtId="3" fontId="49" fillId="0" borderId="46"/>
    <xf numFmtId="3" fontId="49" fillId="0" borderId="46"/>
    <xf numFmtId="3" fontId="49" fillId="0" borderId="46"/>
    <xf numFmtId="0" fontId="77" fillId="0" borderId="46" applyNumberFormat="0" applyFont="0" applyBorder="0">
      <alignment horizontal="left" indent="2"/>
    </xf>
    <xf numFmtId="0" fontId="77" fillId="0" borderId="46" applyNumberFormat="0" applyFont="0" applyBorder="0">
      <alignment horizontal="left" indent="2"/>
    </xf>
    <xf numFmtId="0" fontId="77" fillId="0" borderId="46" applyNumberFormat="0" applyFont="0" applyBorder="0" applyAlignment="0">
      <alignment horizontal="center"/>
    </xf>
    <xf numFmtId="0" fontId="77" fillId="0" borderId="46" applyNumberFormat="0" applyFont="0" applyBorder="0" applyAlignment="0">
      <alignment horizontal="center"/>
    </xf>
    <xf numFmtId="271" fontId="39" fillId="0" borderId="48" applyFill="0" applyProtection="0"/>
    <xf numFmtId="271" fontId="39" fillId="0" borderId="48" applyFill="0" applyProtection="0"/>
    <xf numFmtId="291" fontId="39" fillId="0" borderId="48" applyFill="0" applyProtection="0"/>
    <xf numFmtId="291" fontId="39" fillId="0" borderId="48" applyFill="0" applyProtection="0"/>
    <xf numFmtId="294" fontId="51" fillId="0" borderId="46"/>
    <xf numFmtId="294" fontId="51" fillId="0" borderId="46"/>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0" fontId="61" fillId="0" borderId="49">
      <alignment horizontal="left" vertical="center"/>
    </xf>
    <xf numFmtId="5" fontId="153" fillId="35" borderId="46" applyNumberFormat="0" applyAlignment="0">
      <alignment horizontal="left" vertical="top"/>
    </xf>
    <xf numFmtId="5" fontId="153" fillId="35" borderId="46" applyNumberFormat="0" applyAlignment="0">
      <alignment horizontal="left" vertical="top"/>
    </xf>
    <xf numFmtId="305" fontId="153" fillId="35" borderId="46" applyNumberFormat="0" applyAlignment="0">
      <alignment horizontal="left" vertical="top"/>
    </xf>
    <xf numFmtId="49" fontId="154" fillId="0" borderId="46">
      <alignment vertical="center"/>
    </xf>
    <xf numFmtId="49" fontId="154" fillId="0" borderId="46">
      <alignment vertical="center"/>
    </xf>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6" borderId="46" applyNumberFormat="0" applyBorder="0" applyAlignment="0" applyProtection="0"/>
    <xf numFmtId="10" fontId="141" fillId="36"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0" fontId="141" fillId="32" borderId="46" applyNumberFormat="0" applyBorder="0" applyAlignment="0" applyProtection="0"/>
    <xf numFmtId="192" fontId="162" fillId="0" borderId="50" applyNumberFormat="0" applyFont="0" applyFill="0" applyBorder="0">
      <alignment horizontal="center"/>
    </xf>
    <xf numFmtId="192" fontId="162" fillId="0" borderId="50" applyNumberFormat="0" applyFont="0" applyFill="0" applyBorder="0">
      <alignment horizontal="center"/>
    </xf>
    <xf numFmtId="183" fontId="82" fillId="0" borderId="50"/>
    <xf numFmtId="183" fontId="82" fillId="0" borderId="50"/>
    <xf numFmtId="307" fontId="165" fillId="0" borderId="50"/>
    <xf numFmtId="0" fontId="98" fillId="0" borderId="46"/>
    <xf numFmtId="0" fontId="168" fillId="0" borderId="46" applyNumberFormat="0" applyFont="0" applyFill="0" applyBorder="0" applyAlignment="0">
      <alignment horizontal="center"/>
    </xf>
    <xf numFmtId="0" fontId="168" fillId="0" borderId="46" applyNumberFormat="0" applyFont="0" applyFill="0" applyBorder="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xf numFmtId="0" fontId="181" fillId="1" borderId="49" applyNumberFormat="0" applyFont="0" applyAlignment="0">
      <alignment horizontal="center"/>
    </xf>
  </cellStyleXfs>
  <cellXfs count="735">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68"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43" fontId="5" fillId="0" borderId="2" xfId="7" applyFont="1" applyFill="1" applyBorder="1" applyAlignment="1">
      <alignment horizontal="center" vertical="center" wrapText="1"/>
    </xf>
    <xf numFmtId="43"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43"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69" fontId="11" fillId="0" borderId="2" xfId="0" applyNumberFormat="1" applyFont="1" applyBorder="1" applyAlignment="1">
      <alignment horizontal="center" vertical="center" wrapText="1"/>
    </xf>
    <xf numFmtId="170"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69"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69"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69"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69" fontId="17" fillId="0" borderId="2" xfId="0" applyNumberFormat="1" applyFont="1" applyFill="1" applyBorder="1" applyAlignment="1">
      <alignment vertical="center"/>
    </xf>
    <xf numFmtId="169" fontId="17" fillId="0" borderId="2" xfId="0" applyNumberFormat="1" applyFont="1" applyFill="1" applyBorder="1" applyAlignment="1">
      <alignment horizontal="right" vertical="center"/>
    </xf>
    <xf numFmtId="169" fontId="17" fillId="0" borderId="2" xfId="1" applyNumberFormat="1" applyFont="1" applyFill="1" applyBorder="1" applyAlignment="1">
      <alignment vertical="center"/>
    </xf>
    <xf numFmtId="169"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69"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69" fontId="12" fillId="0" borderId="0" xfId="0" applyNumberFormat="1" applyFont="1"/>
    <xf numFmtId="169"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69" fontId="22" fillId="0" borderId="2" xfId="0" applyNumberFormat="1" applyFont="1" applyBorder="1" applyAlignment="1">
      <alignment horizontal="center" vertical="center"/>
    </xf>
    <xf numFmtId="169"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69"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69"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43" fontId="11" fillId="0" borderId="2" xfId="1" applyNumberFormat="1" applyFont="1" applyFill="1" applyBorder="1" applyAlignment="1">
      <alignment vertical="center" wrapText="1"/>
    </xf>
    <xf numFmtId="43" fontId="11" fillId="0" borderId="2" xfId="1" applyNumberFormat="1" applyFont="1" applyFill="1" applyBorder="1" applyAlignment="1">
      <alignment horizontal="left" vertical="center" wrapText="1"/>
    </xf>
    <xf numFmtId="43"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43" fontId="22" fillId="0" borderId="2" xfId="1" applyNumberFormat="1" applyFont="1" applyFill="1" applyBorder="1" applyAlignment="1">
      <alignment horizontal="left" vertical="center" wrapText="1"/>
    </xf>
    <xf numFmtId="43" fontId="12" fillId="0" borderId="2" xfId="40" applyNumberFormat="1" applyFont="1" applyFill="1" applyBorder="1" applyAlignment="1">
      <alignment horizontal="left" vertical="center" wrapText="1"/>
    </xf>
    <xf numFmtId="43" fontId="12" fillId="0" borderId="2" xfId="1" applyNumberFormat="1" applyFont="1" applyFill="1" applyBorder="1" applyAlignment="1">
      <alignment vertical="center" wrapText="1"/>
    </xf>
    <xf numFmtId="43"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43" fontId="12" fillId="2" borderId="2" xfId="40" applyNumberFormat="1" applyFont="1" applyFill="1" applyBorder="1" applyAlignment="1">
      <alignment horizontal="left" vertical="center" wrapText="1"/>
    </xf>
    <xf numFmtId="43" fontId="12" fillId="2" borderId="2" xfId="0" applyNumberFormat="1" applyFont="1" applyFill="1" applyBorder="1" applyAlignment="1">
      <alignment vertical="center" wrapText="1"/>
    </xf>
    <xf numFmtId="43" fontId="12" fillId="2" borderId="2" xfId="0" applyNumberFormat="1" applyFont="1" applyFill="1" applyBorder="1" applyAlignment="1">
      <alignment horizontal="right" vertical="center" wrapText="1"/>
    </xf>
    <xf numFmtId="43"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43"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5" fillId="0" borderId="2" xfId="3" applyNumberFormat="1" applyFont="1" applyFill="1" applyBorder="1" applyAlignment="1">
      <alignment horizontal="center" vertical="center" wrapText="1"/>
    </xf>
    <xf numFmtId="168" fontId="3" fillId="0" borderId="2" xfId="3" applyNumberFormat="1" applyFont="1" applyFill="1" applyBorder="1" applyAlignment="1">
      <alignment horizontal="center" vertical="center" wrapText="1"/>
    </xf>
    <xf numFmtId="168" fontId="4" fillId="0" borderId="2" xfId="3"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68"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68"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43" fontId="3" fillId="2" borderId="2" xfId="7" applyFont="1" applyFill="1" applyBorder="1" applyAlignment="1">
      <alignment horizontal="center" vertical="center" wrapText="1"/>
    </xf>
    <xf numFmtId="168"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43" fontId="5" fillId="2" borderId="2" xfId="3" applyNumberFormat="1" applyFont="1" applyFill="1" applyBorder="1" applyAlignment="1">
      <alignment horizontal="center" vertical="center" wrapText="1"/>
    </xf>
    <xf numFmtId="43"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43" fontId="30" fillId="0" borderId="2" xfId="40" applyNumberFormat="1" applyFont="1" applyFill="1" applyBorder="1" applyAlignment="1">
      <alignment horizontal="left" vertical="center" wrapText="1"/>
    </xf>
    <xf numFmtId="43"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68"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68"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68" fontId="17" fillId="2" borderId="2" xfId="0" applyNumberFormat="1" applyFont="1" applyFill="1" applyBorder="1" applyAlignment="1">
      <alignment horizontal="right" vertical="center"/>
    </xf>
    <xf numFmtId="168" fontId="17" fillId="2" borderId="2" xfId="0" applyNumberFormat="1" applyFont="1" applyFill="1" applyBorder="1" applyAlignment="1">
      <alignment vertical="center" wrapText="1"/>
    </xf>
    <xf numFmtId="168"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68"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68"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68"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68" fontId="17" fillId="2" borderId="2" xfId="33" applyNumberFormat="1" applyFont="1" applyFill="1" applyBorder="1" applyAlignment="1">
      <alignment vertical="center" wrapText="1"/>
    </xf>
    <xf numFmtId="168"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68"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68" fontId="17" fillId="0" borderId="2" xfId="0" applyNumberFormat="1" applyFont="1" applyFill="1" applyBorder="1" applyAlignment="1">
      <alignment horizontal="right" vertical="center"/>
    </xf>
    <xf numFmtId="168" fontId="17" fillId="0" borderId="2" xfId="0" applyNumberFormat="1" applyFont="1" applyFill="1" applyBorder="1" applyAlignment="1">
      <alignment vertical="center" wrapText="1"/>
    </xf>
    <xf numFmtId="168" fontId="17" fillId="2" borderId="2" xfId="4" applyNumberFormat="1" applyFont="1" applyFill="1" applyBorder="1" applyAlignment="1">
      <alignment vertical="center" wrapText="1"/>
    </xf>
    <xf numFmtId="168"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68"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68"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68"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68" fontId="3" fillId="0" borderId="2" xfId="3" applyNumberFormat="1" applyFont="1" applyFill="1" applyBorder="1" applyAlignment="1">
      <alignment horizontal="right" vertical="center" wrapText="1"/>
    </xf>
    <xf numFmtId="168"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68" fontId="4" fillId="0" borderId="2" xfId="3" applyNumberFormat="1" applyFont="1" applyFill="1" applyBorder="1" applyAlignment="1">
      <alignment horizontal="right" vertical="center" wrapText="1"/>
    </xf>
    <xf numFmtId="168"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68"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68"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68"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3"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68" fontId="17" fillId="2" borderId="2" xfId="2" applyNumberFormat="1" applyFont="1" applyFill="1" applyBorder="1" applyAlignment="1">
      <alignment vertical="center" wrapText="1"/>
    </xf>
    <xf numFmtId="174" fontId="2" fillId="0" borderId="2" xfId="3" applyNumberFormat="1" applyFont="1" applyFill="1" applyBorder="1" applyAlignment="1">
      <alignment horizontal="center" vertical="center" wrapText="1"/>
    </xf>
    <xf numFmtId="174" fontId="4" fillId="0" borderId="0" xfId="3" applyNumberFormat="1" applyFont="1" applyFill="1" applyBorder="1" applyAlignment="1">
      <alignment horizontal="right" vertical="center" wrapText="1"/>
    </xf>
    <xf numFmtId="174" fontId="2" fillId="0" borderId="6" xfId="3" applyNumberFormat="1" applyFont="1" applyFill="1" applyBorder="1" applyAlignment="1">
      <alignment horizontal="center" vertical="center" wrapText="1"/>
    </xf>
    <xf numFmtId="174" fontId="2" fillId="0" borderId="2" xfId="0" applyNumberFormat="1" applyFont="1" applyFill="1" applyBorder="1" applyAlignment="1">
      <alignment vertical="center" wrapText="1"/>
    </xf>
    <xf numFmtId="174" fontId="5" fillId="0" borderId="2" xfId="3" applyNumberFormat="1" applyFont="1" applyFill="1" applyBorder="1" applyAlignment="1">
      <alignment horizontal="right" vertical="center" wrapText="1"/>
    </xf>
    <xf numFmtId="174" fontId="3" fillId="0" borderId="2" xfId="0" applyNumberFormat="1" applyFont="1" applyFill="1" applyBorder="1" applyAlignment="1">
      <alignment vertical="center" wrapText="1"/>
    </xf>
    <xf numFmtId="174" fontId="3" fillId="0" borderId="2" xfId="3" applyNumberFormat="1" applyFont="1" applyFill="1" applyBorder="1" applyAlignment="1">
      <alignment horizontal="right" vertical="center" wrapText="1"/>
    </xf>
    <xf numFmtId="174" fontId="2" fillId="0" borderId="2" xfId="3" applyNumberFormat="1" applyFont="1" applyFill="1" applyBorder="1" applyAlignment="1">
      <alignment horizontal="right" vertical="center" wrapText="1"/>
    </xf>
    <xf numFmtId="174" fontId="3" fillId="0" borderId="2" xfId="3"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4" fontId="5" fillId="0" borderId="2" xfId="0" applyNumberFormat="1" applyFont="1" applyFill="1" applyBorder="1" applyAlignment="1">
      <alignment horizontal="center" vertical="center" wrapText="1"/>
    </xf>
    <xf numFmtId="174" fontId="3" fillId="2" borderId="2" xfId="3" applyNumberFormat="1" applyFont="1" applyFill="1" applyBorder="1" applyAlignment="1">
      <alignment horizontal="center" vertical="center" wrapText="1"/>
    </xf>
    <xf numFmtId="174" fontId="28" fillId="3" borderId="2" xfId="3" applyNumberFormat="1" applyFont="1" applyFill="1" applyBorder="1" applyAlignment="1">
      <alignment horizontal="center" vertical="center" wrapText="1"/>
    </xf>
    <xf numFmtId="174" fontId="28" fillId="3" borderId="2" xfId="0" applyNumberFormat="1" applyFont="1" applyFill="1" applyBorder="1" applyAlignment="1">
      <alignment horizontal="center" vertical="center" wrapText="1"/>
    </xf>
    <xf numFmtId="174" fontId="3" fillId="0" borderId="2" xfId="0" applyNumberFormat="1" applyFont="1" applyFill="1" applyBorder="1" applyAlignment="1">
      <alignment horizontal="right" vertical="center"/>
    </xf>
    <xf numFmtId="174"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68" fontId="17" fillId="3" borderId="2" xfId="33" applyNumberFormat="1" applyFont="1" applyFill="1" applyBorder="1" applyAlignment="1">
      <alignment vertical="center" wrapText="1"/>
    </xf>
    <xf numFmtId="168" fontId="31" fillId="0" borderId="0" xfId="0" applyNumberFormat="1" applyFont="1" applyFill="1" applyBorder="1" applyAlignment="1">
      <alignment horizontal="left" vertical="center" wrapText="1"/>
    </xf>
    <xf numFmtId="168"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68"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68" fontId="17" fillId="3" borderId="2" xfId="10" applyNumberFormat="1" applyFont="1" applyFill="1" applyBorder="1" applyAlignment="1">
      <alignment vertical="center" wrapText="1"/>
    </xf>
    <xf numFmtId="169" fontId="2" fillId="0" borderId="2" xfId="1" applyNumberFormat="1" applyFont="1" applyFill="1" applyBorder="1" applyAlignment="1">
      <alignment horizontal="center" vertical="center" wrapText="1"/>
    </xf>
    <xf numFmtId="169" fontId="3" fillId="0" borderId="2" xfId="1" applyNumberFormat="1" applyFont="1" applyFill="1" applyBorder="1" applyAlignment="1">
      <alignment horizontal="center" vertical="center"/>
    </xf>
    <xf numFmtId="169" fontId="4" fillId="0" borderId="2" xfId="1" applyNumberFormat="1" applyFont="1" applyFill="1" applyBorder="1" applyAlignment="1">
      <alignment horizontal="center" vertical="center"/>
    </xf>
    <xf numFmtId="43" fontId="2" fillId="0" borderId="2" xfId="1" applyFont="1" applyFill="1" applyBorder="1" applyAlignment="1">
      <alignment horizontal="right" vertical="center" wrapText="1"/>
    </xf>
    <xf numFmtId="43"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167"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69" fontId="33" fillId="0" borderId="2" xfId="1" applyNumberFormat="1" applyFont="1" applyFill="1" applyBorder="1" applyAlignment="1">
      <alignment horizontal="center" vertical="center" wrapText="1"/>
    </xf>
    <xf numFmtId="168" fontId="33" fillId="0" borderId="2" xfId="3" applyNumberFormat="1" applyFont="1" applyFill="1" applyBorder="1" applyAlignment="1">
      <alignment horizontal="center" vertical="center" wrapText="1"/>
    </xf>
    <xf numFmtId="174"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68"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4" fontId="3" fillId="2" borderId="2" xfId="3" applyNumberFormat="1" applyFont="1" applyFill="1" applyBorder="1" applyAlignment="1">
      <alignment horizontal="center" vertical="center"/>
    </xf>
    <xf numFmtId="174" fontId="3" fillId="0" borderId="2" xfId="3" applyNumberFormat="1" applyFont="1" applyFill="1" applyBorder="1" applyAlignment="1">
      <alignment horizontal="center" vertical="center"/>
    </xf>
    <xf numFmtId="168"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68"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0" fontId="3" fillId="0" borderId="2" xfId="1" applyNumberFormat="1" applyFont="1" applyFill="1" applyBorder="1" applyAlignment="1">
      <alignment horizontal="center" vertical="center" wrapText="1"/>
    </xf>
    <xf numFmtId="170"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4" fontId="33" fillId="2" borderId="2" xfId="3" applyNumberFormat="1" applyFont="1" applyFill="1" applyBorder="1" applyAlignment="1">
      <alignment horizontal="center" vertical="center" wrapText="1"/>
    </xf>
    <xf numFmtId="170" fontId="3" fillId="0" borderId="0" xfId="1" applyNumberFormat="1" applyFont="1" applyFill="1"/>
    <xf numFmtId="170" fontId="2" fillId="0" borderId="0" xfId="1" applyNumberFormat="1" applyFont="1" applyFill="1"/>
    <xf numFmtId="170" fontId="2" fillId="0" borderId="0" xfId="1" applyNumberFormat="1" applyFont="1" applyFill="1" applyBorder="1" applyAlignment="1">
      <alignment horizontal="left" vertical="top"/>
    </xf>
    <xf numFmtId="170" fontId="4" fillId="0" borderId="0" xfId="1" applyNumberFormat="1" applyFont="1" applyFill="1"/>
    <xf numFmtId="170" fontId="3" fillId="2" borderId="0" xfId="1" applyNumberFormat="1" applyFont="1" applyFill="1"/>
    <xf numFmtId="170" fontId="28" fillId="2" borderId="0" xfId="1" applyNumberFormat="1" applyFont="1" applyFill="1"/>
    <xf numFmtId="170" fontId="5" fillId="0" borderId="0" xfId="1" applyNumberFormat="1" applyFont="1" applyFill="1"/>
    <xf numFmtId="170"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43" fontId="32" fillId="0" borderId="2" xfId="1" applyNumberFormat="1" applyFont="1" applyFill="1" applyBorder="1" applyAlignment="1">
      <alignment horizontal="center" vertical="center" wrapText="1"/>
    </xf>
    <xf numFmtId="175" fontId="33" fillId="0" borderId="2" xfId="1" applyNumberFormat="1" applyFont="1" applyFill="1" applyBorder="1" applyAlignment="1">
      <alignment horizontal="center" vertical="center" wrapText="1"/>
    </xf>
    <xf numFmtId="43" fontId="33" fillId="0" borderId="2" xfId="1" applyNumberFormat="1" applyFont="1" applyFill="1" applyBorder="1" applyAlignment="1">
      <alignment horizontal="center" vertical="center" wrapText="1"/>
    </xf>
    <xf numFmtId="43"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43" fontId="0" fillId="0" borderId="0" xfId="0" applyNumberFormat="1"/>
    <xf numFmtId="170"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167"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69"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0" fontId="32" fillId="0" borderId="2" xfId="1" applyNumberFormat="1" applyFont="1" applyFill="1" applyBorder="1" applyAlignment="1">
      <alignment horizontal="center" vertical="center" wrapText="1"/>
    </xf>
    <xf numFmtId="170" fontId="28" fillId="0" borderId="2" xfId="1" applyNumberFormat="1" applyFont="1" applyFill="1" applyBorder="1" applyAlignment="1">
      <alignment horizontal="center" vertical="center"/>
    </xf>
    <xf numFmtId="170" fontId="33" fillId="0" borderId="2" xfId="1" applyNumberFormat="1" applyFont="1" applyFill="1" applyBorder="1" applyAlignment="1">
      <alignment horizontal="center" vertical="center" wrapText="1"/>
    </xf>
    <xf numFmtId="170" fontId="34" fillId="0" borderId="2" xfId="1" applyNumberFormat="1" applyFont="1" applyFill="1" applyBorder="1" applyAlignment="1">
      <alignment horizontal="center" vertical="center"/>
    </xf>
    <xf numFmtId="170" fontId="4" fillId="0" borderId="2" xfId="1" applyNumberFormat="1" applyFont="1" applyFill="1" applyBorder="1" applyAlignment="1">
      <alignment horizontal="center" vertical="center"/>
    </xf>
    <xf numFmtId="43" fontId="2" fillId="0" borderId="2" xfId="1" applyNumberFormat="1" applyFont="1" applyFill="1" applyBorder="1" applyAlignment="1">
      <alignment horizontal="center" vertical="center" wrapText="1"/>
    </xf>
    <xf numFmtId="168"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43" fontId="4" fillId="0" borderId="2" xfId="7" applyFont="1" applyFill="1" applyBorder="1" applyAlignment="1">
      <alignment horizontal="center" vertical="center" wrapText="1"/>
    </xf>
    <xf numFmtId="43"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43" fontId="4" fillId="2" borderId="2" xfId="3" applyNumberFormat="1" applyFont="1" applyFill="1" applyBorder="1" applyAlignment="1">
      <alignment horizontal="center" vertical="center" wrapText="1"/>
    </xf>
    <xf numFmtId="43"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43"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43" fontId="5" fillId="0" borderId="2" xfId="1" applyFont="1" applyFill="1" applyBorder="1" applyAlignment="1">
      <alignment horizontal="right" vertical="center" wrapText="1"/>
    </xf>
    <xf numFmtId="43" fontId="3" fillId="0" borderId="2" xfId="1" applyFont="1" applyFill="1" applyBorder="1" applyAlignment="1">
      <alignment horizontal="right" vertical="center" wrapText="1"/>
    </xf>
    <xf numFmtId="43" fontId="4" fillId="0" borderId="2" xfId="1" applyFont="1" applyFill="1" applyBorder="1" applyAlignment="1">
      <alignment horizontal="right" vertical="center" wrapText="1"/>
    </xf>
    <xf numFmtId="43" fontId="3" fillId="2" borderId="2" xfId="1" applyFont="1" applyFill="1" applyBorder="1" applyAlignment="1">
      <alignment horizontal="right" vertical="center" wrapText="1"/>
    </xf>
    <xf numFmtId="43" fontId="3" fillId="2" borderId="2" xfId="1" applyFont="1" applyFill="1" applyBorder="1" applyAlignment="1">
      <alignment horizontal="right" vertical="center"/>
    </xf>
    <xf numFmtId="43" fontId="28" fillId="3" borderId="2" xfId="1" applyFont="1" applyFill="1" applyBorder="1" applyAlignment="1">
      <alignment horizontal="right" vertical="center" wrapText="1"/>
    </xf>
    <xf numFmtId="43" fontId="28" fillId="3" borderId="2" xfId="1" applyFont="1" applyFill="1" applyBorder="1" applyAlignment="1">
      <alignment horizontal="right" vertical="center"/>
    </xf>
    <xf numFmtId="43" fontId="3" fillId="0" borderId="2" xfId="1" applyFont="1" applyFill="1" applyBorder="1" applyAlignment="1">
      <alignment horizontal="right" vertical="center"/>
    </xf>
    <xf numFmtId="43" fontId="4" fillId="2" borderId="2" xfId="1" applyFont="1" applyFill="1" applyBorder="1" applyAlignment="1">
      <alignment horizontal="right" vertical="center" wrapText="1"/>
    </xf>
    <xf numFmtId="43" fontId="5" fillId="0" borderId="2" xfId="1" applyFont="1" applyFill="1" applyBorder="1" applyAlignment="1">
      <alignment horizontal="right" vertical="center"/>
    </xf>
    <xf numFmtId="43" fontId="3" fillId="0" borderId="2" xfId="1" applyFont="1" applyFill="1" applyBorder="1" applyAlignment="1">
      <alignment horizontal="right"/>
    </xf>
    <xf numFmtId="43" fontId="2" fillId="0" borderId="2" xfId="1" applyFont="1" applyFill="1" applyBorder="1" applyAlignment="1">
      <alignment horizontal="right" vertical="center"/>
    </xf>
    <xf numFmtId="43"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3" fontId="3" fillId="2" borderId="0" xfId="1" applyNumberFormat="1" applyFont="1" applyFill="1"/>
    <xf numFmtId="43"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43" fontId="28" fillId="2" borderId="2" xfId="1" applyFont="1" applyFill="1" applyBorder="1" applyAlignment="1">
      <alignment horizontal="right" vertical="center" wrapText="1"/>
    </xf>
    <xf numFmtId="43"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6" fontId="3" fillId="2" borderId="0" xfId="1" applyNumberFormat="1" applyFont="1" applyFill="1"/>
    <xf numFmtId="175" fontId="4" fillId="0" borderId="2" xfId="1" applyNumberFormat="1" applyFont="1" applyFill="1" applyBorder="1" applyAlignment="1">
      <alignment horizontal="right" vertical="center" wrapText="1"/>
    </xf>
    <xf numFmtId="176" fontId="3" fillId="2" borderId="2" xfId="1" applyNumberFormat="1" applyFont="1" applyFill="1" applyBorder="1" applyAlignment="1">
      <alignment horizontal="right" vertical="center" wrapText="1"/>
    </xf>
    <xf numFmtId="176" fontId="2" fillId="0" borderId="2" xfId="1" applyNumberFormat="1" applyFont="1" applyFill="1" applyBorder="1" applyAlignment="1">
      <alignment horizontal="right" vertical="center" wrapText="1"/>
    </xf>
    <xf numFmtId="43"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43" fontId="2" fillId="4" borderId="2" xfId="1" applyFont="1" applyFill="1" applyBorder="1" applyAlignment="1">
      <alignment horizontal="right" vertical="center" wrapText="1"/>
    </xf>
    <xf numFmtId="43" fontId="5" fillId="4" borderId="2" xfId="1" applyFont="1" applyFill="1" applyBorder="1" applyAlignment="1">
      <alignment horizontal="right" vertical="center" wrapText="1"/>
    </xf>
    <xf numFmtId="43" fontId="3" fillId="4" borderId="2" xfId="1" applyFont="1" applyFill="1" applyBorder="1" applyAlignment="1">
      <alignment horizontal="right" vertical="center" wrapText="1"/>
    </xf>
    <xf numFmtId="43" fontId="4" fillId="4" borderId="2" xfId="1" applyFont="1" applyFill="1" applyBorder="1" applyAlignment="1">
      <alignment horizontal="right" vertical="center" wrapText="1"/>
    </xf>
    <xf numFmtId="43" fontId="3" fillId="4" borderId="2" xfId="1" applyFont="1" applyFill="1" applyBorder="1" applyAlignment="1">
      <alignment horizontal="right" vertical="center"/>
    </xf>
    <xf numFmtId="43" fontId="28" fillId="4" borderId="2" xfId="1" applyFont="1" applyFill="1" applyBorder="1" applyAlignment="1">
      <alignment horizontal="right" vertical="center"/>
    </xf>
    <xf numFmtId="43" fontId="28" fillId="4" borderId="2" xfId="1" applyFont="1" applyFill="1" applyBorder="1" applyAlignment="1">
      <alignment horizontal="right" vertical="center" wrapText="1"/>
    </xf>
    <xf numFmtId="43" fontId="5" fillId="4" borderId="2" xfId="1" applyFont="1" applyFill="1" applyBorder="1" applyAlignment="1">
      <alignment horizontal="right" vertical="center"/>
    </xf>
    <xf numFmtId="43" fontId="3" fillId="4" borderId="2" xfId="1" applyFont="1" applyFill="1" applyBorder="1" applyAlignment="1">
      <alignment horizontal="right"/>
    </xf>
    <xf numFmtId="43" fontId="2" fillId="4" borderId="2" xfId="1" applyFont="1" applyFill="1" applyBorder="1" applyAlignment="1">
      <alignment horizontal="right" vertical="center"/>
    </xf>
    <xf numFmtId="168"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5"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69" fontId="3" fillId="0" borderId="2" xfId="10" applyNumberFormat="1" applyFont="1" applyFill="1" applyBorder="1" applyAlignment="1">
      <alignment horizontal="left" vertical="center" wrapText="1"/>
    </xf>
    <xf numFmtId="169" fontId="3" fillId="0" borderId="2" xfId="10" applyNumberFormat="1" applyFont="1" applyFill="1" applyBorder="1" applyAlignment="1">
      <alignment horizontal="center" vertical="center" wrapText="1"/>
    </xf>
    <xf numFmtId="43"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43"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0" fontId="3" fillId="3" borderId="0" xfId="1" applyNumberFormat="1" applyFont="1" applyFill="1"/>
    <xf numFmtId="0" fontId="3" fillId="3" borderId="0" xfId="0" applyFont="1" applyFill="1"/>
    <xf numFmtId="43" fontId="28" fillId="0" borderId="2" xfId="1" applyFont="1" applyFill="1" applyBorder="1" applyAlignment="1">
      <alignment horizontal="right" vertical="center" wrapText="1"/>
    </xf>
    <xf numFmtId="43"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43"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7" fontId="3" fillId="0" borderId="0" xfId="1" applyNumberFormat="1" applyFont="1" applyFill="1"/>
    <xf numFmtId="43" fontId="3" fillId="4" borderId="2" xfId="1" applyNumberFormat="1" applyFont="1" applyFill="1" applyBorder="1" applyAlignment="1">
      <alignment horizontal="right" vertical="center"/>
    </xf>
    <xf numFmtId="178" fontId="3" fillId="0" borderId="0" xfId="1" applyNumberFormat="1" applyFont="1" applyFill="1"/>
    <xf numFmtId="176" fontId="28" fillId="2" borderId="0" xfId="1" applyNumberFormat="1" applyFont="1" applyFill="1" applyAlignment="1">
      <alignment horizontal="center" vertical="center" wrapText="1"/>
    </xf>
    <xf numFmtId="43"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5" fontId="3" fillId="2" borderId="0" xfId="1" applyNumberFormat="1" applyFont="1" applyFill="1"/>
    <xf numFmtId="177" fontId="3" fillId="2" borderId="0" xfId="1" applyNumberFormat="1" applyFont="1" applyFill="1"/>
    <xf numFmtId="179" fontId="3" fillId="2" borderId="0" xfId="1" applyNumberFormat="1" applyFont="1" applyFill="1"/>
    <xf numFmtId="0" fontId="2" fillId="4" borderId="2" xfId="3" applyFont="1" applyFill="1" applyBorder="1" applyAlignment="1">
      <alignment horizontal="center" vertical="center" wrapText="1"/>
    </xf>
    <xf numFmtId="178" fontId="4" fillId="4" borderId="2" xfId="1" applyNumberFormat="1" applyFont="1" applyFill="1" applyBorder="1" applyAlignment="1">
      <alignment horizontal="right" vertical="center" wrapText="1"/>
    </xf>
    <xf numFmtId="178" fontId="4" fillId="0" borderId="2" xfId="1" applyNumberFormat="1" applyFont="1" applyFill="1" applyBorder="1" applyAlignment="1">
      <alignment horizontal="right" vertical="center" wrapText="1"/>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178" fontId="28" fillId="2" borderId="2" xfId="1" applyNumberFormat="1" applyFont="1" applyFill="1" applyBorder="1" applyAlignment="1">
      <alignment horizontal="right" vertical="center"/>
    </xf>
    <xf numFmtId="178" fontId="28" fillId="4" borderId="2" xfId="1" applyNumberFormat="1" applyFont="1" applyFill="1" applyBorder="1" applyAlignment="1">
      <alignment horizontal="right" vertical="center"/>
    </xf>
    <xf numFmtId="43" fontId="3" fillId="2" borderId="2" xfId="1" applyFont="1" applyFill="1" applyBorder="1" applyAlignment="1">
      <alignment horizontal="center" vertical="center" wrapText="1"/>
    </xf>
    <xf numFmtId="43" fontId="28" fillId="2" borderId="2" xfId="1" applyFont="1" applyFill="1" applyBorder="1" applyAlignment="1">
      <alignment horizontal="center" vertical="center" wrapText="1"/>
    </xf>
    <xf numFmtId="43"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43" fontId="2" fillId="3" borderId="2" xfId="1" applyFont="1" applyFill="1" applyBorder="1" applyAlignment="1">
      <alignment horizontal="right" vertical="center" wrapText="1"/>
    </xf>
    <xf numFmtId="175" fontId="4" fillId="3" borderId="2" xfId="1" applyNumberFormat="1" applyFont="1" applyFill="1" applyBorder="1" applyAlignment="1">
      <alignment horizontal="right" vertical="center" wrapText="1"/>
    </xf>
    <xf numFmtId="43" fontId="4" fillId="3" borderId="2" xfId="1" applyNumberFormat="1" applyFont="1" applyFill="1" applyBorder="1" applyAlignment="1">
      <alignment horizontal="right" vertical="center" wrapText="1"/>
    </xf>
    <xf numFmtId="168" fontId="3" fillId="3" borderId="2" xfId="0" applyNumberFormat="1" applyFont="1" applyFill="1" applyBorder="1" applyAlignment="1">
      <alignment horizontal="right" vertical="center"/>
    </xf>
    <xf numFmtId="0" fontId="3" fillId="3" borderId="0" xfId="0" applyFont="1" applyFill="1" applyAlignment="1">
      <alignment horizontal="right"/>
    </xf>
    <xf numFmtId="43" fontId="3" fillId="0" borderId="2" xfId="1" applyFont="1" applyFill="1" applyBorder="1" applyAlignment="1">
      <alignment horizontal="center" vertical="center" wrapText="1"/>
    </xf>
    <xf numFmtId="0" fontId="3" fillId="0" borderId="2" xfId="0" applyFont="1" applyFill="1" applyBorder="1" applyAlignment="1">
      <alignment horizontal="left"/>
    </xf>
    <xf numFmtId="176" fontId="3" fillId="4" borderId="2" xfId="1" applyNumberFormat="1" applyFont="1" applyFill="1" applyBorder="1" applyAlignment="1">
      <alignment horizontal="right" vertical="center"/>
    </xf>
    <xf numFmtId="176"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4" fontId="3" fillId="0" borderId="2" xfId="0" applyNumberFormat="1" applyFont="1" applyFill="1" applyBorder="1" applyAlignment="1">
      <alignment horizontal="right"/>
    </xf>
    <xf numFmtId="168" fontId="3" fillId="0" borderId="2" xfId="0" applyNumberFormat="1" applyFont="1" applyFill="1" applyBorder="1" applyAlignment="1">
      <alignment horizontal="right"/>
    </xf>
    <xf numFmtId="180" fontId="3" fillId="0" borderId="2" xfId="0" applyNumberFormat="1" applyFont="1" applyFill="1" applyBorder="1" applyAlignment="1">
      <alignment horizontal="right" vertical="center"/>
    </xf>
    <xf numFmtId="168" fontId="3" fillId="4" borderId="2" xfId="0" applyNumberFormat="1" applyFont="1" applyFill="1" applyBorder="1" applyAlignment="1">
      <alignment horizontal="right"/>
    </xf>
    <xf numFmtId="168" fontId="3" fillId="3" borderId="2" xfId="0" applyNumberFormat="1" applyFont="1" applyFill="1" applyBorder="1" applyAlignment="1">
      <alignment horizontal="right"/>
    </xf>
    <xf numFmtId="175"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43" fontId="2" fillId="0" borderId="2" xfId="1" applyFont="1" applyFill="1" applyBorder="1" applyAlignment="1">
      <alignment horizontal="center" vertical="center" wrapText="1"/>
    </xf>
    <xf numFmtId="0" fontId="5" fillId="0" borderId="2" xfId="3" applyFont="1" applyFill="1" applyBorder="1" applyAlignment="1">
      <alignment horizontal="center" vertical="center" wrapText="1"/>
    </xf>
    <xf numFmtId="169" fontId="38" fillId="0" borderId="2" xfId="10" applyNumberFormat="1" applyFont="1" applyFill="1" applyBorder="1" applyAlignment="1">
      <alignment horizontal="center" vertical="center" wrapText="1"/>
    </xf>
    <xf numFmtId="259" fontId="38" fillId="0" borderId="2" xfId="0" applyNumberFormat="1" applyFont="1" applyFill="1" applyBorder="1" applyAlignment="1">
      <alignment horizontal="center" vertical="center" wrapText="1"/>
    </xf>
    <xf numFmtId="0" fontId="3" fillId="0" borderId="0" xfId="0" applyFont="1" applyFill="1"/>
    <xf numFmtId="0" fontId="4" fillId="0" borderId="0" xfId="3" applyFont="1" applyFill="1" applyBorder="1" applyAlignment="1">
      <alignment horizontal="center" vertical="center" wrapText="1"/>
    </xf>
    <xf numFmtId="0" fontId="4" fillId="0" borderId="46" xfId="3" applyFont="1" applyFill="1" applyBorder="1" applyAlignment="1">
      <alignment horizontal="center" vertical="center" wrapText="1"/>
    </xf>
    <xf numFmtId="0" fontId="2" fillId="0" borderId="0" xfId="0" applyFont="1" applyFill="1"/>
    <xf numFmtId="0" fontId="3" fillId="0" borderId="46" xfId="3"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5" fillId="0" borderId="46" xfId="0" applyFont="1" applyFill="1" applyBorder="1" applyAlignment="1">
      <alignment horizontal="center" vertical="center" wrapText="1"/>
    </xf>
    <xf numFmtId="174" fontId="2" fillId="0" borderId="46" xfId="3" applyNumberFormat="1" applyFont="1" applyFill="1" applyBorder="1" applyAlignment="1">
      <alignment horizontal="center" vertical="center" wrapText="1"/>
    </xf>
    <xf numFmtId="43" fontId="2" fillId="0" borderId="46" xfId="1" applyNumberFormat="1" applyFont="1" applyFill="1" applyBorder="1" applyAlignment="1">
      <alignment horizontal="center" vertical="center" wrapText="1"/>
    </xf>
    <xf numFmtId="43" fontId="2" fillId="0" borderId="46" xfId="1" applyNumberFormat="1" applyFont="1" applyFill="1" applyBorder="1" applyAlignment="1">
      <alignment horizontal="right" vertical="center" wrapText="1"/>
    </xf>
    <xf numFmtId="0" fontId="3" fillId="0" borderId="0" xfId="0" applyFont="1" applyFill="1" applyAlignment="1">
      <alignment horizontal="center" vertical="center" wrapText="1"/>
    </xf>
    <xf numFmtId="330" fontId="4" fillId="0" borderId="0" xfId="3" applyNumberFormat="1" applyFont="1" applyFill="1" applyBorder="1" applyAlignment="1">
      <alignment horizontal="left" vertical="center" wrapText="1"/>
    </xf>
    <xf numFmtId="43" fontId="3" fillId="0" borderId="46" xfId="1" applyNumberFormat="1" applyFont="1" applyFill="1" applyBorder="1" applyAlignment="1">
      <alignment horizontal="right" vertical="center"/>
    </xf>
    <xf numFmtId="0" fontId="38" fillId="0" borderId="46" xfId="0" applyFont="1" applyFill="1" applyBorder="1" applyAlignment="1">
      <alignment vertical="center" wrapText="1"/>
    </xf>
    <xf numFmtId="0" fontId="38" fillId="0" borderId="46" xfId="0" applyFont="1" applyFill="1" applyBorder="1" applyAlignment="1">
      <alignment horizontal="justify" vertical="center" wrapText="1"/>
    </xf>
    <xf numFmtId="331" fontId="3" fillId="0" borderId="0" xfId="0" applyNumberFormat="1" applyFont="1" applyFill="1"/>
    <xf numFmtId="332" fontId="3" fillId="0" borderId="0" xfId="0" applyNumberFormat="1" applyFont="1" applyFill="1"/>
    <xf numFmtId="332" fontId="2" fillId="0" borderId="0" xfId="0" applyNumberFormat="1" applyFont="1" applyFill="1"/>
    <xf numFmtId="177" fontId="2" fillId="0" borderId="0" xfId="0" applyNumberFormat="1" applyFont="1" applyFill="1"/>
    <xf numFmtId="43" fontId="3" fillId="0" borderId="46" xfId="1" applyNumberFormat="1" applyFont="1" applyFill="1" applyBorder="1" applyAlignment="1">
      <alignment horizontal="right" vertical="center" wrapText="1"/>
    </xf>
    <xf numFmtId="43" fontId="2" fillId="0" borderId="46" xfId="1" applyFont="1" applyFill="1" applyBorder="1" applyAlignment="1">
      <alignment horizontal="center" vertical="center" wrapText="1"/>
    </xf>
    <xf numFmtId="0" fontId="2"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2" fillId="0" borderId="46" xfId="0" applyFont="1" applyFill="1" applyBorder="1" applyAlignment="1">
      <alignment horizontal="center" vertical="center" wrapText="1"/>
    </xf>
    <xf numFmtId="259" fontId="38" fillId="0" borderId="46" xfId="0"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38" fillId="0" borderId="46" xfId="5" applyFont="1" applyFill="1" applyBorder="1" applyAlignment="1">
      <alignment horizontal="center" vertical="center" wrapText="1"/>
    </xf>
    <xf numFmtId="0" fontId="13" fillId="0" borderId="0" xfId="0" applyFont="1" applyBorder="1" applyAlignment="1">
      <alignment horizontal="center" vertical="center" wrapText="1"/>
    </xf>
    <xf numFmtId="43" fontId="215" fillId="0" borderId="46" xfId="1" applyFont="1" applyBorder="1" applyAlignment="1">
      <alignment horizontal="center" vertical="center" wrapText="1"/>
    </xf>
    <xf numFmtId="0" fontId="214" fillId="0" borderId="10" xfId="0" applyFont="1" applyBorder="1" applyAlignment="1">
      <alignment horizontal="center" vertical="center" wrapText="1"/>
    </xf>
    <xf numFmtId="0" fontId="11" fillId="0" borderId="46" xfId="0" applyFont="1" applyBorder="1" applyAlignment="1">
      <alignment horizontal="center" vertical="center" wrapText="1"/>
    </xf>
    <xf numFmtId="43" fontId="11" fillId="0" borderId="46" xfId="1" applyFont="1" applyBorder="1" applyAlignment="1">
      <alignment horizontal="center" vertical="center" wrapText="1"/>
    </xf>
    <xf numFmtId="0" fontId="22" fillId="0" borderId="46" xfId="0" applyFont="1" applyBorder="1" applyAlignment="1">
      <alignment horizontal="center" vertical="center" wrapText="1"/>
    </xf>
    <xf numFmtId="0" fontId="11" fillId="0" borderId="46" xfId="0" applyFont="1" applyBorder="1" applyAlignment="1">
      <alignment horizontal="center" vertical="center"/>
    </xf>
    <xf numFmtId="0" fontId="11" fillId="0" borderId="46" xfId="0" applyFont="1" applyBorder="1" applyAlignment="1">
      <alignment vertical="center"/>
    </xf>
    <xf numFmtId="43" fontId="11" fillId="0" borderId="46" xfId="1" applyFont="1" applyBorder="1" applyAlignment="1">
      <alignment horizontal="center" vertical="center"/>
    </xf>
    <xf numFmtId="43" fontId="11" fillId="0" borderId="46" xfId="1" applyFont="1" applyBorder="1" applyAlignment="1">
      <alignment horizontal="right" vertical="center"/>
    </xf>
    <xf numFmtId="0" fontId="12" fillId="0" borderId="46" xfId="0" applyFont="1" applyBorder="1" applyAlignment="1">
      <alignment horizontal="center" vertical="center"/>
    </xf>
    <xf numFmtId="0" fontId="12" fillId="0" borderId="46" xfId="0" applyFont="1" applyBorder="1" applyAlignment="1">
      <alignment horizontal="left" vertical="center" wrapText="1"/>
    </xf>
    <xf numFmtId="43" fontId="12" fillId="0" borderId="46" xfId="1" applyFont="1" applyBorder="1" applyAlignment="1">
      <alignment horizontal="right" vertical="center"/>
    </xf>
    <xf numFmtId="0" fontId="11" fillId="0" borderId="46" xfId="0" applyFont="1" applyBorder="1" applyAlignment="1">
      <alignment horizontal="left" vertical="center"/>
    </xf>
    <xf numFmtId="2" fontId="12" fillId="0" borderId="46" xfId="0" applyNumberFormat="1" applyFont="1" applyBorder="1" applyAlignment="1">
      <alignment horizontal="right" vertical="center"/>
    </xf>
    <xf numFmtId="0" fontId="12" fillId="0" borderId="46" xfId="0" applyFont="1" applyBorder="1" applyAlignment="1">
      <alignment horizontal="left" vertical="center"/>
    </xf>
    <xf numFmtId="2" fontId="12" fillId="0" borderId="46" xfId="0" applyNumberFormat="1" applyFont="1" applyBorder="1" applyAlignment="1">
      <alignment horizontal="center" vertical="center"/>
    </xf>
    <xf numFmtId="43" fontId="5" fillId="0" borderId="46" xfId="1" applyNumberFormat="1" applyFont="1" applyFill="1" applyBorder="1" applyAlignment="1">
      <alignment horizontal="right" vertical="center" wrapText="1"/>
    </xf>
    <xf numFmtId="0" fontId="20" fillId="0" borderId="0" xfId="0" applyFont="1" applyFill="1" applyBorder="1" applyAlignment="1">
      <alignment vertical="center" wrapText="1"/>
    </xf>
    <xf numFmtId="0" fontId="13" fillId="0" borderId="0" xfId="0" applyFont="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0" fontId="2" fillId="0" borderId="2" xfId="3" applyFont="1" applyFill="1" applyBorder="1" applyAlignment="1">
      <alignment horizontal="center" vertical="center" wrapText="1"/>
    </xf>
    <xf numFmtId="43" fontId="3" fillId="0" borderId="46" xfId="1" applyFont="1" applyFill="1" applyBorder="1" applyAlignment="1">
      <alignment horizontal="center" vertical="center" wrapText="1"/>
    </xf>
    <xf numFmtId="43" fontId="3" fillId="0" borderId="2" xfId="1" applyNumberFormat="1" applyFont="1" applyFill="1" applyBorder="1" applyAlignment="1">
      <alignment horizontal="right" vertical="center" wrapText="1"/>
    </xf>
    <xf numFmtId="167" fontId="12" fillId="0" borderId="2" xfId="0" applyNumberFormat="1" applyFont="1" applyBorder="1" applyAlignment="1">
      <alignment horizontal="left" vertical="center" wrapText="1"/>
    </xf>
    <xf numFmtId="0" fontId="5" fillId="0" borderId="46" xfId="0" applyFont="1" applyFill="1" applyBorder="1" applyAlignment="1">
      <alignment horizontal="left" vertical="center" wrapText="1"/>
    </xf>
    <xf numFmtId="49" fontId="38" fillId="0" borderId="46" xfId="3" applyNumberFormat="1" applyFont="1" applyFill="1" applyBorder="1" applyAlignment="1">
      <alignment horizontal="center" vertical="center" wrapText="1"/>
    </xf>
    <xf numFmtId="0" fontId="2" fillId="0" borderId="46" xfId="3" applyFont="1" applyFill="1" applyBorder="1" applyAlignment="1">
      <alignment horizontal="center" vertical="center" wrapText="1"/>
    </xf>
    <xf numFmtId="167" fontId="12" fillId="0" borderId="2" xfId="0" applyNumberFormat="1" applyFont="1" applyBorder="1" applyAlignment="1">
      <alignment horizontal="right" vertical="center" wrapText="1"/>
    </xf>
    <xf numFmtId="43" fontId="12" fillId="0" borderId="46" xfId="1" applyNumberFormat="1" applyFont="1" applyBorder="1" applyAlignment="1">
      <alignment horizontal="right" vertical="center"/>
    </xf>
    <xf numFmtId="43" fontId="11" fillId="0" borderId="46" xfId="1" applyNumberFormat="1" applyFont="1" applyBorder="1" applyAlignment="1">
      <alignment horizontal="right" vertical="center"/>
    </xf>
    <xf numFmtId="43" fontId="12" fillId="0" borderId="46" xfId="1" applyNumberFormat="1" applyFont="1" applyBorder="1" applyAlignment="1">
      <alignment horizontal="center" vertical="center"/>
    </xf>
    <xf numFmtId="43" fontId="215" fillId="0" borderId="47" xfId="1" applyFont="1" applyBorder="1" applyAlignment="1">
      <alignment horizontal="center" vertical="center" wrapText="1"/>
    </xf>
    <xf numFmtId="0" fontId="214" fillId="0" borderId="46" xfId="0" applyFont="1" applyBorder="1" applyAlignment="1">
      <alignment horizontal="center" vertical="center" wrapText="1"/>
    </xf>
    <xf numFmtId="0" fontId="2" fillId="0" borderId="4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10" xfId="3" applyFont="1" applyFill="1" applyBorder="1" applyAlignment="1">
      <alignment horizontal="center" vertical="center" wrapText="1"/>
    </xf>
    <xf numFmtId="174" fontId="2" fillId="0" borderId="47" xfId="3" applyNumberFormat="1" applyFont="1" applyFill="1" applyBorder="1" applyAlignment="1">
      <alignment horizontal="center" vertical="center" wrapText="1"/>
    </xf>
    <xf numFmtId="174" fontId="2" fillId="0" borderId="10" xfId="3" applyNumberFormat="1" applyFont="1" applyFill="1" applyBorder="1" applyAlignment="1">
      <alignment horizontal="center" vertical="center" wrapText="1"/>
    </xf>
    <xf numFmtId="0" fontId="2" fillId="0" borderId="46" xfId="3" applyFont="1" applyFill="1" applyBorder="1" applyAlignment="1">
      <alignment horizontal="center" vertical="center" wrapText="1"/>
    </xf>
    <xf numFmtId="0" fontId="5" fillId="0" borderId="46" xfId="3" applyFont="1" applyFill="1" applyBorder="1" applyAlignment="1">
      <alignment horizontal="center" vertical="center" wrapText="1"/>
    </xf>
    <xf numFmtId="43" fontId="3" fillId="0" borderId="47" xfId="1" applyFont="1" applyFill="1" applyBorder="1" applyAlignment="1">
      <alignment horizontal="center" vertical="center" wrapText="1"/>
    </xf>
    <xf numFmtId="43" fontId="3" fillId="0" borderId="8" xfId="1" applyFont="1" applyFill="1" applyBorder="1" applyAlignment="1">
      <alignment horizontal="center" vertical="center" wrapText="1"/>
    </xf>
    <xf numFmtId="43" fontId="3" fillId="0" borderId="10" xfId="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1" xfId="3" applyFont="1" applyFill="1" applyBorder="1" applyAlignment="1">
      <alignment horizontal="right" wrapText="1"/>
    </xf>
    <xf numFmtId="0" fontId="2" fillId="0" borderId="2" xfId="3" applyFont="1" applyFill="1" applyBorder="1" applyAlignment="1">
      <alignment horizontal="center" vertical="center" wrapText="1"/>
    </xf>
    <xf numFmtId="0" fontId="2" fillId="0" borderId="2" xfId="3" applyFont="1" applyFill="1" applyBorder="1" applyAlignment="1">
      <alignment horizontal="left" vertical="center" wrapText="1"/>
    </xf>
    <xf numFmtId="0" fontId="2" fillId="0" borderId="46" xfId="3" applyFont="1" applyFill="1" applyBorder="1" applyAlignment="1">
      <alignment horizontal="left" vertical="center" wrapText="1"/>
    </xf>
    <xf numFmtId="0" fontId="2" fillId="0" borderId="6"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0" borderId="49" xfId="3" applyFont="1" applyFill="1" applyBorder="1" applyAlignment="1">
      <alignment horizontal="center" vertical="center" wrapText="1"/>
    </xf>
    <xf numFmtId="0" fontId="2" fillId="0" borderId="51"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5" fillId="0" borderId="51"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Alignment="1">
      <alignment horizont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1" fillId="0" borderId="46" xfId="0" applyFont="1" applyBorder="1" applyAlignment="1">
      <alignment horizontal="center" vertical="center" wrapText="1"/>
    </xf>
    <xf numFmtId="0" fontId="215" fillId="0" borderId="45" xfId="0" applyFont="1" applyBorder="1" applyAlignment="1">
      <alignment horizontal="center" vertical="center" wrapText="1"/>
    </xf>
    <xf numFmtId="0" fontId="215" fillId="0" borderId="49" xfId="0" applyFont="1" applyBorder="1" applyAlignment="1">
      <alignment horizontal="center" vertical="center" wrapText="1"/>
    </xf>
    <xf numFmtId="43" fontId="11" fillId="0" borderId="0" xfId="1" applyFont="1" applyAlignment="1">
      <alignment horizont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0" fontId="214" fillId="0" borderId="0"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wrapText="1"/>
    </xf>
    <xf numFmtId="43" fontId="215" fillId="0" borderId="6" xfId="1" applyFont="1" applyBorder="1" applyAlignment="1">
      <alignment horizontal="center" vertical="center" wrapText="1"/>
    </xf>
    <xf numFmtId="43" fontId="215" fillId="0" borderId="10" xfId="1" applyFont="1" applyBorder="1" applyAlignment="1">
      <alignment horizontal="center" vertical="center" wrapText="1"/>
    </xf>
    <xf numFmtId="0" fontId="216" fillId="0" borderId="0" xfId="0" applyFont="1"/>
    <xf numFmtId="167" fontId="216" fillId="0" borderId="0" xfId="0" applyNumberFormat="1" applyFont="1"/>
    <xf numFmtId="333" fontId="216" fillId="0" borderId="0" xfId="0" applyNumberFormat="1" applyFont="1"/>
    <xf numFmtId="179" fontId="216" fillId="0" borderId="0" xfId="0" applyNumberFormat="1" applyFont="1"/>
    <xf numFmtId="331" fontId="216" fillId="0" borderId="0" xfId="0" applyNumberFormat="1" applyFont="1"/>
  </cellXfs>
  <cellStyles count="5318">
    <cellStyle name="_x0001_" xfId="43"/>
    <cellStyle name="          &#10;&#10;shell=progman.exe&#10;&#10;m" xfId="44"/>
    <cellStyle name="          _x000d_&#10;shell=progman.exe_x000d_&#10;m" xfId="45"/>
    <cellStyle name="          _x005f_x000d__x005f_x000a_shell=progman.exe_x005f_x000d__x005f_x000a_m" xfId="46"/>
    <cellStyle name="_x000d_&#10;JournalTemplate=C:\COMFO\CTALK\JOURSTD.TPL_x000d_&#10;LbStateAddress=3 3 0 251 1 89 2 311_x000d_&#10;LbStateJou" xfId="47"/>
    <cellStyle name="#,##0" xfId="48"/>
    <cellStyle name="#,##0 2" xfId="49"/>
    <cellStyle name="#,##0 2 2" xfId="5259"/>
    <cellStyle name="#,##0 3" xfId="5258"/>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10;_x0007__x0001__x0001_" xfId="65"/>
    <cellStyle name="?_x001d_??%U©÷u&amp;H©÷9_x0008_? s&#10;_x0007__x0001__x0001_ 10" xfId="66"/>
    <cellStyle name="?_x001d_??%U©÷u&amp;H©÷9_x0008_? s&#10;_x0007__x0001__x0001_ 11" xfId="67"/>
    <cellStyle name="?_x001d_??%U©÷u&amp;H©÷9_x0008_? s&#10;_x0007__x0001__x0001_ 12" xfId="68"/>
    <cellStyle name="?_x001d_??%U©÷u&amp;H©÷9_x0008_? s&#10;_x0007__x0001__x0001_ 13" xfId="69"/>
    <cellStyle name="?_x001d_??%U©÷u&amp;H©÷9_x0008_? s&#10;_x0007__x0001__x0001_ 14" xfId="70"/>
    <cellStyle name="?_x001d_??%U©÷u&amp;H©÷9_x0008_? s&#10;_x0007__x0001__x0001_ 15" xfId="71"/>
    <cellStyle name="?_x001d_??%U©÷u&amp;H©÷9_x0008_? s&#10;_x0007__x0001__x0001_ 2" xfId="72"/>
    <cellStyle name="?_x001d_??%U©÷u&amp;H©÷9_x0008_? s&#10;_x0007__x0001__x0001_ 3" xfId="73"/>
    <cellStyle name="?_x001d_??%U©÷u&amp;H©÷9_x0008_? s&#10;_x0007__x0001__x0001_ 4" xfId="74"/>
    <cellStyle name="?_x001d_??%U©÷u&amp;H©÷9_x0008_? s&#10;_x0007__x0001__x0001_ 5" xfId="75"/>
    <cellStyle name="?_x001d_??%U©÷u&amp;H©÷9_x0008_? s&#10;_x0007__x0001__x0001_ 6" xfId="76"/>
    <cellStyle name="?_x001d_??%U©÷u&amp;H©÷9_x0008_? s&#10;_x0007__x0001__x0001_ 7" xfId="77"/>
    <cellStyle name="?_x001d_??%U©÷u&amp;H©÷9_x0008_? s&#10;_x0007__x0001__x0001_ 8" xfId="78"/>
    <cellStyle name="?_x001d_??%U©÷u&amp;H©÷9_x0008_? s&#10;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10;_x0007__x0001__x0001_" xfId="93"/>
    <cellStyle name="?ðÇ%U?&amp;H?_x0008_?s&#10;_x0007__x0001__x0001_ 10" xfId="94"/>
    <cellStyle name="?ðÇ%U?&amp;H?_x0008_?s&#10;_x0007__x0001__x0001_ 11" xfId="95"/>
    <cellStyle name="?ðÇ%U?&amp;H?_x0008_?s&#10;_x0007__x0001__x0001_ 12" xfId="96"/>
    <cellStyle name="?ðÇ%U?&amp;H?_x0008_?s&#10;_x0007__x0001__x0001_ 13" xfId="97"/>
    <cellStyle name="?ðÇ%U?&amp;H?_x0008_?s&#10;_x0007__x0001__x0001_ 14" xfId="98"/>
    <cellStyle name="?ðÇ%U?&amp;H?_x0008_?s&#10;_x0007__x0001__x0001_ 15" xfId="99"/>
    <cellStyle name="?ðÇ%U?&amp;H?_x0008_?s&#10;_x0007__x0001__x0001_ 2" xfId="100"/>
    <cellStyle name="?ðÇ%U?&amp;H?_x0008_?s&#10;_x0007__x0001__x0001_ 3" xfId="101"/>
    <cellStyle name="?ðÇ%U?&amp;H?_x0008_?s&#10;_x0007__x0001__x0001_ 4" xfId="102"/>
    <cellStyle name="?ðÇ%U?&amp;H?_x0008_?s&#10;_x0007__x0001__x0001_ 5" xfId="103"/>
    <cellStyle name="?ðÇ%U?&amp;H?_x0008_?s&#10;_x0007__x0001__x0001_ 6" xfId="104"/>
    <cellStyle name="?ðÇ%U?&amp;H?_x0008_?s&#10;_x0007__x0001__x0001_ 7" xfId="105"/>
    <cellStyle name="?ðÇ%U?&amp;H?_x0008_?s&#10;_x0007__x0001__x0001_ 8" xfId="106"/>
    <cellStyle name="?ðÇ%U?&amp;H?_x0008_?s&#10;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h ql62 (2010) 11-09" xfId="186"/>
    <cellStyle name="_Book1_KH TPCP vung TNB (03-1-2012)" xfId="187"/>
    <cellStyle name="_Book1_Khung 2012" xfId="188"/>
    <cellStyle name="_Book1_kien giang 2" xfId="189"/>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hiHuong_ApGia" xfId="363"/>
    <cellStyle name="_KT (2)_2_TG-TH_CoCauPhi (version 1)" xfId="364"/>
    <cellStyle name="_KT (2)_2_TG-TH_Copy of 05-12  KH trung han 2016-2020 - Liem Thinh edited (1)" xfId="365"/>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iao KH 2011 ngay 10-12-2010" xfId="373"/>
    <cellStyle name="_KT (2)_2_TG-TH_GTGT 2003" xfId="374"/>
    <cellStyle name="_KT (2)_2_TG-TH_KE KHAI THUE GTGT 2004" xfId="375"/>
    <cellStyle name="_KT (2)_2_TG-TH_KE KHAI THUE GTGT 2004_BCTC2004" xfId="376"/>
    <cellStyle name="_KT (2)_2_TG-TH_KH TPCP 2016-2020 (tong hop)" xfId="377"/>
    <cellStyle name="_KT (2)_2_TG-TH_KH TPCP vung TNB (03-1-2012)" xfId="378"/>
    <cellStyle name="_KT (2)_2_TG-TH_kien giang 2" xfId="379"/>
    <cellStyle name="_KT (2)_2_TG-TH_Lora-tungchau" xfId="380"/>
    <cellStyle name="_KT (2)_2_TG-TH_Luy ke von ung nam 2011 -Thoa gui ngay 12-8-2012" xfId="381"/>
    <cellStyle name="_KT (2)_2_TG-TH_NhanCong" xfId="382"/>
    <cellStyle name="_KT (2)_2_TG-TH_N-X-T-04" xfId="383"/>
    <cellStyle name="_KT (2)_2_TG-TH_PGIA-phieu tham tra Kho bac" xfId="384"/>
    <cellStyle name="_KT (2)_2_TG-TH_phu luc tong ket tinh hinh TH giai doan 03-10 (ngay 30)" xfId="385"/>
    <cellStyle name="_KT (2)_2_TG-TH_PT02-02" xfId="386"/>
    <cellStyle name="_KT (2)_2_TG-TH_PT02-02_Book1" xfId="387"/>
    <cellStyle name="_KT (2)_2_TG-TH_PT02-03" xfId="388"/>
    <cellStyle name="_KT (2)_2_TG-TH_PT02-03_Book1" xfId="389"/>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H TPCP vung TNB (03-1-2012)" xfId="397"/>
    <cellStyle name="_KT (2)_2_TG-TH_ÿÿÿÿÿ_kien giang 2" xfId="398"/>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H TPCP vung TNB (03-1-2012)" xfId="416"/>
    <cellStyle name="_KT (2)_3_TG-TH_Book1_kien giang 2" xfId="417"/>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iao KH 2011 ngay 10-12-2010" xfId="423"/>
    <cellStyle name="_KT (2)_3_TG-TH_GTGT 2003" xfId="424"/>
    <cellStyle name="_KT (2)_3_TG-TH_KE KHAI THUE GTGT 2004" xfId="425"/>
    <cellStyle name="_KT (2)_3_TG-TH_KE KHAI THUE GTGT 2004_BCTC2004" xfId="426"/>
    <cellStyle name="_KT (2)_3_TG-TH_KH TPCP 2016-2020 (tong hop)" xfId="427"/>
    <cellStyle name="_KT (2)_3_TG-TH_KH TPCP vung TNB (03-1-2012)" xfId="428"/>
    <cellStyle name="_KT (2)_3_TG-TH_kien giang 2" xfId="429"/>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H TPCP vung TNB (03-1-2012)" xfId="452"/>
    <cellStyle name="_KT (2)_3_TG-TH_ÿÿÿÿÿ_kien giang 2" xfId="453"/>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hiHuong_ApGia" xfId="505"/>
    <cellStyle name="_KT (2)_4_CoCauPhi (version 1)" xfId="506"/>
    <cellStyle name="_KT (2)_4_Copy of 05-12  KH trung han 2016-2020 - Liem Thinh edited (1)" xfId="507"/>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iao KH 2011 ngay 10-12-2010" xfId="515"/>
    <cellStyle name="_KT (2)_4_GTGT 2003" xfId="516"/>
    <cellStyle name="_KT (2)_4_KE KHAI THUE GTGT 2004" xfId="517"/>
    <cellStyle name="_KT (2)_4_KE KHAI THUE GTGT 2004_BCTC2004" xfId="518"/>
    <cellStyle name="_KT (2)_4_KH TPCP 2016-2020 (tong hop)" xfId="519"/>
    <cellStyle name="_KT (2)_4_KH TPCP vung TNB (03-1-2012)" xfId="520"/>
    <cellStyle name="_KT (2)_4_kien giang 2" xfId="521"/>
    <cellStyle name="_KT (2)_4_Lora-tungchau" xfId="522"/>
    <cellStyle name="_KT (2)_4_Luy ke von ung nam 2011 -Thoa gui ngay 12-8-2012" xfId="523"/>
    <cellStyle name="_KT (2)_4_NhanCong" xfId="524"/>
    <cellStyle name="_KT (2)_4_N-X-T-04" xfId="525"/>
    <cellStyle name="_KT (2)_4_PGIA-phieu tham tra Kho bac" xfId="526"/>
    <cellStyle name="_KT (2)_4_phu luc tong ket tinh hinh TH giai doan 03-10 (ngay 30)" xfId="527"/>
    <cellStyle name="_KT (2)_4_PT02-02" xfId="528"/>
    <cellStyle name="_KT (2)_4_PT02-02_Book1" xfId="529"/>
    <cellStyle name="_KT (2)_4_PT02-03" xfId="530"/>
    <cellStyle name="_KT (2)_4_PT02-03_Book1" xfId="531"/>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H TPCP vung TNB (03-1-2012)" xfId="540"/>
    <cellStyle name="_KT (2)_4_ÿÿÿÿÿ_kien giang 2" xfId="541"/>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hiHuong_ApGia" xfId="593"/>
    <cellStyle name="_KT (2)_5_CoCauPhi (version 1)" xfId="594"/>
    <cellStyle name="_KT (2)_5_Copy of 05-12  KH trung han 2016-2020 - Liem Thinh edited (1)" xfId="595"/>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iao KH 2011 ngay 10-12-2010" xfId="603"/>
    <cellStyle name="_KT (2)_5_GTGT 2003" xfId="604"/>
    <cellStyle name="_KT (2)_5_KE KHAI THUE GTGT 2004" xfId="605"/>
    <cellStyle name="_KT (2)_5_KE KHAI THUE GTGT 2004_BCTC2004" xfId="606"/>
    <cellStyle name="_KT (2)_5_KH TPCP 2016-2020 (tong hop)" xfId="607"/>
    <cellStyle name="_KT (2)_5_KH TPCP vung TNB (03-1-2012)" xfId="608"/>
    <cellStyle name="_KT (2)_5_kien giang 2" xfId="609"/>
    <cellStyle name="_KT (2)_5_Lora-tungchau" xfId="610"/>
    <cellStyle name="_KT (2)_5_Luy ke von ung nam 2011 -Thoa gui ngay 12-8-2012" xfId="611"/>
    <cellStyle name="_KT (2)_5_NhanCong" xfId="612"/>
    <cellStyle name="_KT (2)_5_N-X-T-04" xfId="613"/>
    <cellStyle name="_KT (2)_5_PGIA-phieu tham tra Kho bac" xfId="614"/>
    <cellStyle name="_KT (2)_5_phu luc tong ket tinh hinh TH giai doan 03-10 (ngay 30)" xfId="615"/>
    <cellStyle name="_KT (2)_5_PT02-02" xfId="616"/>
    <cellStyle name="_KT (2)_5_PT02-02_Book1" xfId="617"/>
    <cellStyle name="_KT (2)_5_PT02-03" xfId="618"/>
    <cellStyle name="_KT (2)_5_PT02-03_Book1" xfId="619"/>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H TPCP vung TNB (03-1-2012)" xfId="627"/>
    <cellStyle name="_KT (2)_5_ÿÿÿÿÿ_kien giang 2" xfId="628"/>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H TPCP vung TNB (03-1-2012)" xfId="642"/>
    <cellStyle name="_KT (2)_Book1_kien giang 2" xfId="643"/>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iao KH 2011 ngay 10-12-2010" xfId="649"/>
    <cellStyle name="_KT (2)_GTGT 2003" xfId="650"/>
    <cellStyle name="_KT (2)_KE KHAI THUE GTGT 2004" xfId="651"/>
    <cellStyle name="_KT (2)_KE KHAI THUE GTGT 2004_BCTC2004" xfId="652"/>
    <cellStyle name="_KT (2)_KH TPCP 2016-2020 (tong hop)" xfId="653"/>
    <cellStyle name="_KT (2)_KH TPCP vung TNB (03-1-2012)" xfId="654"/>
    <cellStyle name="_KT (2)_kien giang 2" xfId="655"/>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H TPCP vung TNB (03-1-2012)" xfId="679"/>
    <cellStyle name="_KT (2)_ÿÿÿÿÿ_kien giang 2" xfId="680"/>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hiHuong_ApGia" xfId="733"/>
    <cellStyle name="_KT_TG_1_CoCauPhi (version 1)" xfId="734"/>
    <cellStyle name="_KT_TG_1_Copy of 05-12  KH trung han 2016-2020 - Liem Thinh edited (1)" xfId="735"/>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iao KH 2011 ngay 10-12-2010" xfId="743"/>
    <cellStyle name="_KT_TG_1_GTGT 2003" xfId="744"/>
    <cellStyle name="_KT_TG_1_KE KHAI THUE GTGT 2004" xfId="745"/>
    <cellStyle name="_KT_TG_1_KE KHAI THUE GTGT 2004_BCTC2004" xfId="746"/>
    <cellStyle name="_KT_TG_1_KH TPCP 2016-2020 (tong hop)" xfId="747"/>
    <cellStyle name="_KT_TG_1_KH TPCP vung TNB (03-1-2012)" xfId="748"/>
    <cellStyle name="_KT_TG_1_kien giang 2" xfId="749"/>
    <cellStyle name="_KT_TG_1_Lora-tungchau" xfId="750"/>
    <cellStyle name="_KT_TG_1_Luy ke von ung nam 2011 -Thoa gui ngay 12-8-2012" xfId="751"/>
    <cellStyle name="_KT_TG_1_NhanCong" xfId="752"/>
    <cellStyle name="_KT_TG_1_N-X-T-04" xfId="753"/>
    <cellStyle name="_KT_TG_1_PGIA-phieu tham tra Kho bac" xfId="754"/>
    <cellStyle name="_KT_TG_1_phu luc tong ket tinh hinh TH giai doan 03-10 (ngay 30)" xfId="755"/>
    <cellStyle name="_KT_TG_1_PT02-02" xfId="756"/>
    <cellStyle name="_KT_TG_1_PT02-02_Book1" xfId="757"/>
    <cellStyle name="_KT_TG_1_PT02-03" xfId="758"/>
    <cellStyle name="_KT_TG_1_PT02-03_Book1" xfId="759"/>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H TPCP vung TNB (03-1-2012)" xfId="767"/>
    <cellStyle name="_KT_TG_1_ÿÿÿÿÿ_kien giang 2" xfId="768"/>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hiHuong_ApGia" xfId="820"/>
    <cellStyle name="_KT_TG_2_CoCauPhi (version 1)" xfId="821"/>
    <cellStyle name="_KT_TG_2_Copy of 05-12  KH trung han 2016-2020 - Liem Thinh edited (1)" xfId="822"/>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iao KH 2011 ngay 10-12-2010" xfId="830"/>
    <cellStyle name="_KT_TG_2_GTGT 2003" xfId="831"/>
    <cellStyle name="_KT_TG_2_KE KHAI THUE GTGT 2004" xfId="832"/>
    <cellStyle name="_KT_TG_2_KE KHAI THUE GTGT 2004_BCTC2004" xfId="833"/>
    <cellStyle name="_KT_TG_2_KH TPCP 2016-2020 (tong hop)" xfId="834"/>
    <cellStyle name="_KT_TG_2_KH TPCP vung TNB (03-1-2012)" xfId="835"/>
    <cellStyle name="_KT_TG_2_kien giang 2" xfId="836"/>
    <cellStyle name="_KT_TG_2_Lora-tungchau" xfId="837"/>
    <cellStyle name="_KT_TG_2_Luy ke von ung nam 2011 -Thoa gui ngay 12-8-2012" xfId="838"/>
    <cellStyle name="_KT_TG_2_NhanCong" xfId="839"/>
    <cellStyle name="_KT_TG_2_N-X-T-04" xfId="840"/>
    <cellStyle name="_KT_TG_2_PGIA-phieu tham tra Kho bac" xfId="841"/>
    <cellStyle name="_KT_TG_2_phu luc tong ket tinh hinh TH giai doan 03-10 (ngay 30)" xfId="842"/>
    <cellStyle name="_KT_TG_2_PT02-02" xfId="843"/>
    <cellStyle name="_KT_TG_2_PT02-02_Book1" xfId="844"/>
    <cellStyle name="_KT_TG_2_PT02-03" xfId="845"/>
    <cellStyle name="_KT_TG_2_PT02-03_Book1" xfId="846"/>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H TPCP vung TNB (03-1-2012)" xfId="854"/>
    <cellStyle name="_KT_TG_2_ÿÿÿÿÿ_kien giang 2" xfId="855"/>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N-X-T-04" xfId="887"/>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hiHuong_ApGia" xfId="966"/>
    <cellStyle name="_TG-TH_1_CoCauPhi (version 1)" xfId="967"/>
    <cellStyle name="_TG-TH_1_Copy of 05-12  KH trung han 2016-2020 - Liem Thinh edited (1)" xfId="968"/>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iao KH 2011 ngay 10-12-2010" xfId="976"/>
    <cellStyle name="_TG-TH_1_GTGT 2003" xfId="977"/>
    <cellStyle name="_TG-TH_1_KE KHAI THUE GTGT 2004" xfId="978"/>
    <cellStyle name="_TG-TH_1_KE KHAI THUE GTGT 2004_BCTC2004" xfId="979"/>
    <cellStyle name="_TG-TH_1_KH TPCP 2016-2020 (tong hop)" xfId="980"/>
    <cellStyle name="_TG-TH_1_KH TPCP vung TNB (03-1-2012)" xfId="981"/>
    <cellStyle name="_TG-TH_1_kien giang 2" xfId="982"/>
    <cellStyle name="_TG-TH_1_Lora-tungchau" xfId="983"/>
    <cellStyle name="_TG-TH_1_Luy ke von ung nam 2011 -Thoa gui ngay 12-8-2012" xfId="984"/>
    <cellStyle name="_TG-TH_1_NhanCong" xfId="985"/>
    <cellStyle name="_TG-TH_1_N-X-T-04" xfId="986"/>
    <cellStyle name="_TG-TH_1_PGIA-phieu tham tra Kho bac" xfId="987"/>
    <cellStyle name="_TG-TH_1_phu luc tong ket tinh hinh TH giai doan 03-10 (ngay 30)" xfId="988"/>
    <cellStyle name="_TG-TH_1_PT02-02" xfId="989"/>
    <cellStyle name="_TG-TH_1_PT02-02_Book1" xfId="990"/>
    <cellStyle name="_TG-TH_1_PT02-03" xfId="991"/>
    <cellStyle name="_TG-TH_1_PT02-03_Book1" xfId="992"/>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H TPCP vung TNB (03-1-2012)" xfId="1000"/>
    <cellStyle name="_TG-TH_1_ÿÿÿÿÿ_kien giang 2" xfId="1001"/>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hiHuong_ApGia" xfId="1053"/>
    <cellStyle name="_TG-TH_2_CoCauPhi (version 1)" xfId="1054"/>
    <cellStyle name="_TG-TH_2_Copy of 05-12  KH trung han 2016-2020 - Liem Thinh edited (1)" xfId="1055"/>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iao KH 2011 ngay 10-12-2010" xfId="1063"/>
    <cellStyle name="_TG-TH_2_GTGT 2003" xfId="1064"/>
    <cellStyle name="_TG-TH_2_KE KHAI THUE GTGT 2004" xfId="1065"/>
    <cellStyle name="_TG-TH_2_KE KHAI THUE GTGT 2004_BCTC2004" xfId="1066"/>
    <cellStyle name="_TG-TH_2_KH TPCP 2016-2020 (tong hop)" xfId="1067"/>
    <cellStyle name="_TG-TH_2_KH TPCP vung TNB (03-1-2012)" xfId="1068"/>
    <cellStyle name="_TG-TH_2_kien giang 2" xfId="1069"/>
    <cellStyle name="_TG-TH_2_Lora-tungchau" xfId="1070"/>
    <cellStyle name="_TG-TH_2_Luy ke von ung nam 2011 -Thoa gui ngay 12-8-2012" xfId="1071"/>
    <cellStyle name="_TG-TH_2_NhanCong" xfId="1072"/>
    <cellStyle name="_TG-TH_2_N-X-T-04" xfId="1073"/>
    <cellStyle name="_TG-TH_2_PGIA-phieu tham tra Kho bac" xfId="1074"/>
    <cellStyle name="_TG-TH_2_phu luc tong ket tinh hinh TH giai doan 03-10 (ngay 30)" xfId="1075"/>
    <cellStyle name="_TG-TH_2_PT02-02" xfId="1076"/>
    <cellStyle name="_TG-TH_2_PT02-02_Book1" xfId="1077"/>
    <cellStyle name="_TG-TH_2_PT02-03" xfId="1078"/>
    <cellStyle name="_TG-TH_2_PT02-03_Book1" xfId="1079"/>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H TPCP vung TNB (03-1-2012)" xfId="1087"/>
    <cellStyle name="_TG-TH_2_ÿÿÿÿÿ_kien giang 2" xfId="1088"/>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H KH 2010" xfId="1101"/>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huẩn bị đầu tư 2011 (sep Hung)_KH 2012 (T3-2013)" xfId="1123"/>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h ql62 (2010) 11-09" xfId="1178"/>
    <cellStyle name="_ÿÿÿÿÿ_KH TPCP vung TNB (03-1-2012)" xfId="1179"/>
    <cellStyle name="_ÿÿÿÿÿ_Khung 2012" xfId="1180"/>
    <cellStyle name="_ÿÿÿÿÿ_kien giang 2" xfId="1181"/>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 2 2" xfId="5261"/>
    <cellStyle name="0 3" xfId="5260"/>
    <cellStyle name="0,0&#10;&#10;NA&#10;&#10;" xfId="1193"/>
    <cellStyle name="0,0_x000d_&#10;NA_x000d_&#10;" xfId="1194"/>
    <cellStyle name="0,0_x000d_&#10;NA_x000d_&#10; 2" xfId="1195"/>
    <cellStyle name="0,0_x000d_&#10;NA_x000d_&#10; 3" xfId="1196"/>
    <cellStyle name="0,0_x000d_&#10;NA_x000d_&#10; 4" xfId="1197"/>
    <cellStyle name="0,0_x000d_&#10;NA_x000d_&#10;_Phu luc so 2 - NSTW " xfId="1198"/>
    <cellStyle name="0,0_x005f_x000d__x005f_x000a_NA_x005f_x000d__x005f_x000a_" xfId="1199"/>
    <cellStyle name="0.0" xfId="1200"/>
    <cellStyle name="0.0 2" xfId="1201"/>
    <cellStyle name="0.0 2 2" xfId="5263"/>
    <cellStyle name="0.0 3" xfId="5262"/>
    <cellStyle name="0.00" xfId="1202"/>
    <cellStyle name="0.00 2" xfId="1203"/>
    <cellStyle name="0.00 2 2" xfId="5265"/>
    <cellStyle name="0.00 3" xfId="5264"/>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h ql62 (2010) 11-09" xfId="1235"/>
    <cellStyle name="1_KH TPCP vung TNB (03-1-2012)" xfId="1236"/>
    <cellStyle name="1_Khung 2012" xfId="1237"/>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Bieu tong hop nhu cau ung 2011 da chon loc -Mien nui 2 2" xfId="5267"/>
    <cellStyle name="1_ÿÿÿÿÿ_Bieu tong hop nhu cau ung 2011 da chon loc -Mien nui 3" xfId="5266"/>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_ÿÿÿÿÿ_Bieu tong hop nhu cau ung 2011 da chon loc -Mien nui 2 2" xfId="5269"/>
    <cellStyle name="2_ÿÿÿÿÿ_Bieu tong hop nhu cau ung 2011 da chon loc -Mien nui 3" xfId="5268"/>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heck Cell 2" xfId="1569"/>
    <cellStyle name="Check Cell 2 2" xfId="1570"/>
    <cellStyle name="Chi phÝ kh¸c_Book1" xfId="1571"/>
    <cellStyle name="Chuẩn" xfId="0" builtinId="0"/>
    <cellStyle name="Chuẩn 14" xfId="41"/>
    <cellStyle name="Chuẩn 2" xfId="6"/>
    <cellStyle name="Chuẩn 2 2" xfId="10"/>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Column_Title" xfId="157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subtotal 2 2" xfId="5271"/>
    <cellStyle name="Credit subtotal 3" xfId="5270"/>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ấu phảy" xfId="1" builtinId="3"/>
    <cellStyle name="Dấu phảy [0]" xfId="2" builtinId="6"/>
    <cellStyle name="Dấu phảy 2" xfId="38"/>
    <cellStyle name="Dấu phảy 2 2" xfId="28"/>
    <cellStyle name="Dấu_phảy 3" xfId="7"/>
    <cellStyle name="DAUDE" xfId="2294"/>
    <cellStyle name="Debit" xfId="2295"/>
    <cellStyle name="Debit subtotal" xfId="2296"/>
    <cellStyle name="Debit subtotal 2" xfId="2297"/>
    <cellStyle name="Debit subtotal 2 2" xfId="5273"/>
    <cellStyle name="Debit subtotal 3" xfId="5272"/>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gia 2 2" xfId="5275"/>
    <cellStyle name="Dgia 3" xfId="5274"/>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ia" xfId="2570"/>
    <cellStyle name="GIA-MOI" xfId="2571"/>
    <cellStyle name="GIA-MOI 2" xfId="2572"/>
    <cellStyle name="GIA-MOI 3" xfId="2573"/>
    <cellStyle name="GIA-MOI 4" xfId="2574"/>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2 2 2" xfId="5279"/>
    <cellStyle name="Header2 2 2 3" xfId="5278"/>
    <cellStyle name="Header2 2 3" xfId="2606"/>
    <cellStyle name="Header2 2 3 2" xfId="5280"/>
    <cellStyle name="Header2 2 4" xfId="5277"/>
    <cellStyle name="Header2 3" xfId="2607"/>
    <cellStyle name="Header2 3 2" xfId="2608"/>
    <cellStyle name="Header2 3 2 2" xfId="5282"/>
    <cellStyle name="Header2 3 3" xfId="5281"/>
    <cellStyle name="Header2 4" xfId="2609"/>
    <cellStyle name="Header2 4 2" xfId="5283"/>
    <cellStyle name="Header2 5" xfId="5276"/>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2 2" xfId="5285"/>
    <cellStyle name="headoption 3" xfId="2623"/>
    <cellStyle name="headoption 3 2" xfId="5286"/>
    <cellStyle name="headoption 4" xfId="5284"/>
    <cellStyle name="Hoa-Scholl" xfId="2624"/>
    <cellStyle name="Hoa-Scholl 2" xfId="2625"/>
    <cellStyle name="Hoa-Scholl 2 2" xfId="5288"/>
    <cellStyle name="Hoa-Scholl 3" xfId="5287"/>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0 2" xfId="5290"/>
    <cellStyle name="Input [yellow] 11" xfId="2634"/>
    <cellStyle name="Input [yellow] 11 2" xfId="5291"/>
    <cellStyle name="Input [yellow] 12" xfId="2635"/>
    <cellStyle name="Input [yellow] 12 2" xfId="5292"/>
    <cellStyle name="Input [yellow] 13" xfId="2636"/>
    <cellStyle name="Input [yellow] 13 2" xfId="5293"/>
    <cellStyle name="Input [yellow] 14" xfId="2637"/>
    <cellStyle name="Input [yellow] 14 2" xfId="5294"/>
    <cellStyle name="Input [yellow] 15" xfId="2638"/>
    <cellStyle name="Input [yellow] 15 2" xfId="5295"/>
    <cellStyle name="Input [yellow] 16" xfId="2639"/>
    <cellStyle name="Input [yellow] 16 2" xfId="5296"/>
    <cellStyle name="Input [yellow] 17" xfId="5289"/>
    <cellStyle name="Input [yellow] 2" xfId="2640"/>
    <cellStyle name="Input [yellow] 2 2" xfId="2641"/>
    <cellStyle name="Input [yellow] 2 2 2" xfId="5298"/>
    <cellStyle name="Input [yellow] 2 3" xfId="5297"/>
    <cellStyle name="Input [yellow] 3" xfId="2642"/>
    <cellStyle name="Input [yellow] 3 2" xfId="5299"/>
    <cellStyle name="Input [yellow] 4" xfId="2643"/>
    <cellStyle name="Input [yellow] 4 2" xfId="5300"/>
    <cellStyle name="Input [yellow] 5" xfId="2644"/>
    <cellStyle name="Input [yellow] 5 2" xfId="5301"/>
    <cellStyle name="Input [yellow] 6" xfId="2645"/>
    <cellStyle name="Input [yellow] 6 2" xfId="5302"/>
    <cellStyle name="Input [yellow] 7" xfId="2646"/>
    <cellStyle name="Input [yellow] 7 2" xfId="5303"/>
    <cellStyle name="Input [yellow] 8" xfId="2647"/>
    <cellStyle name="Input [yellow] 8 2" xfId="5304"/>
    <cellStyle name="Input [yellow] 9" xfId="2648"/>
    <cellStyle name="Input [yellow] 9 2" xfId="5305"/>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h¸c_Bang Chi tieu" xfId="2675"/>
    <cellStyle name="khanh" xfId="2676"/>
    <cellStyle name="khung" xfId="2677"/>
    <cellStyle name="KLBXUNG" xfId="2678"/>
    <cellStyle name="KLBXUNG 2" xfId="2679"/>
    <cellStyle name="KLBXUNG 3" xfId="2680"/>
    <cellStyle name="KLBXUNG 4" xfId="2681"/>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AU 2 2" xfId="5307"/>
    <cellStyle name="MAU 3" xfId="5306"/>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2 2" xfId="5309"/>
    <cellStyle name="moi 3" xfId="2785"/>
    <cellStyle name="moi 3 2" xfId="5310"/>
    <cellStyle name="moi 4" xfId="5308"/>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2" xfId="5311"/>
    <cellStyle name="New Times Roman" xfId="2794"/>
    <cellStyle name="nga" xfId="2795"/>
    <cellStyle name="nga 2" xfId="2796"/>
    <cellStyle name="nga 3" xfId="2797"/>
    <cellStyle name="nga 4" xfId="2798"/>
    <cellStyle name="no dec" xfId="2799"/>
    <cellStyle name="no dec 2" xfId="2800"/>
    <cellStyle name="no dec 2 2" xfId="2801"/>
    <cellStyle name="ÑONVÒ" xfId="2802"/>
    <cellStyle name="ÑONVÒ 2" xfId="2803"/>
    <cellStyle name="ÑONVÒ 2 2" xfId="5313"/>
    <cellStyle name="ÑONVÒ 3" xfId="5312"/>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Ò_x000d_Normal_123569" xfId="3430"/>
    <cellStyle name="Ò_x005f_x000d_Normal_123569" xfId="3431"/>
    <cellStyle name="Ò_x005f_x005f_x005f_x000d_Normal_123569" xfId="3432"/>
    <cellStyle name="Œ…‹æØ‚è [0.00]_ÆÂ¹²" xfId="3433"/>
    <cellStyle name="Œ…‹æØ‚è_laroux" xfId="3434"/>
    <cellStyle name="oft Excel]&#10;&#10;Comment=open=/f ‚ðw’è‚·‚é‚ÆAƒ†[ƒU[’è‹`ŠÖ”‚ðŠÖ”“\‚è•t‚¯‚Ìˆê——‚É“o˜^‚·‚é‚±‚Æ‚ª‚Å‚«‚Ü‚·B&#10;&#10;Maximized" xfId="3435"/>
    <cellStyle name="oft Excel]&#10;&#10;Comment=The open=/f lines load custom functions into the Paste Function list.&#10;&#10;Maximized=2&#10;&#10;Basics=1&#10;&#10;A" xfId="3436"/>
    <cellStyle name="oft Excel]&#10;&#10;Comment=The open=/f lines load custom functions into the Paste Function list.&#10;&#10;Maximized=3&#10;&#10;Basics=1&#10;&#10;A" xfId="3437"/>
    <cellStyle name="oft Excel]_x000d_&#10;Comment=open=/f ‚ðw’è‚·‚é‚ÆAƒ†[ƒU[’è‹`ŠÖ”‚ðŠÖ”“\‚è•t‚¯‚Ìˆê——‚É“o˜^‚·‚é‚±‚Æ‚ª‚Å‚«‚Ü‚·B_x000d_&#10;Maximized" xfId="3438"/>
    <cellStyle name="oft Excel]_x000d_&#10;Comment=open=/f ‚ðŽw’è‚·‚é‚ÆAƒ†[ƒU[’è‹`ŠÖ”‚ðŠÖ”“\‚è•t‚¯‚Ìˆê——‚É“o˜^‚·‚é‚±‚Æ‚ª‚Å‚«‚Ü‚·B_x000d_&#10;Maximized" xfId="3439"/>
    <cellStyle name="oft Excel]_x000d_&#10;Comment=The open=/f lines load custom functions into the Paste Function list._x000d_&#10;Maximized=2_x000d_&#10;Basics=1_x000d_&#10;A" xfId="3440"/>
    <cellStyle name="oft Excel]_x000d_&#10;Comment=The open=/f lines load custom functions into the Paste Function list._x000d_&#10;Maximized=3_x000d_&#10;Basics=1_x000d_&#10;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10;&#10;spooler=yes&#10;&#10;load=&#10;&#10;Beep=yes&#10;&#10;NullPort=None&#10;&#10;BorderWidth=3&#10;&#10;CursorBlinkRate=1200&#10;&#10;DoubleClickSpeed=452&#10;&#10;Programs=co" xfId="3685"/>
    <cellStyle name="s]_x000d_&#10;spooler=yes_x000d_&#10;load=_x000d_&#10;Beep=yes_x000d_&#10;NullPort=None_x000d_&#10;BorderWidth=3_x000d_&#10;CursorBlinkRate=1200_x000d_&#10;DoubleClickSpeed=452_x000d_&#10;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2 2 2" xfId="5316"/>
    <cellStyle name="SHADEDSTORES 2 3" xfId="5315"/>
    <cellStyle name="SHADEDSTORES 3" xfId="3748"/>
    <cellStyle name="SHADEDSTORES 3 2" xfId="5317"/>
    <cellStyle name="SHADEDSTORES 4" xfId="5314"/>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H TPCP vung TNB (03-1-2012)" xfId="4109"/>
    <cellStyle name="T_Book1_1_KH TPCP vung TNB (03-1-2012) 2" xfId="4110"/>
    <cellStyle name="T_Book1_1_kien giang 2" xfId="4111"/>
    <cellStyle name="T_Book1_1_kien giang 2 2" xfId="4112"/>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NQ11-CP - chinh sua lai" xfId="4144"/>
    <cellStyle name="T_Book1_BC NQ11-CP - chinh sua lai 2" xfId="4145"/>
    <cellStyle name="T_Book1_BC NQ11-CP-Quynh sau bieu so3" xfId="4146"/>
    <cellStyle name="T_Book1_BC NQ11-CP-Quynh sau bieu so3 2" xfId="4147"/>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kien giang 2" xfId="4243"/>
    <cellStyle name="T_Book1_kien giang 2 2" xfId="4244"/>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kien giang 2" xfId="4561"/>
    <cellStyle name="T_kien giang 2 2" xfId="4562"/>
    <cellStyle name="T_kien giang 2 2 2" xfId="4563"/>
    <cellStyle name="T_kien giang 2 3" xfId="4564"/>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TK_HT" xfId="4715"/>
    <cellStyle name="T_TK_HT 2" xfId="4716"/>
    <cellStyle name="T_TK_HT 2 2" xfId="4717"/>
    <cellStyle name="T_TK_HT 3" xfId="4718"/>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H TPCP vung TNB (03-1-2012)" xfId="4891"/>
    <cellStyle name="T_ÿÿÿÿÿ_KH TPCP vung TNB (03-1-2012) 2" xfId="4892"/>
    <cellStyle name="T_ÿÿÿÿÿ_KH TPCP vung TNB (03-1-2012) 2 2" xfId="4893"/>
    <cellStyle name="T_ÿÿÿÿÿ_KH TPCP vung TNB (03-1-2012) 3" xfId="4894"/>
    <cellStyle name="T_ÿÿÿÿÿ_kien giang 2" xfId="4895"/>
    <cellStyle name="T_ÿÿÿÿÿ_kien giang 2 2" xfId="4896"/>
    <cellStyle name="T_ÿÿÿÿÿ_kien giang 2 2 2" xfId="4897"/>
    <cellStyle name="T_ÿÿÿÿÿ_kien giang 2 3" xfId="4898"/>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10;¨þU_x0001_À_x0004_ _x0015__x000f__x0001__x0001_" xfId="4989"/>
    <cellStyle name="þ_x001d_ð¤_x000c_¯þ_x0014_&#10;¨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10;ßþU_x0001_Ø_x0005_ü_x0014__x0007__x0001__x0001_" xfId="4993"/>
    <cellStyle name="þ_x001d_ð·_x000c_æþ'&#10;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10;_x0007__x0001__x0001_" xfId="4997"/>
    <cellStyle name="þ_x001d_ðÇ%Uý—&amp;Hý9_x0008_Ÿ s&#10;_x0007__x0001__x0001_ 2" xfId="4998"/>
    <cellStyle name="þ_x001d_ðK_x000c_Fý_x001b_&#10;9ýU_x0001_Ð_x0008_¦)_x0007__x0001__x0001_" xfId="4999"/>
    <cellStyle name="þ_x001d_ðK_x000c_Fý_x001b_&#10;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rang" xfId="5051"/>
    <cellStyle name="trang 2" xfId="5052"/>
    <cellStyle name="tt1" xfId="5053"/>
    <cellStyle name="tt1 2" xfId="5054"/>
    <cellStyle name="Tusental (0)_pldt" xfId="5055"/>
    <cellStyle name="Tusental_pldt" xfId="5056"/>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Documents/Zalo%20Received%20Files/K&#7870;%20HO&#7840;CH%20&#272;&#7846;U%20T&#431;%20C&#212;NG%20CH&#431;&#416;NG%20TR&#204;NH%20MTQG%202021-2025%20-GNB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253;%20V&#259;n%20Tuy&#7873;n%20n&#259;m%202024/Quy&#7871;t%20&#273;&#7883;nh/Quy&#7871;t%20&#273;&#7883;nh%20&#273;i&#7873;u%20ch&#7881;nh%20MTQG%20n&#259;m%202024%20(l&#7847;n%204)/Bi&#7875;u%20k&#232;m%20Q&#272;%20giao%20v&#7889;n%20n&#259;m%202024%20(l&#7847;n%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253;%20V&#259;n%20Tuy&#7873;n%20n&#259;m%202024/H&#7897;i%20&#273;&#7891;ng%20n&#259;m%202024/K&#7923;%20&#273;&#7897;t%20xu&#7845;t%20th&#225;ng%2010.2024%20(l&#7847;n%201)/&#272;I&#7873;u%20ch&#7881;nh%20MTQG%20n&#259;m%202024%20(l&#7847;n%203%20Th&#225;ng%2010.2024)/1%20BI&#7875;u%20&#273;i&#7873;u%20ch&#7881;nh%20%20PH&#194;N%20B&#7892;%20CH&#431;&#416;NG%20TR&#204;NH%20MTQG%202024%20-%20DTTS&amp;MN%20(l&#7847;n%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GV"/>
      <sheetName val="Biểu số 01"/>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2"/>
      <sheetName val="Phụ lục số 01 DTTS"/>
      <sheetName val="Phụ lục số 02 NTM"/>
    </sheetNames>
    <sheetDataSet>
      <sheetData sheetId="0"/>
      <sheetData sheetId="1">
        <row r="14">
          <cell r="U14">
            <v>132</v>
          </cell>
        </row>
        <row r="15">
          <cell r="U15">
            <v>132</v>
          </cell>
        </row>
        <row r="16">
          <cell r="U16">
            <v>88</v>
          </cell>
        </row>
        <row r="17">
          <cell r="U17">
            <v>88</v>
          </cell>
        </row>
        <row r="20">
          <cell r="U20">
            <v>9435.8030490000001</v>
          </cell>
          <cell r="X20">
            <v>6465.7969510000003</v>
          </cell>
        </row>
        <row r="35">
          <cell r="U35">
            <v>450</v>
          </cell>
        </row>
        <row r="37">
          <cell r="U37">
            <v>2680</v>
          </cell>
          <cell r="X37">
            <v>220</v>
          </cell>
        </row>
        <row r="42">
          <cell r="U42">
            <v>2425</v>
          </cell>
          <cell r="X42">
            <v>225</v>
          </cell>
        </row>
        <row r="47">
          <cell r="U47">
            <v>2200</v>
          </cell>
          <cell r="X47">
            <v>150</v>
          </cell>
        </row>
        <row r="51">
          <cell r="U51">
            <v>2700</v>
          </cell>
          <cell r="X51">
            <v>300</v>
          </cell>
        </row>
        <row r="55">
          <cell r="U55">
            <v>2280</v>
          </cell>
          <cell r="X55">
            <v>120</v>
          </cell>
        </row>
        <row r="61">
          <cell r="U61">
            <v>1261</v>
          </cell>
          <cell r="X61">
            <v>139</v>
          </cell>
        </row>
        <row r="63">
          <cell r="U63">
            <v>5105.1130000000003</v>
          </cell>
          <cell r="X63">
            <v>404.887</v>
          </cell>
        </row>
        <row r="72">
          <cell r="U72">
            <v>2454</v>
          </cell>
          <cell r="X72">
            <v>269.13841600000001</v>
          </cell>
        </row>
        <row r="76">
          <cell r="U76">
            <v>768</v>
          </cell>
        </row>
        <row r="79">
          <cell r="U79">
            <v>1260</v>
          </cell>
          <cell r="X79">
            <v>140</v>
          </cell>
        </row>
        <row r="82">
          <cell r="U82">
            <v>2230</v>
          </cell>
          <cell r="X82">
            <v>199.07688999999999</v>
          </cell>
        </row>
        <row r="86">
          <cell r="U86">
            <v>4900</v>
          </cell>
          <cell r="X86">
            <v>470</v>
          </cell>
        </row>
        <row r="93">
          <cell r="U93">
            <v>5058</v>
          </cell>
          <cell r="X93">
            <v>642</v>
          </cell>
        </row>
        <row r="96">
          <cell r="U96">
            <v>6990</v>
          </cell>
          <cell r="X96">
            <v>770.48477500000001</v>
          </cell>
        </row>
        <row r="103">
          <cell r="U103">
            <v>1725.8487660000001</v>
          </cell>
          <cell r="X103">
            <v>193</v>
          </cell>
        </row>
        <row r="106">
          <cell r="U106">
            <v>1480</v>
          </cell>
          <cell r="X106">
            <v>140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hụ lục 1"/>
      <sheetName val="Phụ lục 2"/>
      <sheetName val="Phụ lục 3"/>
      <sheetName val="Phụ lục 4"/>
      <sheetName val="NĂM 2022"/>
      <sheetName val="SGV"/>
      <sheetName val="SGV_2"/>
      <sheetName val="SGV_3"/>
      <sheetName val="SGV_4"/>
      <sheetName val="NĂM 2024"/>
      <sheetName val="NĂM 2025"/>
      <sheetName val=" Năm 2024"/>
      <sheetName val="Phụ biểu 1.1"/>
    </sheetNames>
    <sheetDataSet>
      <sheetData sheetId="0"/>
      <sheetData sheetId="1"/>
      <sheetData sheetId="2"/>
      <sheetData sheetId="3"/>
      <sheetData sheetId="4"/>
      <sheetData sheetId="5"/>
      <sheetData sheetId="6"/>
      <sheetData sheetId="7"/>
      <sheetData sheetId="8"/>
      <sheetData sheetId="9"/>
      <sheetData sheetId="10"/>
      <sheetData sheetId="11">
        <row r="3">
          <cell r="A3" t="str">
            <v>(Kèm theo Tờ trình số 150/TTr-UBND ngày 07/10/2024 của UBND huyện Na Rì)</v>
          </cell>
        </row>
        <row r="13">
          <cell r="AB13">
            <v>484</v>
          </cell>
        </row>
        <row r="14">
          <cell r="AB14">
            <v>280</v>
          </cell>
          <cell r="AE14">
            <v>248</v>
          </cell>
        </row>
        <row r="15">
          <cell r="AE15">
            <v>45</v>
          </cell>
        </row>
        <row r="16">
          <cell r="AB16">
            <v>80</v>
          </cell>
          <cell r="AE16">
            <v>52</v>
          </cell>
        </row>
        <row r="17">
          <cell r="AB17">
            <v>159.2415</v>
          </cell>
          <cell r="AE17">
            <v>12</v>
          </cell>
        </row>
      </sheetData>
      <sheetData sheetId="12"/>
    </sheetDataSet>
  </externalBook>
</externalLink>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F18"/>
  <sheetViews>
    <sheetView tabSelected="1" topLeftCell="A43" zoomScale="70" zoomScaleNormal="70" workbookViewId="0">
      <selection sqref="A1:XFD1"/>
    </sheetView>
  </sheetViews>
  <sheetFormatPr defaultRowHeight="15"/>
  <cols>
    <col min="1" max="1" width="6.7109375" style="570" customWidth="1"/>
    <col min="2" max="2" width="38.42578125" style="571" customWidth="1"/>
    <col min="3" max="3" width="14.28515625" style="572" customWidth="1"/>
    <col min="4" max="4" width="11.5703125" style="572" customWidth="1"/>
    <col min="5" max="5" width="11.42578125" style="572" customWidth="1"/>
    <col min="6" max="6" width="8.7109375" style="572" customWidth="1"/>
    <col min="7" max="7" width="9.140625" style="565" customWidth="1"/>
    <col min="8" max="8" width="31.85546875" style="578" hidden="1" customWidth="1"/>
    <col min="9" max="9" width="14" style="578" customWidth="1"/>
    <col min="10" max="11" width="10.42578125" style="573" customWidth="1"/>
    <col min="12" max="12" width="8.5703125" style="573" customWidth="1"/>
    <col min="13" max="14" width="10.42578125" style="573" customWidth="1"/>
    <col min="15" max="15" width="8.5703125" style="573" customWidth="1"/>
    <col min="16" max="16" width="9" style="573" customWidth="1"/>
    <col min="17" max="17" width="9.28515625" style="573" customWidth="1"/>
    <col min="18" max="19" width="10.42578125" style="573" customWidth="1"/>
    <col min="20" max="20" width="8.5703125" style="573" customWidth="1"/>
    <col min="21" max="22" width="10.42578125" style="573" customWidth="1"/>
    <col min="23" max="23" width="8.5703125" style="573" customWidth="1"/>
    <col min="24" max="25" width="10.42578125" style="573" customWidth="1"/>
    <col min="26" max="26" width="8.5703125" style="573" customWidth="1"/>
    <col min="27" max="27" width="11.28515625" style="578" customWidth="1"/>
    <col min="28" max="28" width="9.85546875" style="573" customWidth="1"/>
    <col min="29" max="29" width="14.28515625" style="565" bestFit="1" customWidth="1"/>
    <col min="30" max="30" width="21.28515625" style="565" customWidth="1"/>
    <col min="31" max="31" width="16.7109375" style="565" customWidth="1"/>
    <col min="32" max="32" width="17.42578125" style="565" customWidth="1"/>
    <col min="33" max="219" width="9.140625" style="565"/>
    <col min="220" max="220" width="6.85546875" style="565" customWidth="1"/>
    <col min="221" max="221" width="27.42578125" style="565" customWidth="1"/>
    <col min="222" max="222" width="12.85546875" style="565" customWidth="1"/>
    <col min="223" max="223" width="0" style="565" hidden="1" customWidth="1"/>
    <col min="224" max="224" width="40.42578125" style="565" customWidth="1"/>
    <col min="225" max="225" width="9.140625" style="565" customWidth="1"/>
    <col min="226" max="227" width="11" style="565" customWidth="1"/>
    <col min="228" max="228" width="12.28515625" style="565" customWidth="1"/>
    <col min="229" max="231" width="12.85546875" style="565" customWidth="1"/>
    <col min="232" max="232" width="10.7109375" style="565" customWidth="1"/>
    <col min="233" max="233" width="12.7109375" style="565" customWidth="1"/>
    <col min="234" max="234" width="10.85546875" style="565" customWidth="1"/>
    <col min="235" max="235" width="11.28515625" style="565" customWidth="1"/>
    <col min="236" max="236" width="9.7109375" style="565" customWidth="1"/>
    <col min="237" max="237" width="11.140625" style="565" customWidth="1"/>
    <col min="238" max="238" width="12.42578125" style="565" customWidth="1"/>
    <col min="239" max="244" width="9.7109375" style="565" customWidth="1"/>
    <col min="245" max="245" width="6.140625" style="565" customWidth="1"/>
    <col min="246" max="475" width="9.140625" style="565"/>
    <col min="476" max="476" width="6.85546875" style="565" customWidth="1"/>
    <col min="477" max="477" width="27.42578125" style="565" customWidth="1"/>
    <col min="478" max="478" width="12.85546875" style="565" customWidth="1"/>
    <col min="479" max="479" width="0" style="565" hidden="1" customWidth="1"/>
    <col min="480" max="480" width="40.42578125" style="565" customWidth="1"/>
    <col min="481" max="481" width="9.140625" style="565" customWidth="1"/>
    <col min="482" max="483" width="11" style="565" customWidth="1"/>
    <col min="484" max="484" width="12.28515625" style="565" customWidth="1"/>
    <col min="485" max="487" width="12.85546875" style="565" customWidth="1"/>
    <col min="488" max="488" width="10.7109375" style="565" customWidth="1"/>
    <col min="489" max="489" width="12.7109375" style="565" customWidth="1"/>
    <col min="490" max="490" width="10.85546875" style="565" customWidth="1"/>
    <col min="491" max="491" width="11.28515625" style="565" customWidth="1"/>
    <col min="492" max="492" width="9.7109375" style="565" customWidth="1"/>
    <col min="493" max="493" width="11.140625" style="565" customWidth="1"/>
    <col min="494" max="494" width="12.42578125" style="565" customWidth="1"/>
    <col min="495" max="500" width="9.7109375" style="565" customWidth="1"/>
    <col min="501" max="501" width="6.140625" style="565" customWidth="1"/>
    <col min="502" max="731" width="9.140625" style="565"/>
    <col min="732" max="732" width="6.85546875" style="565" customWidth="1"/>
    <col min="733" max="733" width="27.42578125" style="565" customWidth="1"/>
    <col min="734" max="734" width="12.85546875" style="565" customWidth="1"/>
    <col min="735" max="735" width="0" style="565" hidden="1" customWidth="1"/>
    <col min="736" max="736" width="40.42578125" style="565" customWidth="1"/>
    <col min="737" max="737" width="9.140625" style="565" customWidth="1"/>
    <col min="738" max="739" width="11" style="565" customWidth="1"/>
    <col min="740" max="740" width="12.28515625" style="565" customWidth="1"/>
    <col min="741" max="743" width="12.85546875" style="565" customWidth="1"/>
    <col min="744" max="744" width="10.7109375" style="565" customWidth="1"/>
    <col min="745" max="745" width="12.7109375" style="565" customWidth="1"/>
    <col min="746" max="746" width="10.85546875" style="565" customWidth="1"/>
    <col min="747" max="747" width="11.28515625" style="565" customWidth="1"/>
    <col min="748" max="748" width="9.7109375" style="565" customWidth="1"/>
    <col min="749" max="749" width="11.140625" style="565" customWidth="1"/>
    <col min="750" max="750" width="12.42578125" style="565" customWidth="1"/>
    <col min="751" max="756" width="9.7109375" style="565" customWidth="1"/>
    <col min="757" max="757" width="6.140625" style="565" customWidth="1"/>
    <col min="758" max="987" width="9.140625" style="565"/>
    <col min="988" max="988" width="6.85546875" style="565" customWidth="1"/>
    <col min="989" max="989" width="27.42578125" style="565" customWidth="1"/>
    <col min="990" max="990" width="12.85546875" style="565" customWidth="1"/>
    <col min="991" max="991" width="0" style="565" hidden="1" customWidth="1"/>
    <col min="992" max="992" width="40.42578125" style="565" customWidth="1"/>
    <col min="993" max="993" width="9.140625" style="565" customWidth="1"/>
    <col min="994" max="995" width="11" style="565" customWidth="1"/>
    <col min="996" max="996" width="12.28515625" style="565" customWidth="1"/>
    <col min="997" max="999" width="12.85546875" style="565" customWidth="1"/>
    <col min="1000" max="1000" width="10.7109375" style="565" customWidth="1"/>
    <col min="1001" max="1001" width="12.7109375" style="565" customWidth="1"/>
    <col min="1002" max="1002" width="10.85546875" style="565" customWidth="1"/>
    <col min="1003" max="1003" width="11.28515625" style="565" customWidth="1"/>
    <col min="1004" max="1004" width="9.7109375" style="565" customWidth="1"/>
    <col min="1005" max="1005" width="11.140625" style="565" customWidth="1"/>
    <col min="1006" max="1006" width="12.42578125" style="565" customWidth="1"/>
    <col min="1007" max="1012" width="9.7109375" style="565" customWidth="1"/>
    <col min="1013" max="1013" width="6.140625" style="565" customWidth="1"/>
    <col min="1014" max="1243" width="9.140625" style="565"/>
    <col min="1244" max="1244" width="6.85546875" style="565" customWidth="1"/>
    <col min="1245" max="1245" width="27.42578125" style="565" customWidth="1"/>
    <col min="1246" max="1246" width="12.85546875" style="565" customWidth="1"/>
    <col min="1247" max="1247" width="0" style="565" hidden="1" customWidth="1"/>
    <col min="1248" max="1248" width="40.42578125" style="565" customWidth="1"/>
    <col min="1249" max="1249" width="9.140625" style="565" customWidth="1"/>
    <col min="1250" max="1251" width="11" style="565" customWidth="1"/>
    <col min="1252" max="1252" width="12.28515625" style="565" customWidth="1"/>
    <col min="1253" max="1255" width="12.85546875" style="565" customWidth="1"/>
    <col min="1256" max="1256" width="10.7109375" style="565" customWidth="1"/>
    <col min="1257" max="1257" width="12.7109375" style="565" customWidth="1"/>
    <col min="1258" max="1258" width="10.85546875" style="565" customWidth="1"/>
    <col min="1259" max="1259" width="11.28515625" style="565" customWidth="1"/>
    <col min="1260" max="1260" width="9.7109375" style="565" customWidth="1"/>
    <col min="1261" max="1261" width="11.140625" style="565" customWidth="1"/>
    <col min="1262" max="1262" width="12.42578125" style="565" customWidth="1"/>
    <col min="1263" max="1268" width="9.7109375" style="565" customWidth="1"/>
    <col min="1269" max="1269" width="6.140625" style="565" customWidth="1"/>
    <col min="1270" max="1499" width="9.140625" style="565"/>
    <col min="1500" max="1500" width="6.85546875" style="565" customWidth="1"/>
    <col min="1501" max="1501" width="27.42578125" style="565" customWidth="1"/>
    <col min="1502" max="1502" width="12.85546875" style="565" customWidth="1"/>
    <col min="1503" max="1503" width="0" style="565" hidden="1" customWidth="1"/>
    <col min="1504" max="1504" width="40.42578125" style="565" customWidth="1"/>
    <col min="1505" max="1505" width="9.140625" style="565" customWidth="1"/>
    <col min="1506" max="1507" width="11" style="565" customWidth="1"/>
    <col min="1508" max="1508" width="12.28515625" style="565" customWidth="1"/>
    <col min="1509" max="1511" width="12.85546875" style="565" customWidth="1"/>
    <col min="1512" max="1512" width="10.7109375" style="565" customWidth="1"/>
    <col min="1513" max="1513" width="12.7109375" style="565" customWidth="1"/>
    <col min="1514" max="1514" width="10.85546875" style="565" customWidth="1"/>
    <col min="1515" max="1515" width="11.28515625" style="565" customWidth="1"/>
    <col min="1516" max="1516" width="9.7109375" style="565" customWidth="1"/>
    <col min="1517" max="1517" width="11.140625" style="565" customWidth="1"/>
    <col min="1518" max="1518" width="12.42578125" style="565" customWidth="1"/>
    <col min="1519" max="1524" width="9.7109375" style="565" customWidth="1"/>
    <col min="1525" max="1525" width="6.140625" style="565" customWidth="1"/>
    <col min="1526" max="1755" width="9.140625" style="565"/>
    <col min="1756" max="1756" width="6.85546875" style="565" customWidth="1"/>
    <col min="1757" max="1757" width="27.42578125" style="565" customWidth="1"/>
    <col min="1758" max="1758" width="12.85546875" style="565" customWidth="1"/>
    <col min="1759" max="1759" width="0" style="565" hidden="1" customWidth="1"/>
    <col min="1760" max="1760" width="40.42578125" style="565" customWidth="1"/>
    <col min="1761" max="1761" width="9.140625" style="565" customWidth="1"/>
    <col min="1762" max="1763" width="11" style="565" customWidth="1"/>
    <col min="1764" max="1764" width="12.28515625" style="565" customWidth="1"/>
    <col min="1765" max="1767" width="12.85546875" style="565" customWidth="1"/>
    <col min="1768" max="1768" width="10.7109375" style="565" customWidth="1"/>
    <col min="1769" max="1769" width="12.7109375" style="565" customWidth="1"/>
    <col min="1770" max="1770" width="10.85546875" style="565" customWidth="1"/>
    <col min="1771" max="1771" width="11.28515625" style="565" customWidth="1"/>
    <col min="1772" max="1772" width="9.7109375" style="565" customWidth="1"/>
    <col min="1773" max="1773" width="11.140625" style="565" customWidth="1"/>
    <col min="1774" max="1774" width="12.42578125" style="565" customWidth="1"/>
    <col min="1775" max="1780" width="9.7109375" style="565" customWidth="1"/>
    <col min="1781" max="1781" width="6.140625" style="565" customWidth="1"/>
    <col min="1782" max="2011" width="9.140625" style="565"/>
    <col min="2012" max="2012" width="6.85546875" style="565" customWidth="1"/>
    <col min="2013" max="2013" width="27.42578125" style="565" customWidth="1"/>
    <col min="2014" max="2014" width="12.85546875" style="565" customWidth="1"/>
    <col min="2015" max="2015" width="0" style="565" hidden="1" customWidth="1"/>
    <col min="2016" max="2016" width="40.42578125" style="565" customWidth="1"/>
    <col min="2017" max="2017" width="9.140625" style="565" customWidth="1"/>
    <col min="2018" max="2019" width="11" style="565" customWidth="1"/>
    <col min="2020" max="2020" width="12.28515625" style="565" customWidth="1"/>
    <col min="2021" max="2023" width="12.85546875" style="565" customWidth="1"/>
    <col min="2024" max="2024" width="10.7109375" style="565" customWidth="1"/>
    <col min="2025" max="2025" width="12.7109375" style="565" customWidth="1"/>
    <col min="2026" max="2026" width="10.85546875" style="565" customWidth="1"/>
    <col min="2027" max="2027" width="11.28515625" style="565" customWidth="1"/>
    <col min="2028" max="2028" width="9.7109375" style="565" customWidth="1"/>
    <col min="2029" max="2029" width="11.140625" style="565" customWidth="1"/>
    <col min="2030" max="2030" width="12.42578125" style="565" customWidth="1"/>
    <col min="2031" max="2036" width="9.7109375" style="565" customWidth="1"/>
    <col min="2037" max="2037" width="6.140625" style="565" customWidth="1"/>
    <col min="2038" max="2267" width="9.140625" style="565"/>
    <col min="2268" max="2268" width="6.85546875" style="565" customWidth="1"/>
    <col min="2269" max="2269" width="27.42578125" style="565" customWidth="1"/>
    <col min="2270" max="2270" width="12.85546875" style="565" customWidth="1"/>
    <col min="2271" max="2271" width="0" style="565" hidden="1" customWidth="1"/>
    <col min="2272" max="2272" width="40.42578125" style="565" customWidth="1"/>
    <col min="2273" max="2273" width="9.140625" style="565" customWidth="1"/>
    <col min="2274" max="2275" width="11" style="565" customWidth="1"/>
    <col min="2276" max="2276" width="12.28515625" style="565" customWidth="1"/>
    <col min="2277" max="2279" width="12.85546875" style="565" customWidth="1"/>
    <col min="2280" max="2280" width="10.7109375" style="565" customWidth="1"/>
    <col min="2281" max="2281" width="12.7109375" style="565" customWidth="1"/>
    <col min="2282" max="2282" width="10.85546875" style="565" customWidth="1"/>
    <col min="2283" max="2283" width="11.28515625" style="565" customWidth="1"/>
    <col min="2284" max="2284" width="9.7109375" style="565" customWidth="1"/>
    <col min="2285" max="2285" width="11.140625" style="565" customWidth="1"/>
    <col min="2286" max="2286" width="12.42578125" style="565" customWidth="1"/>
    <col min="2287" max="2292" width="9.7109375" style="565" customWidth="1"/>
    <col min="2293" max="2293" width="6.140625" style="565" customWidth="1"/>
    <col min="2294" max="2523" width="9.140625" style="565"/>
    <col min="2524" max="2524" width="6.85546875" style="565" customWidth="1"/>
    <col min="2525" max="2525" width="27.42578125" style="565" customWidth="1"/>
    <col min="2526" max="2526" width="12.85546875" style="565" customWidth="1"/>
    <col min="2527" max="2527" width="0" style="565" hidden="1" customWidth="1"/>
    <col min="2528" max="2528" width="40.42578125" style="565" customWidth="1"/>
    <col min="2529" max="2529" width="9.140625" style="565" customWidth="1"/>
    <col min="2530" max="2531" width="11" style="565" customWidth="1"/>
    <col min="2532" max="2532" width="12.28515625" style="565" customWidth="1"/>
    <col min="2533" max="2535" width="12.85546875" style="565" customWidth="1"/>
    <col min="2536" max="2536" width="10.7109375" style="565" customWidth="1"/>
    <col min="2537" max="2537" width="12.7109375" style="565" customWidth="1"/>
    <col min="2538" max="2538" width="10.85546875" style="565" customWidth="1"/>
    <col min="2539" max="2539" width="11.28515625" style="565" customWidth="1"/>
    <col min="2540" max="2540" width="9.7109375" style="565" customWidth="1"/>
    <col min="2541" max="2541" width="11.140625" style="565" customWidth="1"/>
    <col min="2542" max="2542" width="12.42578125" style="565" customWidth="1"/>
    <col min="2543" max="2548" width="9.7109375" style="565" customWidth="1"/>
    <col min="2549" max="2549" width="6.140625" style="565" customWidth="1"/>
    <col min="2550" max="2779" width="9.140625" style="565"/>
    <col min="2780" max="2780" width="6.85546875" style="565" customWidth="1"/>
    <col min="2781" max="2781" width="27.42578125" style="565" customWidth="1"/>
    <col min="2782" max="2782" width="12.85546875" style="565" customWidth="1"/>
    <col min="2783" max="2783" width="0" style="565" hidden="1" customWidth="1"/>
    <col min="2784" max="2784" width="40.42578125" style="565" customWidth="1"/>
    <col min="2785" max="2785" width="9.140625" style="565" customWidth="1"/>
    <col min="2786" max="2787" width="11" style="565" customWidth="1"/>
    <col min="2788" max="2788" width="12.28515625" style="565" customWidth="1"/>
    <col min="2789" max="2791" width="12.85546875" style="565" customWidth="1"/>
    <col min="2792" max="2792" width="10.7109375" style="565" customWidth="1"/>
    <col min="2793" max="2793" width="12.7109375" style="565" customWidth="1"/>
    <col min="2794" max="2794" width="10.85546875" style="565" customWidth="1"/>
    <col min="2795" max="2795" width="11.28515625" style="565" customWidth="1"/>
    <col min="2796" max="2796" width="9.7109375" style="565" customWidth="1"/>
    <col min="2797" max="2797" width="11.140625" style="565" customWidth="1"/>
    <col min="2798" max="2798" width="12.42578125" style="565" customWidth="1"/>
    <col min="2799" max="2804" width="9.7109375" style="565" customWidth="1"/>
    <col min="2805" max="2805" width="6.140625" style="565" customWidth="1"/>
    <col min="2806" max="3035" width="9.140625" style="565"/>
    <col min="3036" max="3036" width="6.85546875" style="565" customWidth="1"/>
    <col min="3037" max="3037" width="27.42578125" style="565" customWidth="1"/>
    <col min="3038" max="3038" width="12.85546875" style="565" customWidth="1"/>
    <col min="3039" max="3039" width="0" style="565" hidden="1" customWidth="1"/>
    <col min="3040" max="3040" width="40.42578125" style="565" customWidth="1"/>
    <col min="3041" max="3041" width="9.140625" style="565" customWidth="1"/>
    <col min="3042" max="3043" width="11" style="565" customWidth="1"/>
    <col min="3044" max="3044" width="12.28515625" style="565" customWidth="1"/>
    <col min="3045" max="3047" width="12.85546875" style="565" customWidth="1"/>
    <col min="3048" max="3048" width="10.7109375" style="565" customWidth="1"/>
    <col min="3049" max="3049" width="12.7109375" style="565" customWidth="1"/>
    <col min="3050" max="3050" width="10.85546875" style="565" customWidth="1"/>
    <col min="3051" max="3051" width="11.28515625" style="565" customWidth="1"/>
    <col min="3052" max="3052" width="9.7109375" style="565" customWidth="1"/>
    <col min="3053" max="3053" width="11.140625" style="565" customWidth="1"/>
    <col min="3054" max="3054" width="12.42578125" style="565" customWidth="1"/>
    <col min="3055" max="3060" width="9.7109375" style="565" customWidth="1"/>
    <col min="3061" max="3061" width="6.140625" style="565" customWidth="1"/>
    <col min="3062" max="3291" width="9.140625" style="565"/>
    <col min="3292" max="3292" width="6.85546875" style="565" customWidth="1"/>
    <col min="3293" max="3293" width="27.42578125" style="565" customWidth="1"/>
    <col min="3294" max="3294" width="12.85546875" style="565" customWidth="1"/>
    <col min="3295" max="3295" width="0" style="565" hidden="1" customWidth="1"/>
    <col min="3296" max="3296" width="40.42578125" style="565" customWidth="1"/>
    <col min="3297" max="3297" width="9.140625" style="565" customWidth="1"/>
    <col min="3298" max="3299" width="11" style="565" customWidth="1"/>
    <col min="3300" max="3300" width="12.28515625" style="565" customWidth="1"/>
    <col min="3301" max="3303" width="12.85546875" style="565" customWidth="1"/>
    <col min="3304" max="3304" width="10.7109375" style="565" customWidth="1"/>
    <col min="3305" max="3305" width="12.7109375" style="565" customWidth="1"/>
    <col min="3306" max="3306" width="10.85546875" style="565" customWidth="1"/>
    <col min="3307" max="3307" width="11.28515625" style="565" customWidth="1"/>
    <col min="3308" max="3308" width="9.7109375" style="565" customWidth="1"/>
    <col min="3309" max="3309" width="11.140625" style="565" customWidth="1"/>
    <col min="3310" max="3310" width="12.42578125" style="565" customWidth="1"/>
    <col min="3311" max="3316" width="9.7109375" style="565" customWidth="1"/>
    <col min="3317" max="3317" width="6.140625" style="565" customWidth="1"/>
    <col min="3318" max="3547" width="9.140625" style="565"/>
    <col min="3548" max="3548" width="6.85546875" style="565" customWidth="1"/>
    <col min="3549" max="3549" width="27.42578125" style="565" customWidth="1"/>
    <col min="3550" max="3550" width="12.85546875" style="565" customWidth="1"/>
    <col min="3551" max="3551" width="0" style="565" hidden="1" customWidth="1"/>
    <col min="3552" max="3552" width="40.42578125" style="565" customWidth="1"/>
    <col min="3553" max="3553" width="9.140625" style="565" customWidth="1"/>
    <col min="3554" max="3555" width="11" style="565" customWidth="1"/>
    <col min="3556" max="3556" width="12.28515625" style="565" customWidth="1"/>
    <col min="3557" max="3559" width="12.85546875" style="565" customWidth="1"/>
    <col min="3560" max="3560" width="10.7109375" style="565" customWidth="1"/>
    <col min="3561" max="3561" width="12.7109375" style="565" customWidth="1"/>
    <col min="3562" max="3562" width="10.85546875" style="565" customWidth="1"/>
    <col min="3563" max="3563" width="11.28515625" style="565" customWidth="1"/>
    <col min="3564" max="3564" width="9.7109375" style="565" customWidth="1"/>
    <col min="3565" max="3565" width="11.140625" style="565" customWidth="1"/>
    <col min="3566" max="3566" width="12.42578125" style="565" customWidth="1"/>
    <col min="3567" max="3572" width="9.7109375" style="565" customWidth="1"/>
    <col min="3573" max="3573" width="6.140625" style="565" customWidth="1"/>
    <col min="3574" max="3803" width="9.140625" style="565"/>
    <col min="3804" max="3804" width="6.85546875" style="565" customWidth="1"/>
    <col min="3805" max="3805" width="27.42578125" style="565" customWidth="1"/>
    <col min="3806" max="3806" width="12.85546875" style="565" customWidth="1"/>
    <col min="3807" max="3807" width="0" style="565" hidden="1" customWidth="1"/>
    <col min="3808" max="3808" width="40.42578125" style="565" customWidth="1"/>
    <col min="3809" max="3809" width="9.140625" style="565" customWidth="1"/>
    <col min="3810" max="3811" width="11" style="565" customWidth="1"/>
    <col min="3812" max="3812" width="12.28515625" style="565" customWidth="1"/>
    <col min="3813" max="3815" width="12.85546875" style="565" customWidth="1"/>
    <col min="3816" max="3816" width="10.7109375" style="565" customWidth="1"/>
    <col min="3817" max="3817" width="12.7109375" style="565" customWidth="1"/>
    <col min="3818" max="3818" width="10.85546875" style="565" customWidth="1"/>
    <col min="3819" max="3819" width="11.28515625" style="565" customWidth="1"/>
    <col min="3820" max="3820" width="9.7109375" style="565" customWidth="1"/>
    <col min="3821" max="3821" width="11.140625" style="565" customWidth="1"/>
    <col min="3822" max="3822" width="12.42578125" style="565" customWidth="1"/>
    <col min="3823" max="3828" width="9.7109375" style="565" customWidth="1"/>
    <col min="3829" max="3829" width="6.140625" style="565" customWidth="1"/>
    <col min="3830" max="4059" width="9.140625" style="565"/>
    <col min="4060" max="4060" width="6.85546875" style="565" customWidth="1"/>
    <col min="4061" max="4061" width="27.42578125" style="565" customWidth="1"/>
    <col min="4062" max="4062" width="12.85546875" style="565" customWidth="1"/>
    <col min="4063" max="4063" width="0" style="565" hidden="1" customWidth="1"/>
    <col min="4064" max="4064" width="40.42578125" style="565" customWidth="1"/>
    <col min="4065" max="4065" width="9.140625" style="565" customWidth="1"/>
    <col min="4066" max="4067" width="11" style="565" customWidth="1"/>
    <col min="4068" max="4068" width="12.28515625" style="565" customWidth="1"/>
    <col min="4069" max="4071" width="12.85546875" style="565" customWidth="1"/>
    <col min="4072" max="4072" width="10.7109375" style="565" customWidth="1"/>
    <col min="4073" max="4073" width="12.7109375" style="565" customWidth="1"/>
    <col min="4074" max="4074" width="10.85546875" style="565" customWidth="1"/>
    <col min="4075" max="4075" width="11.28515625" style="565" customWidth="1"/>
    <col min="4076" max="4076" width="9.7109375" style="565" customWidth="1"/>
    <col min="4077" max="4077" width="11.140625" style="565" customWidth="1"/>
    <col min="4078" max="4078" width="12.42578125" style="565" customWidth="1"/>
    <col min="4079" max="4084" width="9.7109375" style="565" customWidth="1"/>
    <col min="4085" max="4085" width="6.140625" style="565" customWidth="1"/>
    <col min="4086" max="4315" width="9.140625" style="565"/>
    <col min="4316" max="4316" width="6.85546875" style="565" customWidth="1"/>
    <col min="4317" max="4317" width="27.42578125" style="565" customWidth="1"/>
    <col min="4318" max="4318" width="12.85546875" style="565" customWidth="1"/>
    <col min="4319" max="4319" width="0" style="565" hidden="1" customWidth="1"/>
    <col min="4320" max="4320" width="40.42578125" style="565" customWidth="1"/>
    <col min="4321" max="4321" width="9.140625" style="565" customWidth="1"/>
    <col min="4322" max="4323" width="11" style="565" customWidth="1"/>
    <col min="4324" max="4324" width="12.28515625" style="565" customWidth="1"/>
    <col min="4325" max="4327" width="12.85546875" style="565" customWidth="1"/>
    <col min="4328" max="4328" width="10.7109375" style="565" customWidth="1"/>
    <col min="4329" max="4329" width="12.7109375" style="565" customWidth="1"/>
    <col min="4330" max="4330" width="10.85546875" style="565" customWidth="1"/>
    <col min="4331" max="4331" width="11.28515625" style="565" customWidth="1"/>
    <col min="4332" max="4332" width="9.7109375" style="565" customWidth="1"/>
    <col min="4333" max="4333" width="11.140625" style="565" customWidth="1"/>
    <col min="4334" max="4334" width="12.42578125" style="565" customWidth="1"/>
    <col min="4335" max="4340" width="9.7109375" style="565" customWidth="1"/>
    <col min="4341" max="4341" width="6.140625" style="565" customWidth="1"/>
    <col min="4342" max="4571" width="9.140625" style="565"/>
    <col min="4572" max="4572" width="6.85546875" style="565" customWidth="1"/>
    <col min="4573" max="4573" width="27.42578125" style="565" customWidth="1"/>
    <col min="4574" max="4574" width="12.85546875" style="565" customWidth="1"/>
    <col min="4575" max="4575" width="0" style="565" hidden="1" customWidth="1"/>
    <col min="4576" max="4576" width="40.42578125" style="565" customWidth="1"/>
    <col min="4577" max="4577" width="9.140625" style="565" customWidth="1"/>
    <col min="4578" max="4579" width="11" style="565" customWidth="1"/>
    <col min="4580" max="4580" width="12.28515625" style="565" customWidth="1"/>
    <col min="4581" max="4583" width="12.85546875" style="565" customWidth="1"/>
    <col min="4584" max="4584" width="10.7109375" style="565" customWidth="1"/>
    <col min="4585" max="4585" width="12.7109375" style="565" customWidth="1"/>
    <col min="4586" max="4586" width="10.85546875" style="565" customWidth="1"/>
    <col min="4587" max="4587" width="11.28515625" style="565" customWidth="1"/>
    <col min="4588" max="4588" width="9.7109375" style="565" customWidth="1"/>
    <col min="4589" max="4589" width="11.140625" style="565" customWidth="1"/>
    <col min="4590" max="4590" width="12.42578125" style="565" customWidth="1"/>
    <col min="4591" max="4596" width="9.7109375" style="565" customWidth="1"/>
    <col min="4597" max="4597" width="6.140625" style="565" customWidth="1"/>
    <col min="4598" max="4827" width="9.140625" style="565"/>
    <col min="4828" max="4828" width="6.85546875" style="565" customWidth="1"/>
    <col min="4829" max="4829" width="27.42578125" style="565" customWidth="1"/>
    <col min="4830" max="4830" width="12.85546875" style="565" customWidth="1"/>
    <col min="4831" max="4831" width="0" style="565" hidden="1" customWidth="1"/>
    <col min="4832" max="4832" width="40.42578125" style="565" customWidth="1"/>
    <col min="4833" max="4833" width="9.140625" style="565" customWidth="1"/>
    <col min="4834" max="4835" width="11" style="565" customWidth="1"/>
    <col min="4836" max="4836" width="12.28515625" style="565" customWidth="1"/>
    <col min="4837" max="4839" width="12.85546875" style="565" customWidth="1"/>
    <col min="4840" max="4840" width="10.7109375" style="565" customWidth="1"/>
    <col min="4841" max="4841" width="12.7109375" style="565" customWidth="1"/>
    <col min="4842" max="4842" width="10.85546875" style="565" customWidth="1"/>
    <col min="4843" max="4843" width="11.28515625" style="565" customWidth="1"/>
    <col min="4844" max="4844" width="9.7109375" style="565" customWidth="1"/>
    <col min="4845" max="4845" width="11.140625" style="565" customWidth="1"/>
    <col min="4846" max="4846" width="12.42578125" style="565" customWidth="1"/>
    <col min="4847" max="4852" width="9.7109375" style="565" customWidth="1"/>
    <col min="4853" max="4853" width="6.140625" style="565" customWidth="1"/>
    <col min="4854" max="5083" width="9.140625" style="565"/>
    <col min="5084" max="5084" width="6.85546875" style="565" customWidth="1"/>
    <col min="5085" max="5085" width="27.42578125" style="565" customWidth="1"/>
    <col min="5086" max="5086" width="12.85546875" style="565" customWidth="1"/>
    <col min="5087" max="5087" width="0" style="565" hidden="1" customWidth="1"/>
    <col min="5088" max="5088" width="40.42578125" style="565" customWidth="1"/>
    <col min="5089" max="5089" width="9.140625" style="565" customWidth="1"/>
    <col min="5090" max="5091" width="11" style="565" customWidth="1"/>
    <col min="5092" max="5092" width="12.28515625" style="565" customWidth="1"/>
    <col min="5093" max="5095" width="12.85546875" style="565" customWidth="1"/>
    <col min="5096" max="5096" width="10.7109375" style="565" customWidth="1"/>
    <col min="5097" max="5097" width="12.7109375" style="565" customWidth="1"/>
    <col min="5098" max="5098" width="10.85546875" style="565" customWidth="1"/>
    <col min="5099" max="5099" width="11.28515625" style="565" customWidth="1"/>
    <col min="5100" max="5100" width="9.7109375" style="565" customWidth="1"/>
    <col min="5101" max="5101" width="11.140625" style="565" customWidth="1"/>
    <col min="5102" max="5102" width="12.42578125" style="565" customWidth="1"/>
    <col min="5103" max="5108" width="9.7109375" style="565" customWidth="1"/>
    <col min="5109" max="5109" width="6.140625" style="565" customWidth="1"/>
    <col min="5110" max="5339" width="9.140625" style="565"/>
    <col min="5340" max="5340" width="6.85546875" style="565" customWidth="1"/>
    <col min="5341" max="5341" width="27.42578125" style="565" customWidth="1"/>
    <col min="5342" max="5342" width="12.85546875" style="565" customWidth="1"/>
    <col min="5343" max="5343" width="0" style="565" hidden="1" customWidth="1"/>
    <col min="5344" max="5344" width="40.42578125" style="565" customWidth="1"/>
    <col min="5345" max="5345" width="9.140625" style="565" customWidth="1"/>
    <col min="5346" max="5347" width="11" style="565" customWidth="1"/>
    <col min="5348" max="5348" width="12.28515625" style="565" customWidth="1"/>
    <col min="5349" max="5351" width="12.85546875" style="565" customWidth="1"/>
    <col min="5352" max="5352" width="10.7109375" style="565" customWidth="1"/>
    <col min="5353" max="5353" width="12.7109375" style="565" customWidth="1"/>
    <col min="5354" max="5354" width="10.85546875" style="565" customWidth="1"/>
    <col min="5355" max="5355" width="11.28515625" style="565" customWidth="1"/>
    <col min="5356" max="5356" width="9.7109375" style="565" customWidth="1"/>
    <col min="5357" max="5357" width="11.140625" style="565" customWidth="1"/>
    <col min="5358" max="5358" width="12.42578125" style="565" customWidth="1"/>
    <col min="5359" max="5364" width="9.7109375" style="565" customWidth="1"/>
    <col min="5365" max="5365" width="6.140625" style="565" customWidth="1"/>
    <col min="5366" max="5595" width="9.140625" style="565"/>
    <col min="5596" max="5596" width="6.85546875" style="565" customWidth="1"/>
    <col min="5597" max="5597" width="27.42578125" style="565" customWidth="1"/>
    <col min="5598" max="5598" width="12.85546875" style="565" customWidth="1"/>
    <col min="5599" max="5599" width="0" style="565" hidden="1" customWidth="1"/>
    <col min="5600" max="5600" width="40.42578125" style="565" customWidth="1"/>
    <col min="5601" max="5601" width="9.140625" style="565" customWidth="1"/>
    <col min="5602" max="5603" width="11" style="565" customWidth="1"/>
    <col min="5604" max="5604" width="12.28515625" style="565" customWidth="1"/>
    <col min="5605" max="5607" width="12.85546875" style="565" customWidth="1"/>
    <col min="5608" max="5608" width="10.7109375" style="565" customWidth="1"/>
    <col min="5609" max="5609" width="12.7109375" style="565" customWidth="1"/>
    <col min="5610" max="5610" width="10.85546875" style="565" customWidth="1"/>
    <col min="5611" max="5611" width="11.28515625" style="565" customWidth="1"/>
    <col min="5612" max="5612" width="9.7109375" style="565" customWidth="1"/>
    <col min="5613" max="5613" width="11.140625" style="565" customWidth="1"/>
    <col min="5614" max="5614" width="12.42578125" style="565" customWidth="1"/>
    <col min="5615" max="5620" width="9.7109375" style="565" customWidth="1"/>
    <col min="5621" max="5621" width="6.140625" style="565" customWidth="1"/>
    <col min="5622" max="5851" width="9.140625" style="565"/>
    <col min="5852" max="5852" width="6.85546875" style="565" customWidth="1"/>
    <col min="5853" max="5853" width="27.42578125" style="565" customWidth="1"/>
    <col min="5854" max="5854" width="12.85546875" style="565" customWidth="1"/>
    <col min="5855" max="5855" width="0" style="565" hidden="1" customWidth="1"/>
    <col min="5856" max="5856" width="40.42578125" style="565" customWidth="1"/>
    <col min="5857" max="5857" width="9.140625" style="565" customWidth="1"/>
    <col min="5858" max="5859" width="11" style="565" customWidth="1"/>
    <col min="5860" max="5860" width="12.28515625" style="565" customWidth="1"/>
    <col min="5861" max="5863" width="12.85546875" style="565" customWidth="1"/>
    <col min="5864" max="5864" width="10.7109375" style="565" customWidth="1"/>
    <col min="5865" max="5865" width="12.7109375" style="565" customWidth="1"/>
    <col min="5866" max="5866" width="10.85546875" style="565" customWidth="1"/>
    <col min="5867" max="5867" width="11.28515625" style="565" customWidth="1"/>
    <col min="5868" max="5868" width="9.7109375" style="565" customWidth="1"/>
    <col min="5869" max="5869" width="11.140625" style="565" customWidth="1"/>
    <col min="5870" max="5870" width="12.42578125" style="565" customWidth="1"/>
    <col min="5871" max="5876" width="9.7109375" style="565" customWidth="1"/>
    <col min="5877" max="5877" width="6.140625" style="565" customWidth="1"/>
    <col min="5878" max="6107" width="9.140625" style="565"/>
    <col min="6108" max="6108" width="6.85546875" style="565" customWidth="1"/>
    <col min="6109" max="6109" width="27.42578125" style="565" customWidth="1"/>
    <col min="6110" max="6110" width="12.85546875" style="565" customWidth="1"/>
    <col min="6111" max="6111" width="0" style="565" hidden="1" customWidth="1"/>
    <col min="6112" max="6112" width="40.42578125" style="565" customWidth="1"/>
    <col min="6113" max="6113" width="9.140625" style="565" customWidth="1"/>
    <col min="6114" max="6115" width="11" style="565" customWidth="1"/>
    <col min="6116" max="6116" width="12.28515625" style="565" customWidth="1"/>
    <col min="6117" max="6119" width="12.85546875" style="565" customWidth="1"/>
    <col min="6120" max="6120" width="10.7109375" style="565" customWidth="1"/>
    <col min="6121" max="6121" width="12.7109375" style="565" customWidth="1"/>
    <col min="6122" max="6122" width="10.85546875" style="565" customWidth="1"/>
    <col min="6123" max="6123" width="11.28515625" style="565" customWidth="1"/>
    <col min="6124" max="6124" width="9.7109375" style="565" customWidth="1"/>
    <col min="6125" max="6125" width="11.140625" style="565" customWidth="1"/>
    <col min="6126" max="6126" width="12.42578125" style="565" customWidth="1"/>
    <col min="6127" max="6132" width="9.7109375" style="565" customWidth="1"/>
    <col min="6133" max="6133" width="6.140625" style="565" customWidth="1"/>
    <col min="6134" max="6363" width="9.140625" style="565"/>
    <col min="6364" max="6364" width="6.85546875" style="565" customWidth="1"/>
    <col min="6365" max="6365" width="27.42578125" style="565" customWidth="1"/>
    <col min="6366" max="6366" width="12.85546875" style="565" customWidth="1"/>
    <col min="6367" max="6367" width="0" style="565" hidden="1" customWidth="1"/>
    <col min="6368" max="6368" width="40.42578125" style="565" customWidth="1"/>
    <col min="6369" max="6369" width="9.140625" style="565" customWidth="1"/>
    <col min="6370" max="6371" width="11" style="565" customWidth="1"/>
    <col min="6372" max="6372" width="12.28515625" style="565" customWidth="1"/>
    <col min="6373" max="6375" width="12.85546875" style="565" customWidth="1"/>
    <col min="6376" max="6376" width="10.7109375" style="565" customWidth="1"/>
    <col min="6377" max="6377" width="12.7109375" style="565" customWidth="1"/>
    <col min="6378" max="6378" width="10.85546875" style="565" customWidth="1"/>
    <col min="6379" max="6379" width="11.28515625" style="565" customWidth="1"/>
    <col min="6380" max="6380" width="9.7109375" style="565" customWidth="1"/>
    <col min="6381" max="6381" width="11.140625" style="565" customWidth="1"/>
    <col min="6382" max="6382" width="12.42578125" style="565" customWidth="1"/>
    <col min="6383" max="6388" width="9.7109375" style="565" customWidth="1"/>
    <col min="6389" max="6389" width="6.140625" style="565" customWidth="1"/>
    <col min="6390" max="6619" width="9.140625" style="565"/>
    <col min="6620" max="6620" width="6.85546875" style="565" customWidth="1"/>
    <col min="6621" max="6621" width="27.42578125" style="565" customWidth="1"/>
    <col min="6622" max="6622" width="12.85546875" style="565" customWidth="1"/>
    <col min="6623" max="6623" width="0" style="565" hidden="1" customWidth="1"/>
    <col min="6624" max="6624" width="40.42578125" style="565" customWidth="1"/>
    <col min="6625" max="6625" width="9.140625" style="565" customWidth="1"/>
    <col min="6626" max="6627" width="11" style="565" customWidth="1"/>
    <col min="6628" max="6628" width="12.28515625" style="565" customWidth="1"/>
    <col min="6629" max="6631" width="12.85546875" style="565" customWidth="1"/>
    <col min="6632" max="6632" width="10.7109375" style="565" customWidth="1"/>
    <col min="6633" max="6633" width="12.7109375" style="565" customWidth="1"/>
    <col min="6634" max="6634" width="10.85546875" style="565" customWidth="1"/>
    <col min="6635" max="6635" width="11.28515625" style="565" customWidth="1"/>
    <col min="6636" max="6636" width="9.7109375" style="565" customWidth="1"/>
    <col min="6637" max="6637" width="11.140625" style="565" customWidth="1"/>
    <col min="6638" max="6638" width="12.42578125" style="565" customWidth="1"/>
    <col min="6639" max="6644" width="9.7109375" style="565" customWidth="1"/>
    <col min="6645" max="6645" width="6.140625" style="565" customWidth="1"/>
    <col min="6646" max="6875" width="9.140625" style="565"/>
    <col min="6876" max="6876" width="6.85546875" style="565" customWidth="1"/>
    <col min="6877" max="6877" width="27.42578125" style="565" customWidth="1"/>
    <col min="6878" max="6878" width="12.85546875" style="565" customWidth="1"/>
    <col min="6879" max="6879" width="0" style="565" hidden="1" customWidth="1"/>
    <col min="6880" max="6880" width="40.42578125" style="565" customWidth="1"/>
    <col min="6881" max="6881" width="9.140625" style="565" customWidth="1"/>
    <col min="6882" max="6883" width="11" style="565" customWidth="1"/>
    <col min="6884" max="6884" width="12.28515625" style="565" customWidth="1"/>
    <col min="6885" max="6887" width="12.85546875" style="565" customWidth="1"/>
    <col min="6888" max="6888" width="10.7109375" style="565" customWidth="1"/>
    <col min="6889" max="6889" width="12.7109375" style="565" customWidth="1"/>
    <col min="6890" max="6890" width="10.85546875" style="565" customWidth="1"/>
    <col min="6891" max="6891" width="11.28515625" style="565" customWidth="1"/>
    <col min="6892" max="6892" width="9.7109375" style="565" customWidth="1"/>
    <col min="6893" max="6893" width="11.140625" style="565" customWidth="1"/>
    <col min="6894" max="6894" width="12.42578125" style="565" customWidth="1"/>
    <col min="6895" max="6900" width="9.7109375" style="565" customWidth="1"/>
    <col min="6901" max="6901" width="6.140625" style="565" customWidth="1"/>
    <col min="6902" max="7131" width="9.140625" style="565"/>
    <col min="7132" max="7132" width="6.85546875" style="565" customWidth="1"/>
    <col min="7133" max="7133" width="27.42578125" style="565" customWidth="1"/>
    <col min="7134" max="7134" width="12.85546875" style="565" customWidth="1"/>
    <col min="7135" max="7135" width="0" style="565" hidden="1" customWidth="1"/>
    <col min="7136" max="7136" width="40.42578125" style="565" customWidth="1"/>
    <col min="7137" max="7137" width="9.140625" style="565" customWidth="1"/>
    <col min="7138" max="7139" width="11" style="565" customWidth="1"/>
    <col min="7140" max="7140" width="12.28515625" style="565" customWidth="1"/>
    <col min="7141" max="7143" width="12.85546875" style="565" customWidth="1"/>
    <col min="7144" max="7144" width="10.7109375" style="565" customWidth="1"/>
    <col min="7145" max="7145" width="12.7109375" style="565" customWidth="1"/>
    <col min="7146" max="7146" width="10.85546875" style="565" customWidth="1"/>
    <col min="7147" max="7147" width="11.28515625" style="565" customWidth="1"/>
    <col min="7148" max="7148" width="9.7109375" style="565" customWidth="1"/>
    <col min="7149" max="7149" width="11.140625" style="565" customWidth="1"/>
    <col min="7150" max="7150" width="12.42578125" style="565" customWidth="1"/>
    <col min="7151" max="7156" width="9.7109375" style="565" customWidth="1"/>
    <col min="7157" max="7157" width="6.140625" style="565" customWidth="1"/>
    <col min="7158" max="7387" width="9.140625" style="565"/>
    <col min="7388" max="7388" width="6.85546875" style="565" customWidth="1"/>
    <col min="7389" max="7389" width="27.42578125" style="565" customWidth="1"/>
    <col min="7390" max="7390" width="12.85546875" style="565" customWidth="1"/>
    <col min="7391" max="7391" width="0" style="565" hidden="1" customWidth="1"/>
    <col min="7392" max="7392" width="40.42578125" style="565" customWidth="1"/>
    <col min="7393" max="7393" width="9.140625" style="565" customWidth="1"/>
    <col min="7394" max="7395" width="11" style="565" customWidth="1"/>
    <col min="7396" max="7396" width="12.28515625" style="565" customWidth="1"/>
    <col min="7397" max="7399" width="12.85546875" style="565" customWidth="1"/>
    <col min="7400" max="7400" width="10.7109375" style="565" customWidth="1"/>
    <col min="7401" max="7401" width="12.7109375" style="565" customWidth="1"/>
    <col min="7402" max="7402" width="10.85546875" style="565" customWidth="1"/>
    <col min="7403" max="7403" width="11.28515625" style="565" customWidth="1"/>
    <col min="7404" max="7404" width="9.7109375" style="565" customWidth="1"/>
    <col min="7405" max="7405" width="11.140625" style="565" customWidth="1"/>
    <col min="7406" max="7406" width="12.42578125" style="565" customWidth="1"/>
    <col min="7407" max="7412" width="9.7109375" style="565" customWidth="1"/>
    <col min="7413" max="7413" width="6.140625" style="565" customWidth="1"/>
    <col min="7414" max="7643" width="9.140625" style="565"/>
    <col min="7644" max="7644" width="6.85546875" style="565" customWidth="1"/>
    <col min="7645" max="7645" width="27.42578125" style="565" customWidth="1"/>
    <col min="7646" max="7646" width="12.85546875" style="565" customWidth="1"/>
    <col min="7647" max="7647" width="0" style="565" hidden="1" customWidth="1"/>
    <col min="7648" max="7648" width="40.42578125" style="565" customWidth="1"/>
    <col min="7649" max="7649" width="9.140625" style="565" customWidth="1"/>
    <col min="7650" max="7651" width="11" style="565" customWidth="1"/>
    <col min="7652" max="7652" width="12.28515625" style="565" customWidth="1"/>
    <col min="7653" max="7655" width="12.85546875" style="565" customWidth="1"/>
    <col min="7656" max="7656" width="10.7109375" style="565" customWidth="1"/>
    <col min="7657" max="7657" width="12.7109375" style="565" customWidth="1"/>
    <col min="7658" max="7658" width="10.85546875" style="565" customWidth="1"/>
    <col min="7659" max="7659" width="11.28515625" style="565" customWidth="1"/>
    <col min="7660" max="7660" width="9.7109375" style="565" customWidth="1"/>
    <col min="7661" max="7661" width="11.140625" style="565" customWidth="1"/>
    <col min="7662" max="7662" width="12.42578125" style="565" customWidth="1"/>
    <col min="7663" max="7668" width="9.7109375" style="565" customWidth="1"/>
    <col min="7669" max="7669" width="6.140625" style="565" customWidth="1"/>
    <col min="7670" max="7899" width="9.140625" style="565"/>
    <col min="7900" max="7900" width="6.85546875" style="565" customWidth="1"/>
    <col min="7901" max="7901" width="27.42578125" style="565" customWidth="1"/>
    <col min="7902" max="7902" width="12.85546875" style="565" customWidth="1"/>
    <col min="7903" max="7903" width="0" style="565" hidden="1" customWidth="1"/>
    <col min="7904" max="7904" width="40.42578125" style="565" customWidth="1"/>
    <col min="7905" max="7905" width="9.140625" style="565" customWidth="1"/>
    <col min="7906" max="7907" width="11" style="565" customWidth="1"/>
    <col min="7908" max="7908" width="12.28515625" style="565" customWidth="1"/>
    <col min="7909" max="7911" width="12.85546875" style="565" customWidth="1"/>
    <col min="7912" max="7912" width="10.7109375" style="565" customWidth="1"/>
    <col min="7913" max="7913" width="12.7109375" style="565" customWidth="1"/>
    <col min="7914" max="7914" width="10.85546875" style="565" customWidth="1"/>
    <col min="7915" max="7915" width="11.28515625" style="565" customWidth="1"/>
    <col min="7916" max="7916" width="9.7109375" style="565" customWidth="1"/>
    <col min="7917" max="7917" width="11.140625" style="565" customWidth="1"/>
    <col min="7918" max="7918" width="12.42578125" style="565" customWidth="1"/>
    <col min="7919" max="7924" width="9.7109375" style="565" customWidth="1"/>
    <col min="7925" max="7925" width="6.140625" style="565" customWidth="1"/>
    <col min="7926" max="8155" width="9.140625" style="565"/>
    <col min="8156" max="8156" width="6.85546875" style="565" customWidth="1"/>
    <col min="8157" max="8157" width="27.42578125" style="565" customWidth="1"/>
    <col min="8158" max="8158" width="12.85546875" style="565" customWidth="1"/>
    <col min="8159" max="8159" width="0" style="565" hidden="1" customWidth="1"/>
    <col min="8160" max="8160" width="40.42578125" style="565" customWidth="1"/>
    <col min="8161" max="8161" width="9.140625" style="565" customWidth="1"/>
    <col min="8162" max="8163" width="11" style="565" customWidth="1"/>
    <col min="8164" max="8164" width="12.28515625" style="565" customWidth="1"/>
    <col min="8165" max="8167" width="12.85546875" style="565" customWidth="1"/>
    <col min="8168" max="8168" width="10.7109375" style="565" customWidth="1"/>
    <col min="8169" max="8169" width="12.7109375" style="565" customWidth="1"/>
    <col min="8170" max="8170" width="10.85546875" style="565" customWidth="1"/>
    <col min="8171" max="8171" width="11.28515625" style="565" customWidth="1"/>
    <col min="8172" max="8172" width="9.7109375" style="565" customWidth="1"/>
    <col min="8173" max="8173" width="11.140625" style="565" customWidth="1"/>
    <col min="8174" max="8174" width="12.42578125" style="565" customWidth="1"/>
    <col min="8175" max="8180" width="9.7109375" style="565" customWidth="1"/>
    <col min="8181" max="8181" width="6.140625" style="565" customWidth="1"/>
    <col min="8182" max="8411" width="9.140625" style="565"/>
    <col min="8412" max="8412" width="6.85546875" style="565" customWidth="1"/>
    <col min="8413" max="8413" width="27.42578125" style="565" customWidth="1"/>
    <col min="8414" max="8414" width="12.85546875" style="565" customWidth="1"/>
    <col min="8415" max="8415" width="0" style="565" hidden="1" customWidth="1"/>
    <col min="8416" max="8416" width="40.42578125" style="565" customWidth="1"/>
    <col min="8417" max="8417" width="9.140625" style="565" customWidth="1"/>
    <col min="8418" max="8419" width="11" style="565" customWidth="1"/>
    <col min="8420" max="8420" width="12.28515625" style="565" customWidth="1"/>
    <col min="8421" max="8423" width="12.85546875" style="565" customWidth="1"/>
    <col min="8424" max="8424" width="10.7109375" style="565" customWidth="1"/>
    <col min="8425" max="8425" width="12.7109375" style="565" customWidth="1"/>
    <col min="8426" max="8426" width="10.85546875" style="565" customWidth="1"/>
    <col min="8427" max="8427" width="11.28515625" style="565" customWidth="1"/>
    <col min="8428" max="8428" width="9.7109375" style="565" customWidth="1"/>
    <col min="8429" max="8429" width="11.140625" style="565" customWidth="1"/>
    <col min="8430" max="8430" width="12.42578125" style="565" customWidth="1"/>
    <col min="8431" max="8436" width="9.7109375" style="565" customWidth="1"/>
    <col min="8437" max="8437" width="6.140625" style="565" customWidth="1"/>
    <col min="8438" max="8667" width="9.140625" style="565"/>
    <col min="8668" max="8668" width="6.85546875" style="565" customWidth="1"/>
    <col min="8669" max="8669" width="27.42578125" style="565" customWidth="1"/>
    <col min="8670" max="8670" width="12.85546875" style="565" customWidth="1"/>
    <col min="8671" max="8671" width="0" style="565" hidden="1" customWidth="1"/>
    <col min="8672" max="8672" width="40.42578125" style="565" customWidth="1"/>
    <col min="8673" max="8673" width="9.140625" style="565" customWidth="1"/>
    <col min="8674" max="8675" width="11" style="565" customWidth="1"/>
    <col min="8676" max="8676" width="12.28515625" style="565" customWidth="1"/>
    <col min="8677" max="8679" width="12.85546875" style="565" customWidth="1"/>
    <col min="8680" max="8680" width="10.7109375" style="565" customWidth="1"/>
    <col min="8681" max="8681" width="12.7109375" style="565" customWidth="1"/>
    <col min="8682" max="8682" width="10.85546875" style="565" customWidth="1"/>
    <col min="8683" max="8683" width="11.28515625" style="565" customWidth="1"/>
    <col min="8684" max="8684" width="9.7109375" style="565" customWidth="1"/>
    <col min="8685" max="8685" width="11.140625" style="565" customWidth="1"/>
    <col min="8686" max="8686" width="12.42578125" style="565" customWidth="1"/>
    <col min="8687" max="8692" width="9.7109375" style="565" customWidth="1"/>
    <col min="8693" max="8693" width="6.140625" style="565" customWidth="1"/>
    <col min="8694" max="8923" width="9.140625" style="565"/>
    <col min="8924" max="8924" width="6.85546875" style="565" customWidth="1"/>
    <col min="8925" max="8925" width="27.42578125" style="565" customWidth="1"/>
    <col min="8926" max="8926" width="12.85546875" style="565" customWidth="1"/>
    <col min="8927" max="8927" width="0" style="565" hidden="1" customWidth="1"/>
    <col min="8928" max="8928" width="40.42578125" style="565" customWidth="1"/>
    <col min="8929" max="8929" width="9.140625" style="565" customWidth="1"/>
    <col min="8930" max="8931" width="11" style="565" customWidth="1"/>
    <col min="8932" max="8932" width="12.28515625" style="565" customWidth="1"/>
    <col min="8933" max="8935" width="12.85546875" style="565" customWidth="1"/>
    <col min="8936" max="8936" width="10.7109375" style="565" customWidth="1"/>
    <col min="8937" max="8937" width="12.7109375" style="565" customWidth="1"/>
    <col min="8938" max="8938" width="10.85546875" style="565" customWidth="1"/>
    <col min="8939" max="8939" width="11.28515625" style="565" customWidth="1"/>
    <col min="8940" max="8940" width="9.7109375" style="565" customWidth="1"/>
    <col min="8941" max="8941" width="11.140625" style="565" customWidth="1"/>
    <col min="8942" max="8942" width="12.42578125" style="565" customWidth="1"/>
    <col min="8943" max="8948" width="9.7109375" style="565" customWidth="1"/>
    <col min="8949" max="8949" width="6.140625" style="565" customWidth="1"/>
    <col min="8950" max="9179" width="9.140625" style="565"/>
    <col min="9180" max="9180" width="6.85546875" style="565" customWidth="1"/>
    <col min="9181" max="9181" width="27.42578125" style="565" customWidth="1"/>
    <col min="9182" max="9182" width="12.85546875" style="565" customWidth="1"/>
    <col min="9183" max="9183" width="0" style="565" hidden="1" customWidth="1"/>
    <col min="9184" max="9184" width="40.42578125" style="565" customWidth="1"/>
    <col min="9185" max="9185" width="9.140625" style="565" customWidth="1"/>
    <col min="9186" max="9187" width="11" style="565" customWidth="1"/>
    <col min="9188" max="9188" width="12.28515625" style="565" customWidth="1"/>
    <col min="9189" max="9191" width="12.85546875" style="565" customWidth="1"/>
    <col min="9192" max="9192" width="10.7109375" style="565" customWidth="1"/>
    <col min="9193" max="9193" width="12.7109375" style="565" customWidth="1"/>
    <col min="9194" max="9194" width="10.85546875" style="565" customWidth="1"/>
    <col min="9195" max="9195" width="11.28515625" style="565" customWidth="1"/>
    <col min="9196" max="9196" width="9.7109375" style="565" customWidth="1"/>
    <col min="9197" max="9197" width="11.140625" style="565" customWidth="1"/>
    <col min="9198" max="9198" width="12.42578125" style="565" customWidth="1"/>
    <col min="9199" max="9204" width="9.7109375" style="565" customWidth="1"/>
    <col min="9205" max="9205" width="6.140625" style="565" customWidth="1"/>
    <col min="9206" max="9435" width="9.140625" style="565"/>
    <col min="9436" max="9436" width="6.85546875" style="565" customWidth="1"/>
    <col min="9437" max="9437" width="27.42578125" style="565" customWidth="1"/>
    <col min="9438" max="9438" width="12.85546875" style="565" customWidth="1"/>
    <col min="9439" max="9439" width="0" style="565" hidden="1" customWidth="1"/>
    <col min="9440" max="9440" width="40.42578125" style="565" customWidth="1"/>
    <col min="9441" max="9441" width="9.140625" style="565" customWidth="1"/>
    <col min="9442" max="9443" width="11" style="565" customWidth="1"/>
    <col min="9444" max="9444" width="12.28515625" style="565" customWidth="1"/>
    <col min="9445" max="9447" width="12.85546875" style="565" customWidth="1"/>
    <col min="9448" max="9448" width="10.7109375" style="565" customWidth="1"/>
    <col min="9449" max="9449" width="12.7109375" style="565" customWidth="1"/>
    <col min="9450" max="9450" width="10.85546875" style="565" customWidth="1"/>
    <col min="9451" max="9451" width="11.28515625" style="565" customWidth="1"/>
    <col min="9452" max="9452" width="9.7109375" style="565" customWidth="1"/>
    <col min="9453" max="9453" width="11.140625" style="565" customWidth="1"/>
    <col min="9454" max="9454" width="12.42578125" style="565" customWidth="1"/>
    <col min="9455" max="9460" width="9.7109375" style="565" customWidth="1"/>
    <col min="9461" max="9461" width="6.140625" style="565" customWidth="1"/>
    <col min="9462" max="9691" width="9.140625" style="565"/>
    <col min="9692" max="9692" width="6.85546875" style="565" customWidth="1"/>
    <col min="9693" max="9693" width="27.42578125" style="565" customWidth="1"/>
    <col min="9694" max="9694" width="12.85546875" style="565" customWidth="1"/>
    <col min="9695" max="9695" width="0" style="565" hidden="1" customWidth="1"/>
    <col min="9696" max="9696" width="40.42578125" style="565" customWidth="1"/>
    <col min="9697" max="9697" width="9.140625" style="565" customWidth="1"/>
    <col min="9698" max="9699" width="11" style="565" customWidth="1"/>
    <col min="9700" max="9700" width="12.28515625" style="565" customWidth="1"/>
    <col min="9701" max="9703" width="12.85546875" style="565" customWidth="1"/>
    <col min="9704" max="9704" width="10.7109375" style="565" customWidth="1"/>
    <col min="9705" max="9705" width="12.7109375" style="565" customWidth="1"/>
    <col min="9706" max="9706" width="10.85546875" style="565" customWidth="1"/>
    <col min="9707" max="9707" width="11.28515625" style="565" customWidth="1"/>
    <col min="9708" max="9708" width="9.7109375" style="565" customWidth="1"/>
    <col min="9709" max="9709" width="11.140625" style="565" customWidth="1"/>
    <col min="9710" max="9710" width="12.42578125" style="565" customWidth="1"/>
    <col min="9711" max="9716" width="9.7109375" style="565" customWidth="1"/>
    <col min="9717" max="9717" width="6.140625" style="565" customWidth="1"/>
    <col min="9718" max="9947" width="9.140625" style="565"/>
    <col min="9948" max="9948" width="6.85546875" style="565" customWidth="1"/>
    <col min="9949" max="9949" width="27.42578125" style="565" customWidth="1"/>
    <col min="9950" max="9950" width="12.85546875" style="565" customWidth="1"/>
    <col min="9951" max="9951" width="0" style="565" hidden="1" customWidth="1"/>
    <col min="9952" max="9952" width="40.42578125" style="565" customWidth="1"/>
    <col min="9953" max="9953" width="9.140625" style="565" customWidth="1"/>
    <col min="9954" max="9955" width="11" style="565" customWidth="1"/>
    <col min="9956" max="9956" width="12.28515625" style="565" customWidth="1"/>
    <col min="9957" max="9959" width="12.85546875" style="565" customWidth="1"/>
    <col min="9960" max="9960" width="10.7109375" style="565" customWidth="1"/>
    <col min="9961" max="9961" width="12.7109375" style="565" customWidth="1"/>
    <col min="9962" max="9962" width="10.85546875" style="565" customWidth="1"/>
    <col min="9963" max="9963" width="11.28515625" style="565" customWidth="1"/>
    <col min="9964" max="9964" width="9.7109375" style="565" customWidth="1"/>
    <col min="9965" max="9965" width="11.140625" style="565" customWidth="1"/>
    <col min="9966" max="9966" width="12.42578125" style="565" customWidth="1"/>
    <col min="9967" max="9972" width="9.7109375" style="565" customWidth="1"/>
    <col min="9973" max="9973" width="6.140625" style="565" customWidth="1"/>
    <col min="9974" max="10203" width="9.140625" style="565"/>
    <col min="10204" max="10204" width="6.85546875" style="565" customWidth="1"/>
    <col min="10205" max="10205" width="27.42578125" style="565" customWidth="1"/>
    <col min="10206" max="10206" width="12.85546875" style="565" customWidth="1"/>
    <col min="10207" max="10207" width="0" style="565" hidden="1" customWidth="1"/>
    <col min="10208" max="10208" width="40.42578125" style="565" customWidth="1"/>
    <col min="10209" max="10209" width="9.140625" style="565" customWidth="1"/>
    <col min="10210" max="10211" width="11" style="565" customWidth="1"/>
    <col min="10212" max="10212" width="12.28515625" style="565" customWidth="1"/>
    <col min="10213" max="10215" width="12.85546875" style="565" customWidth="1"/>
    <col min="10216" max="10216" width="10.7109375" style="565" customWidth="1"/>
    <col min="10217" max="10217" width="12.7109375" style="565" customWidth="1"/>
    <col min="10218" max="10218" width="10.85546875" style="565" customWidth="1"/>
    <col min="10219" max="10219" width="11.28515625" style="565" customWidth="1"/>
    <col min="10220" max="10220" width="9.7109375" style="565" customWidth="1"/>
    <col min="10221" max="10221" width="11.140625" style="565" customWidth="1"/>
    <col min="10222" max="10222" width="12.42578125" style="565" customWidth="1"/>
    <col min="10223" max="10228" width="9.7109375" style="565" customWidth="1"/>
    <col min="10229" max="10229" width="6.140625" style="565" customWidth="1"/>
    <col min="10230" max="10459" width="9.140625" style="565"/>
    <col min="10460" max="10460" width="6.85546875" style="565" customWidth="1"/>
    <col min="10461" max="10461" width="27.42578125" style="565" customWidth="1"/>
    <col min="10462" max="10462" width="12.85546875" style="565" customWidth="1"/>
    <col min="10463" max="10463" width="0" style="565" hidden="1" customWidth="1"/>
    <col min="10464" max="10464" width="40.42578125" style="565" customWidth="1"/>
    <col min="10465" max="10465" width="9.140625" style="565" customWidth="1"/>
    <col min="10466" max="10467" width="11" style="565" customWidth="1"/>
    <col min="10468" max="10468" width="12.28515625" style="565" customWidth="1"/>
    <col min="10469" max="10471" width="12.85546875" style="565" customWidth="1"/>
    <col min="10472" max="10472" width="10.7109375" style="565" customWidth="1"/>
    <col min="10473" max="10473" width="12.7109375" style="565" customWidth="1"/>
    <col min="10474" max="10474" width="10.85546875" style="565" customWidth="1"/>
    <col min="10475" max="10475" width="11.28515625" style="565" customWidth="1"/>
    <col min="10476" max="10476" width="9.7109375" style="565" customWidth="1"/>
    <col min="10477" max="10477" width="11.140625" style="565" customWidth="1"/>
    <col min="10478" max="10478" width="12.42578125" style="565" customWidth="1"/>
    <col min="10479" max="10484" width="9.7109375" style="565" customWidth="1"/>
    <col min="10485" max="10485" width="6.140625" style="565" customWidth="1"/>
    <col min="10486" max="10715" width="9.140625" style="565"/>
    <col min="10716" max="10716" width="6.85546875" style="565" customWidth="1"/>
    <col min="10717" max="10717" width="27.42578125" style="565" customWidth="1"/>
    <col min="10718" max="10718" width="12.85546875" style="565" customWidth="1"/>
    <col min="10719" max="10719" width="0" style="565" hidden="1" customWidth="1"/>
    <col min="10720" max="10720" width="40.42578125" style="565" customWidth="1"/>
    <col min="10721" max="10721" width="9.140625" style="565" customWidth="1"/>
    <col min="10722" max="10723" width="11" style="565" customWidth="1"/>
    <col min="10724" max="10724" width="12.28515625" style="565" customWidth="1"/>
    <col min="10725" max="10727" width="12.85546875" style="565" customWidth="1"/>
    <col min="10728" max="10728" width="10.7109375" style="565" customWidth="1"/>
    <col min="10729" max="10729" width="12.7109375" style="565" customWidth="1"/>
    <col min="10730" max="10730" width="10.85546875" style="565" customWidth="1"/>
    <col min="10731" max="10731" width="11.28515625" style="565" customWidth="1"/>
    <col min="10732" max="10732" width="9.7109375" style="565" customWidth="1"/>
    <col min="10733" max="10733" width="11.140625" style="565" customWidth="1"/>
    <col min="10734" max="10734" width="12.42578125" style="565" customWidth="1"/>
    <col min="10735" max="10740" width="9.7109375" style="565" customWidth="1"/>
    <col min="10741" max="10741" width="6.140625" style="565" customWidth="1"/>
    <col min="10742" max="10971" width="9.140625" style="565"/>
    <col min="10972" max="10972" width="6.85546875" style="565" customWidth="1"/>
    <col min="10973" max="10973" width="27.42578125" style="565" customWidth="1"/>
    <col min="10974" max="10974" width="12.85546875" style="565" customWidth="1"/>
    <col min="10975" max="10975" width="0" style="565" hidden="1" customWidth="1"/>
    <col min="10976" max="10976" width="40.42578125" style="565" customWidth="1"/>
    <col min="10977" max="10977" width="9.140625" style="565" customWidth="1"/>
    <col min="10978" max="10979" width="11" style="565" customWidth="1"/>
    <col min="10980" max="10980" width="12.28515625" style="565" customWidth="1"/>
    <col min="10981" max="10983" width="12.85546875" style="565" customWidth="1"/>
    <col min="10984" max="10984" width="10.7109375" style="565" customWidth="1"/>
    <col min="10985" max="10985" width="12.7109375" style="565" customWidth="1"/>
    <col min="10986" max="10986" width="10.85546875" style="565" customWidth="1"/>
    <col min="10987" max="10987" width="11.28515625" style="565" customWidth="1"/>
    <col min="10988" max="10988" width="9.7109375" style="565" customWidth="1"/>
    <col min="10989" max="10989" width="11.140625" style="565" customWidth="1"/>
    <col min="10990" max="10990" width="12.42578125" style="565" customWidth="1"/>
    <col min="10991" max="10996" width="9.7109375" style="565" customWidth="1"/>
    <col min="10997" max="10997" width="6.140625" style="565" customWidth="1"/>
    <col min="10998" max="11227" width="9.140625" style="565"/>
    <col min="11228" max="11228" width="6.85546875" style="565" customWidth="1"/>
    <col min="11229" max="11229" width="27.42578125" style="565" customWidth="1"/>
    <col min="11230" max="11230" width="12.85546875" style="565" customWidth="1"/>
    <col min="11231" max="11231" width="0" style="565" hidden="1" customWidth="1"/>
    <col min="11232" max="11232" width="40.42578125" style="565" customWidth="1"/>
    <col min="11233" max="11233" width="9.140625" style="565" customWidth="1"/>
    <col min="11234" max="11235" width="11" style="565" customWidth="1"/>
    <col min="11236" max="11236" width="12.28515625" style="565" customWidth="1"/>
    <col min="11237" max="11239" width="12.85546875" style="565" customWidth="1"/>
    <col min="11240" max="11240" width="10.7109375" style="565" customWidth="1"/>
    <col min="11241" max="11241" width="12.7109375" style="565" customWidth="1"/>
    <col min="11242" max="11242" width="10.85546875" style="565" customWidth="1"/>
    <col min="11243" max="11243" width="11.28515625" style="565" customWidth="1"/>
    <col min="11244" max="11244" width="9.7109375" style="565" customWidth="1"/>
    <col min="11245" max="11245" width="11.140625" style="565" customWidth="1"/>
    <col min="11246" max="11246" width="12.42578125" style="565" customWidth="1"/>
    <col min="11247" max="11252" width="9.7109375" style="565" customWidth="1"/>
    <col min="11253" max="11253" width="6.140625" style="565" customWidth="1"/>
    <col min="11254" max="11483" width="9.140625" style="565"/>
    <col min="11484" max="11484" width="6.85546875" style="565" customWidth="1"/>
    <col min="11485" max="11485" width="27.42578125" style="565" customWidth="1"/>
    <col min="11486" max="11486" width="12.85546875" style="565" customWidth="1"/>
    <col min="11487" max="11487" width="0" style="565" hidden="1" customWidth="1"/>
    <col min="11488" max="11488" width="40.42578125" style="565" customWidth="1"/>
    <col min="11489" max="11489" width="9.140625" style="565" customWidth="1"/>
    <col min="11490" max="11491" width="11" style="565" customWidth="1"/>
    <col min="11492" max="11492" width="12.28515625" style="565" customWidth="1"/>
    <col min="11493" max="11495" width="12.85546875" style="565" customWidth="1"/>
    <col min="11496" max="11496" width="10.7109375" style="565" customWidth="1"/>
    <col min="11497" max="11497" width="12.7109375" style="565" customWidth="1"/>
    <col min="11498" max="11498" width="10.85546875" style="565" customWidth="1"/>
    <col min="11499" max="11499" width="11.28515625" style="565" customWidth="1"/>
    <col min="11500" max="11500" width="9.7109375" style="565" customWidth="1"/>
    <col min="11501" max="11501" width="11.140625" style="565" customWidth="1"/>
    <col min="11502" max="11502" width="12.42578125" style="565" customWidth="1"/>
    <col min="11503" max="11508" width="9.7109375" style="565" customWidth="1"/>
    <col min="11509" max="11509" width="6.140625" style="565" customWidth="1"/>
    <col min="11510" max="11739" width="9.140625" style="565"/>
    <col min="11740" max="11740" width="6.85546875" style="565" customWidth="1"/>
    <col min="11741" max="11741" width="27.42578125" style="565" customWidth="1"/>
    <col min="11742" max="11742" width="12.85546875" style="565" customWidth="1"/>
    <col min="11743" max="11743" width="0" style="565" hidden="1" customWidth="1"/>
    <col min="11744" max="11744" width="40.42578125" style="565" customWidth="1"/>
    <col min="11745" max="11745" width="9.140625" style="565" customWidth="1"/>
    <col min="11746" max="11747" width="11" style="565" customWidth="1"/>
    <col min="11748" max="11748" width="12.28515625" style="565" customWidth="1"/>
    <col min="11749" max="11751" width="12.85546875" style="565" customWidth="1"/>
    <col min="11752" max="11752" width="10.7109375" style="565" customWidth="1"/>
    <col min="11753" max="11753" width="12.7109375" style="565" customWidth="1"/>
    <col min="11754" max="11754" width="10.85546875" style="565" customWidth="1"/>
    <col min="11755" max="11755" width="11.28515625" style="565" customWidth="1"/>
    <col min="11756" max="11756" width="9.7109375" style="565" customWidth="1"/>
    <col min="11757" max="11757" width="11.140625" style="565" customWidth="1"/>
    <col min="11758" max="11758" width="12.42578125" style="565" customWidth="1"/>
    <col min="11759" max="11764" width="9.7109375" style="565" customWidth="1"/>
    <col min="11765" max="11765" width="6.140625" style="565" customWidth="1"/>
    <col min="11766" max="11995" width="9.140625" style="565"/>
    <col min="11996" max="11996" width="6.85546875" style="565" customWidth="1"/>
    <col min="11997" max="11997" width="27.42578125" style="565" customWidth="1"/>
    <col min="11998" max="11998" width="12.85546875" style="565" customWidth="1"/>
    <col min="11999" max="11999" width="0" style="565" hidden="1" customWidth="1"/>
    <col min="12000" max="12000" width="40.42578125" style="565" customWidth="1"/>
    <col min="12001" max="12001" width="9.140625" style="565" customWidth="1"/>
    <col min="12002" max="12003" width="11" style="565" customWidth="1"/>
    <col min="12004" max="12004" width="12.28515625" style="565" customWidth="1"/>
    <col min="12005" max="12007" width="12.85546875" style="565" customWidth="1"/>
    <col min="12008" max="12008" width="10.7109375" style="565" customWidth="1"/>
    <col min="12009" max="12009" width="12.7109375" style="565" customWidth="1"/>
    <col min="12010" max="12010" width="10.85546875" style="565" customWidth="1"/>
    <col min="12011" max="12011" width="11.28515625" style="565" customWidth="1"/>
    <col min="12012" max="12012" width="9.7109375" style="565" customWidth="1"/>
    <col min="12013" max="12013" width="11.140625" style="565" customWidth="1"/>
    <col min="12014" max="12014" width="12.42578125" style="565" customWidth="1"/>
    <col min="12015" max="12020" width="9.7109375" style="565" customWidth="1"/>
    <col min="12021" max="12021" width="6.140625" style="565" customWidth="1"/>
    <col min="12022" max="12251" width="9.140625" style="565"/>
    <col min="12252" max="12252" width="6.85546875" style="565" customWidth="1"/>
    <col min="12253" max="12253" width="27.42578125" style="565" customWidth="1"/>
    <col min="12254" max="12254" width="12.85546875" style="565" customWidth="1"/>
    <col min="12255" max="12255" width="0" style="565" hidden="1" customWidth="1"/>
    <col min="12256" max="12256" width="40.42578125" style="565" customWidth="1"/>
    <col min="12257" max="12257" width="9.140625" style="565" customWidth="1"/>
    <col min="12258" max="12259" width="11" style="565" customWidth="1"/>
    <col min="12260" max="12260" width="12.28515625" style="565" customWidth="1"/>
    <col min="12261" max="12263" width="12.85546875" style="565" customWidth="1"/>
    <col min="12264" max="12264" width="10.7109375" style="565" customWidth="1"/>
    <col min="12265" max="12265" width="12.7109375" style="565" customWidth="1"/>
    <col min="12266" max="12266" width="10.85546875" style="565" customWidth="1"/>
    <col min="12267" max="12267" width="11.28515625" style="565" customWidth="1"/>
    <col min="12268" max="12268" width="9.7109375" style="565" customWidth="1"/>
    <col min="12269" max="12269" width="11.140625" style="565" customWidth="1"/>
    <col min="12270" max="12270" width="12.42578125" style="565" customWidth="1"/>
    <col min="12271" max="12276" width="9.7109375" style="565" customWidth="1"/>
    <col min="12277" max="12277" width="6.140625" style="565" customWidth="1"/>
    <col min="12278" max="12507" width="9.140625" style="565"/>
    <col min="12508" max="12508" width="6.85546875" style="565" customWidth="1"/>
    <col min="12509" max="12509" width="27.42578125" style="565" customWidth="1"/>
    <col min="12510" max="12510" width="12.85546875" style="565" customWidth="1"/>
    <col min="12511" max="12511" width="0" style="565" hidden="1" customWidth="1"/>
    <col min="12512" max="12512" width="40.42578125" style="565" customWidth="1"/>
    <col min="12513" max="12513" width="9.140625" style="565" customWidth="1"/>
    <col min="12514" max="12515" width="11" style="565" customWidth="1"/>
    <col min="12516" max="12516" width="12.28515625" style="565" customWidth="1"/>
    <col min="12517" max="12519" width="12.85546875" style="565" customWidth="1"/>
    <col min="12520" max="12520" width="10.7109375" style="565" customWidth="1"/>
    <col min="12521" max="12521" width="12.7109375" style="565" customWidth="1"/>
    <col min="12522" max="12522" width="10.85546875" style="565" customWidth="1"/>
    <col min="12523" max="12523" width="11.28515625" style="565" customWidth="1"/>
    <col min="12524" max="12524" width="9.7109375" style="565" customWidth="1"/>
    <col min="12525" max="12525" width="11.140625" style="565" customWidth="1"/>
    <col min="12526" max="12526" width="12.42578125" style="565" customWidth="1"/>
    <col min="12527" max="12532" width="9.7109375" style="565" customWidth="1"/>
    <col min="12533" max="12533" width="6.140625" style="565" customWidth="1"/>
    <col min="12534" max="12763" width="9.140625" style="565"/>
    <col min="12764" max="12764" width="6.85546875" style="565" customWidth="1"/>
    <col min="12765" max="12765" width="27.42578125" style="565" customWidth="1"/>
    <col min="12766" max="12766" width="12.85546875" style="565" customWidth="1"/>
    <col min="12767" max="12767" width="0" style="565" hidden="1" customWidth="1"/>
    <col min="12768" max="12768" width="40.42578125" style="565" customWidth="1"/>
    <col min="12769" max="12769" width="9.140625" style="565" customWidth="1"/>
    <col min="12770" max="12771" width="11" style="565" customWidth="1"/>
    <col min="12772" max="12772" width="12.28515625" style="565" customWidth="1"/>
    <col min="12773" max="12775" width="12.85546875" style="565" customWidth="1"/>
    <col min="12776" max="12776" width="10.7109375" style="565" customWidth="1"/>
    <col min="12777" max="12777" width="12.7109375" style="565" customWidth="1"/>
    <col min="12778" max="12778" width="10.85546875" style="565" customWidth="1"/>
    <col min="12779" max="12779" width="11.28515625" style="565" customWidth="1"/>
    <col min="12780" max="12780" width="9.7109375" style="565" customWidth="1"/>
    <col min="12781" max="12781" width="11.140625" style="565" customWidth="1"/>
    <col min="12782" max="12782" width="12.42578125" style="565" customWidth="1"/>
    <col min="12783" max="12788" width="9.7109375" style="565" customWidth="1"/>
    <col min="12789" max="12789" width="6.140625" style="565" customWidth="1"/>
    <col min="12790" max="13019" width="9.140625" style="565"/>
    <col min="13020" max="13020" width="6.85546875" style="565" customWidth="1"/>
    <col min="13021" max="13021" width="27.42578125" style="565" customWidth="1"/>
    <col min="13022" max="13022" width="12.85546875" style="565" customWidth="1"/>
    <col min="13023" max="13023" width="0" style="565" hidden="1" customWidth="1"/>
    <col min="13024" max="13024" width="40.42578125" style="565" customWidth="1"/>
    <col min="13025" max="13025" width="9.140625" style="565" customWidth="1"/>
    <col min="13026" max="13027" width="11" style="565" customWidth="1"/>
    <col min="13028" max="13028" width="12.28515625" style="565" customWidth="1"/>
    <col min="13029" max="13031" width="12.85546875" style="565" customWidth="1"/>
    <col min="13032" max="13032" width="10.7109375" style="565" customWidth="1"/>
    <col min="13033" max="13033" width="12.7109375" style="565" customWidth="1"/>
    <col min="13034" max="13034" width="10.85546875" style="565" customWidth="1"/>
    <col min="13035" max="13035" width="11.28515625" style="565" customWidth="1"/>
    <col min="13036" max="13036" width="9.7109375" style="565" customWidth="1"/>
    <col min="13037" max="13037" width="11.140625" style="565" customWidth="1"/>
    <col min="13038" max="13038" width="12.42578125" style="565" customWidth="1"/>
    <col min="13039" max="13044" width="9.7109375" style="565" customWidth="1"/>
    <col min="13045" max="13045" width="6.140625" style="565" customWidth="1"/>
    <col min="13046" max="13275" width="9.140625" style="565"/>
    <col min="13276" max="13276" width="6.85546875" style="565" customWidth="1"/>
    <col min="13277" max="13277" width="27.42578125" style="565" customWidth="1"/>
    <col min="13278" max="13278" width="12.85546875" style="565" customWidth="1"/>
    <col min="13279" max="13279" width="0" style="565" hidden="1" customWidth="1"/>
    <col min="13280" max="13280" width="40.42578125" style="565" customWidth="1"/>
    <col min="13281" max="13281" width="9.140625" style="565" customWidth="1"/>
    <col min="13282" max="13283" width="11" style="565" customWidth="1"/>
    <col min="13284" max="13284" width="12.28515625" style="565" customWidth="1"/>
    <col min="13285" max="13287" width="12.85546875" style="565" customWidth="1"/>
    <col min="13288" max="13288" width="10.7109375" style="565" customWidth="1"/>
    <col min="13289" max="13289" width="12.7109375" style="565" customWidth="1"/>
    <col min="13290" max="13290" width="10.85546875" style="565" customWidth="1"/>
    <col min="13291" max="13291" width="11.28515625" style="565" customWidth="1"/>
    <col min="13292" max="13292" width="9.7109375" style="565" customWidth="1"/>
    <col min="13293" max="13293" width="11.140625" style="565" customWidth="1"/>
    <col min="13294" max="13294" width="12.42578125" style="565" customWidth="1"/>
    <col min="13295" max="13300" width="9.7109375" style="565" customWidth="1"/>
    <col min="13301" max="13301" width="6.140625" style="565" customWidth="1"/>
    <col min="13302" max="13531" width="9.140625" style="565"/>
    <col min="13532" max="13532" width="6.85546875" style="565" customWidth="1"/>
    <col min="13533" max="13533" width="27.42578125" style="565" customWidth="1"/>
    <col min="13534" max="13534" width="12.85546875" style="565" customWidth="1"/>
    <col min="13535" max="13535" width="0" style="565" hidden="1" customWidth="1"/>
    <col min="13536" max="13536" width="40.42578125" style="565" customWidth="1"/>
    <col min="13537" max="13537" width="9.140625" style="565" customWidth="1"/>
    <col min="13538" max="13539" width="11" style="565" customWidth="1"/>
    <col min="13540" max="13540" width="12.28515625" style="565" customWidth="1"/>
    <col min="13541" max="13543" width="12.85546875" style="565" customWidth="1"/>
    <col min="13544" max="13544" width="10.7109375" style="565" customWidth="1"/>
    <col min="13545" max="13545" width="12.7109375" style="565" customWidth="1"/>
    <col min="13546" max="13546" width="10.85546875" style="565" customWidth="1"/>
    <col min="13547" max="13547" width="11.28515625" style="565" customWidth="1"/>
    <col min="13548" max="13548" width="9.7109375" style="565" customWidth="1"/>
    <col min="13549" max="13549" width="11.140625" style="565" customWidth="1"/>
    <col min="13550" max="13550" width="12.42578125" style="565" customWidth="1"/>
    <col min="13551" max="13556" width="9.7109375" style="565" customWidth="1"/>
    <col min="13557" max="13557" width="6.140625" style="565" customWidth="1"/>
    <col min="13558" max="13787" width="9.140625" style="565"/>
    <col min="13788" max="13788" width="6.85546875" style="565" customWidth="1"/>
    <col min="13789" max="13789" width="27.42578125" style="565" customWidth="1"/>
    <col min="13790" max="13790" width="12.85546875" style="565" customWidth="1"/>
    <col min="13791" max="13791" width="0" style="565" hidden="1" customWidth="1"/>
    <col min="13792" max="13792" width="40.42578125" style="565" customWidth="1"/>
    <col min="13793" max="13793" width="9.140625" style="565" customWidth="1"/>
    <col min="13794" max="13795" width="11" style="565" customWidth="1"/>
    <col min="13796" max="13796" width="12.28515625" style="565" customWidth="1"/>
    <col min="13797" max="13799" width="12.85546875" style="565" customWidth="1"/>
    <col min="13800" max="13800" width="10.7109375" style="565" customWidth="1"/>
    <col min="13801" max="13801" width="12.7109375" style="565" customWidth="1"/>
    <col min="13802" max="13802" width="10.85546875" style="565" customWidth="1"/>
    <col min="13803" max="13803" width="11.28515625" style="565" customWidth="1"/>
    <col min="13804" max="13804" width="9.7109375" style="565" customWidth="1"/>
    <col min="13805" max="13805" width="11.140625" style="565" customWidth="1"/>
    <col min="13806" max="13806" width="12.42578125" style="565" customWidth="1"/>
    <col min="13807" max="13812" width="9.7109375" style="565" customWidth="1"/>
    <col min="13813" max="13813" width="6.140625" style="565" customWidth="1"/>
    <col min="13814" max="14043" width="9.140625" style="565"/>
    <col min="14044" max="14044" width="6.85546875" style="565" customWidth="1"/>
    <col min="14045" max="14045" width="27.42578125" style="565" customWidth="1"/>
    <col min="14046" max="14046" width="12.85546875" style="565" customWidth="1"/>
    <col min="14047" max="14047" width="0" style="565" hidden="1" customWidth="1"/>
    <col min="14048" max="14048" width="40.42578125" style="565" customWidth="1"/>
    <col min="14049" max="14049" width="9.140625" style="565" customWidth="1"/>
    <col min="14050" max="14051" width="11" style="565" customWidth="1"/>
    <col min="14052" max="14052" width="12.28515625" style="565" customWidth="1"/>
    <col min="14053" max="14055" width="12.85546875" style="565" customWidth="1"/>
    <col min="14056" max="14056" width="10.7109375" style="565" customWidth="1"/>
    <col min="14057" max="14057" width="12.7109375" style="565" customWidth="1"/>
    <col min="14058" max="14058" width="10.85546875" style="565" customWidth="1"/>
    <col min="14059" max="14059" width="11.28515625" style="565" customWidth="1"/>
    <col min="14060" max="14060" width="9.7109375" style="565" customWidth="1"/>
    <col min="14061" max="14061" width="11.140625" style="565" customWidth="1"/>
    <col min="14062" max="14062" width="12.42578125" style="565" customWidth="1"/>
    <col min="14063" max="14068" width="9.7109375" style="565" customWidth="1"/>
    <col min="14069" max="14069" width="6.140625" style="565" customWidth="1"/>
    <col min="14070" max="14299" width="9.140625" style="565"/>
    <col min="14300" max="14300" width="6.85546875" style="565" customWidth="1"/>
    <col min="14301" max="14301" width="27.42578125" style="565" customWidth="1"/>
    <col min="14302" max="14302" width="12.85546875" style="565" customWidth="1"/>
    <col min="14303" max="14303" width="0" style="565" hidden="1" customWidth="1"/>
    <col min="14304" max="14304" width="40.42578125" style="565" customWidth="1"/>
    <col min="14305" max="14305" width="9.140625" style="565" customWidth="1"/>
    <col min="14306" max="14307" width="11" style="565" customWidth="1"/>
    <col min="14308" max="14308" width="12.28515625" style="565" customWidth="1"/>
    <col min="14309" max="14311" width="12.85546875" style="565" customWidth="1"/>
    <col min="14312" max="14312" width="10.7109375" style="565" customWidth="1"/>
    <col min="14313" max="14313" width="12.7109375" style="565" customWidth="1"/>
    <col min="14314" max="14314" width="10.85546875" style="565" customWidth="1"/>
    <col min="14315" max="14315" width="11.28515625" style="565" customWidth="1"/>
    <col min="14316" max="14316" width="9.7109375" style="565" customWidth="1"/>
    <col min="14317" max="14317" width="11.140625" style="565" customWidth="1"/>
    <col min="14318" max="14318" width="12.42578125" style="565" customWidth="1"/>
    <col min="14319" max="14324" width="9.7109375" style="565" customWidth="1"/>
    <col min="14325" max="14325" width="6.140625" style="565" customWidth="1"/>
    <col min="14326" max="14555" width="9.140625" style="565"/>
    <col min="14556" max="14556" width="6.85546875" style="565" customWidth="1"/>
    <col min="14557" max="14557" width="27.42578125" style="565" customWidth="1"/>
    <col min="14558" max="14558" width="12.85546875" style="565" customWidth="1"/>
    <col min="14559" max="14559" width="0" style="565" hidden="1" customWidth="1"/>
    <col min="14560" max="14560" width="40.42578125" style="565" customWidth="1"/>
    <col min="14561" max="14561" width="9.140625" style="565" customWidth="1"/>
    <col min="14562" max="14563" width="11" style="565" customWidth="1"/>
    <col min="14564" max="14564" width="12.28515625" style="565" customWidth="1"/>
    <col min="14565" max="14567" width="12.85546875" style="565" customWidth="1"/>
    <col min="14568" max="14568" width="10.7109375" style="565" customWidth="1"/>
    <col min="14569" max="14569" width="12.7109375" style="565" customWidth="1"/>
    <col min="14570" max="14570" width="10.85546875" style="565" customWidth="1"/>
    <col min="14571" max="14571" width="11.28515625" style="565" customWidth="1"/>
    <col min="14572" max="14572" width="9.7109375" style="565" customWidth="1"/>
    <col min="14573" max="14573" width="11.140625" style="565" customWidth="1"/>
    <col min="14574" max="14574" width="12.42578125" style="565" customWidth="1"/>
    <col min="14575" max="14580" width="9.7109375" style="565" customWidth="1"/>
    <col min="14581" max="14581" width="6.140625" style="565" customWidth="1"/>
    <col min="14582" max="14811" width="9.140625" style="565"/>
    <col min="14812" max="14812" width="6.85546875" style="565" customWidth="1"/>
    <col min="14813" max="14813" width="27.42578125" style="565" customWidth="1"/>
    <col min="14814" max="14814" width="12.85546875" style="565" customWidth="1"/>
    <col min="14815" max="14815" width="0" style="565" hidden="1" customWidth="1"/>
    <col min="14816" max="14816" width="40.42578125" style="565" customWidth="1"/>
    <col min="14817" max="14817" width="9.140625" style="565" customWidth="1"/>
    <col min="14818" max="14819" width="11" style="565" customWidth="1"/>
    <col min="14820" max="14820" width="12.28515625" style="565" customWidth="1"/>
    <col min="14821" max="14823" width="12.85546875" style="565" customWidth="1"/>
    <col min="14824" max="14824" width="10.7109375" style="565" customWidth="1"/>
    <col min="14825" max="14825" width="12.7109375" style="565" customWidth="1"/>
    <col min="14826" max="14826" width="10.85546875" style="565" customWidth="1"/>
    <col min="14827" max="14827" width="11.28515625" style="565" customWidth="1"/>
    <col min="14828" max="14828" width="9.7109375" style="565" customWidth="1"/>
    <col min="14829" max="14829" width="11.140625" style="565" customWidth="1"/>
    <col min="14830" max="14830" width="12.42578125" style="565" customWidth="1"/>
    <col min="14831" max="14836" width="9.7109375" style="565" customWidth="1"/>
    <col min="14837" max="14837" width="6.140625" style="565" customWidth="1"/>
    <col min="14838" max="15067" width="9.140625" style="565"/>
    <col min="15068" max="15068" width="6.85546875" style="565" customWidth="1"/>
    <col min="15069" max="15069" width="27.42578125" style="565" customWidth="1"/>
    <col min="15070" max="15070" width="12.85546875" style="565" customWidth="1"/>
    <col min="15071" max="15071" width="0" style="565" hidden="1" customWidth="1"/>
    <col min="15072" max="15072" width="40.42578125" style="565" customWidth="1"/>
    <col min="15073" max="15073" width="9.140625" style="565" customWidth="1"/>
    <col min="15074" max="15075" width="11" style="565" customWidth="1"/>
    <col min="15076" max="15076" width="12.28515625" style="565" customWidth="1"/>
    <col min="15077" max="15079" width="12.85546875" style="565" customWidth="1"/>
    <col min="15080" max="15080" width="10.7109375" style="565" customWidth="1"/>
    <col min="15081" max="15081" width="12.7109375" style="565" customWidth="1"/>
    <col min="15082" max="15082" width="10.85546875" style="565" customWidth="1"/>
    <col min="15083" max="15083" width="11.28515625" style="565" customWidth="1"/>
    <col min="15084" max="15084" width="9.7109375" style="565" customWidth="1"/>
    <col min="15085" max="15085" width="11.140625" style="565" customWidth="1"/>
    <col min="15086" max="15086" width="12.42578125" style="565" customWidth="1"/>
    <col min="15087" max="15092" width="9.7109375" style="565" customWidth="1"/>
    <col min="15093" max="15093" width="6.140625" style="565" customWidth="1"/>
    <col min="15094" max="15323" width="9.140625" style="565"/>
    <col min="15324" max="15324" width="6.85546875" style="565" customWidth="1"/>
    <col min="15325" max="15325" width="27.42578125" style="565" customWidth="1"/>
    <col min="15326" max="15326" width="12.85546875" style="565" customWidth="1"/>
    <col min="15327" max="15327" width="0" style="565" hidden="1" customWidth="1"/>
    <col min="15328" max="15328" width="40.42578125" style="565" customWidth="1"/>
    <col min="15329" max="15329" width="9.140625" style="565" customWidth="1"/>
    <col min="15330" max="15331" width="11" style="565" customWidth="1"/>
    <col min="15332" max="15332" width="12.28515625" style="565" customWidth="1"/>
    <col min="15333" max="15335" width="12.85546875" style="565" customWidth="1"/>
    <col min="15336" max="15336" width="10.7109375" style="565" customWidth="1"/>
    <col min="15337" max="15337" width="12.7109375" style="565" customWidth="1"/>
    <col min="15338" max="15338" width="10.85546875" style="565" customWidth="1"/>
    <col min="15339" max="15339" width="11.28515625" style="565" customWidth="1"/>
    <col min="15340" max="15340" width="9.7109375" style="565" customWidth="1"/>
    <col min="15341" max="15341" width="11.140625" style="565" customWidth="1"/>
    <col min="15342" max="15342" width="12.42578125" style="565" customWidth="1"/>
    <col min="15343" max="15348" width="9.7109375" style="565" customWidth="1"/>
    <col min="15349" max="15349" width="6.140625" style="565" customWidth="1"/>
    <col min="15350" max="15579" width="9.140625" style="565"/>
    <col min="15580" max="15580" width="6.85546875" style="565" customWidth="1"/>
    <col min="15581" max="15581" width="27.42578125" style="565" customWidth="1"/>
    <col min="15582" max="15582" width="12.85546875" style="565" customWidth="1"/>
    <col min="15583" max="15583" width="0" style="565" hidden="1" customWidth="1"/>
    <col min="15584" max="15584" width="40.42578125" style="565" customWidth="1"/>
    <col min="15585" max="15585" width="9.140625" style="565" customWidth="1"/>
    <col min="15586" max="15587" width="11" style="565" customWidth="1"/>
    <col min="15588" max="15588" width="12.28515625" style="565" customWidth="1"/>
    <col min="15589" max="15591" width="12.85546875" style="565" customWidth="1"/>
    <col min="15592" max="15592" width="10.7109375" style="565" customWidth="1"/>
    <col min="15593" max="15593" width="12.7109375" style="565" customWidth="1"/>
    <col min="15594" max="15594" width="10.85546875" style="565" customWidth="1"/>
    <col min="15595" max="15595" width="11.28515625" style="565" customWidth="1"/>
    <col min="15596" max="15596" width="9.7109375" style="565" customWidth="1"/>
    <col min="15597" max="15597" width="11.140625" style="565" customWidth="1"/>
    <col min="15598" max="15598" width="12.42578125" style="565" customWidth="1"/>
    <col min="15599" max="15604" width="9.7109375" style="565" customWidth="1"/>
    <col min="15605" max="15605" width="6.140625" style="565" customWidth="1"/>
    <col min="15606" max="15835" width="9.140625" style="565"/>
    <col min="15836" max="15836" width="6.85546875" style="565" customWidth="1"/>
    <col min="15837" max="15837" width="27.42578125" style="565" customWidth="1"/>
    <col min="15838" max="15838" width="12.85546875" style="565" customWidth="1"/>
    <col min="15839" max="15839" width="0" style="565" hidden="1" customWidth="1"/>
    <col min="15840" max="15840" width="40.42578125" style="565" customWidth="1"/>
    <col min="15841" max="15841" width="9.140625" style="565" customWidth="1"/>
    <col min="15842" max="15843" width="11" style="565" customWidth="1"/>
    <col min="15844" max="15844" width="12.28515625" style="565" customWidth="1"/>
    <col min="15845" max="15847" width="12.85546875" style="565" customWidth="1"/>
    <col min="15848" max="15848" width="10.7109375" style="565" customWidth="1"/>
    <col min="15849" max="15849" width="12.7109375" style="565" customWidth="1"/>
    <col min="15850" max="15850" width="10.85546875" style="565" customWidth="1"/>
    <col min="15851" max="15851" width="11.28515625" style="565" customWidth="1"/>
    <col min="15852" max="15852" width="9.7109375" style="565" customWidth="1"/>
    <col min="15853" max="15853" width="11.140625" style="565" customWidth="1"/>
    <col min="15854" max="15854" width="12.42578125" style="565" customWidth="1"/>
    <col min="15855" max="15860" width="9.7109375" style="565" customWidth="1"/>
    <col min="15861" max="15861" width="6.140625" style="565" customWidth="1"/>
    <col min="15862" max="16091" width="9.140625" style="565"/>
    <col min="16092" max="16092" width="6.85546875" style="565" customWidth="1"/>
    <col min="16093" max="16093" width="27.42578125" style="565" customWidth="1"/>
    <col min="16094" max="16094" width="12.85546875" style="565" customWidth="1"/>
    <col min="16095" max="16095" width="0" style="565" hidden="1" customWidth="1"/>
    <col min="16096" max="16096" width="40.42578125" style="565" customWidth="1"/>
    <col min="16097" max="16097" width="9.140625" style="565" customWidth="1"/>
    <col min="16098" max="16099" width="11" style="565" customWidth="1"/>
    <col min="16100" max="16100" width="12.28515625" style="565" customWidth="1"/>
    <col min="16101" max="16103" width="12.85546875" style="565" customWidth="1"/>
    <col min="16104" max="16104" width="10.7109375" style="565" customWidth="1"/>
    <col min="16105" max="16105" width="12.7109375" style="565" customWidth="1"/>
    <col min="16106" max="16106" width="10.85546875" style="565" customWidth="1"/>
    <col min="16107" max="16107" width="11.28515625" style="565" customWidth="1"/>
    <col min="16108" max="16108" width="9.7109375" style="565" customWidth="1"/>
    <col min="16109" max="16109" width="11.140625" style="565" customWidth="1"/>
    <col min="16110" max="16110" width="12.42578125" style="565" customWidth="1"/>
    <col min="16111" max="16116" width="9.7109375" style="565" customWidth="1"/>
    <col min="16117" max="16117" width="6.140625" style="565" customWidth="1"/>
    <col min="16118" max="16384" width="9.140625" style="565"/>
  </cols>
  <sheetData>
    <row r="1" spans="1:32" ht="22.15" customHeight="1">
      <c r="A1" s="641" t="s">
        <v>1096</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row>
    <row r="2" spans="1:32" ht="46.5" customHeight="1">
      <c r="A2" s="640" t="s">
        <v>1215</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13"/>
      <c r="AD2" s="613"/>
    </row>
    <row r="3" spans="1:32" ht="21.75" customHeight="1">
      <c r="A3" s="640" t="s">
        <v>1218</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13"/>
      <c r="AD3" s="613"/>
    </row>
    <row r="4" spans="1:32" ht="21.75" customHeight="1">
      <c r="A4" s="642" t="s">
        <v>1239</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row>
    <row r="5" spans="1:32" ht="24.75" customHeight="1">
      <c r="A5" s="566"/>
      <c r="B5" s="579"/>
      <c r="C5" s="566"/>
      <c r="D5" s="566"/>
      <c r="E5" s="566"/>
      <c r="F5" s="566"/>
      <c r="G5" s="566"/>
      <c r="H5" s="643" t="s">
        <v>1190</v>
      </c>
      <c r="I5" s="643"/>
      <c r="J5" s="643"/>
      <c r="K5" s="643"/>
      <c r="L5" s="643"/>
      <c r="M5" s="643"/>
      <c r="N5" s="643"/>
      <c r="O5" s="643"/>
      <c r="P5" s="643"/>
      <c r="Q5" s="643"/>
      <c r="R5" s="643"/>
      <c r="S5" s="643"/>
      <c r="T5" s="643"/>
      <c r="U5" s="643"/>
      <c r="V5" s="643"/>
      <c r="W5" s="643"/>
      <c r="X5" s="643"/>
      <c r="Y5" s="643"/>
      <c r="Z5" s="643"/>
      <c r="AA5" s="643"/>
      <c r="AB5" s="643"/>
    </row>
    <row r="6" spans="1:32" ht="37.5" customHeight="1">
      <c r="A6" s="644" t="s">
        <v>1</v>
      </c>
      <c r="B6" s="645" t="s">
        <v>2</v>
      </c>
      <c r="C6" s="630" t="s">
        <v>3</v>
      </c>
      <c r="D6" s="630" t="s">
        <v>1205</v>
      </c>
      <c r="E6" s="630" t="s">
        <v>1192</v>
      </c>
      <c r="F6" s="630" t="s">
        <v>1191</v>
      </c>
      <c r="G6" s="630" t="s">
        <v>5</v>
      </c>
      <c r="H6" s="647" t="s">
        <v>1177</v>
      </c>
      <c r="I6" s="635" t="s">
        <v>1202</v>
      </c>
      <c r="J6" s="635"/>
      <c r="K6" s="635"/>
      <c r="L6" s="635"/>
      <c r="M6" s="648" t="s">
        <v>1193</v>
      </c>
      <c r="N6" s="649"/>
      <c r="O6" s="650"/>
      <c r="P6" s="630" t="s">
        <v>1194</v>
      </c>
      <c r="Q6" s="630" t="s">
        <v>1204</v>
      </c>
      <c r="R6" s="635" t="s">
        <v>1207</v>
      </c>
      <c r="S6" s="635"/>
      <c r="T6" s="635"/>
      <c r="U6" s="635"/>
      <c r="V6" s="635"/>
      <c r="W6" s="635"/>
      <c r="X6" s="635" t="s">
        <v>1208</v>
      </c>
      <c r="Y6" s="635"/>
      <c r="Z6" s="635"/>
      <c r="AA6" s="630" t="s">
        <v>918</v>
      </c>
      <c r="AB6" s="630" t="s">
        <v>8</v>
      </c>
    </row>
    <row r="7" spans="1:32" ht="48" customHeight="1">
      <c r="A7" s="635"/>
      <c r="B7" s="646"/>
      <c r="C7" s="631"/>
      <c r="D7" s="631"/>
      <c r="E7" s="631"/>
      <c r="F7" s="631"/>
      <c r="G7" s="631"/>
      <c r="H7" s="631"/>
      <c r="I7" s="635"/>
      <c r="J7" s="635"/>
      <c r="K7" s="635"/>
      <c r="L7" s="635"/>
      <c r="M7" s="630" t="s">
        <v>9</v>
      </c>
      <c r="N7" s="636" t="s">
        <v>703</v>
      </c>
      <c r="O7" s="636"/>
      <c r="P7" s="631"/>
      <c r="Q7" s="631"/>
      <c r="R7" s="630" t="s">
        <v>9</v>
      </c>
      <c r="S7" s="651" t="s">
        <v>703</v>
      </c>
      <c r="T7" s="652"/>
      <c r="U7" s="635" t="s">
        <v>1184</v>
      </c>
      <c r="V7" s="635"/>
      <c r="W7" s="635"/>
      <c r="X7" s="635"/>
      <c r="Y7" s="635"/>
      <c r="Z7" s="635"/>
      <c r="AA7" s="631"/>
      <c r="AB7" s="631"/>
    </row>
    <row r="8" spans="1:32" ht="27.75" customHeight="1">
      <c r="A8" s="644"/>
      <c r="B8" s="645"/>
      <c r="C8" s="631"/>
      <c r="D8" s="631"/>
      <c r="E8" s="631"/>
      <c r="F8" s="631"/>
      <c r="G8" s="631"/>
      <c r="H8" s="631"/>
      <c r="I8" s="635" t="s">
        <v>1203</v>
      </c>
      <c r="J8" s="635" t="s">
        <v>9</v>
      </c>
      <c r="K8" s="636" t="s">
        <v>703</v>
      </c>
      <c r="L8" s="636"/>
      <c r="M8" s="631"/>
      <c r="N8" s="633" t="s">
        <v>10</v>
      </c>
      <c r="O8" s="630" t="s">
        <v>11</v>
      </c>
      <c r="P8" s="631"/>
      <c r="Q8" s="631"/>
      <c r="R8" s="631"/>
      <c r="S8" s="633" t="s">
        <v>1185</v>
      </c>
      <c r="T8" s="630" t="s">
        <v>1186</v>
      </c>
      <c r="U8" s="635" t="s">
        <v>9</v>
      </c>
      <c r="V8" s="636" t="s">
        <v>703</v>
      </c>
      <c r="W8" s="636"/>
      <c r="X8" s="635" t="s">
        <v>9</v>
      </c>
      <c r="Y8" s="636" t="s">
        <v>703</v>
      </c>
      <c r="Z8" s="636"/>
      <c r="AA8" s="631"/>
      <c r="AB8" s="631"/>
    </row>
    <row r="9" spans="1:32" ht="74.25" customHeight="1">
      <c r="A9" s="644"/>
      <c r="B9" s="645"/>
      <c r="C9" s="632"/>
      <c r="D9" s="632"/>
      <c r="E9" s="632"/>
      <c r="F9" s="632"/>
      <c r="G9" s="632"/>
      <c r="H9" s="632"/>
      <c r="I9" s="635"/>
      <c r="J9" s="635"/>
      <c r="K9" s="575" t="s">
        <v>10</v>
      </c>
      <c r="L9" s="615" t="s">
        <v>11</v>
      </c>
      <c r="M9" s="632"/>
      <c r="N9" s="634"/>
      <c r="O9" s="632"/>
      <c r="P9" s="632"/>
      <c r="Q9" s="632"/>
      <c r="R9" s="632"/>
      <c r="S9" s="634"/>
      <c r="T9" s="632"/>
      <c r="U9" s="635"/>
      <c r="V9" s="575" t="s">
        <v>1185</v>
      </c>
      <c r="W9" s="615" t="s">
        <v>1186</v>
      </c>
      <c r="X9" s="635"/>
      <c r="Y9" s="575" t="s">
        <v>1185</v>
      </c>
      <c r="Z9" s="623" t="s">
        <v>1186</v>
      </c>
      <c r="AA9" s="632"/>
      <c r="AB9" s="632"/>
    </row>
    <row r="10" spans="1:32" ht="24.75" customHeight="1">
      <c r="A10" s="4" t="s">
        <v>48</v>
      </c>
      <c r="B10" s="4" t="s">
        <v>49</v>
      </c>
      <c r="C10" s="4" t="s">
        <v>1083</v>
      </c>
      <c r="D10" s="567">
        <v>1</v>
      </c>
      <c r="E10" s="567">
        <v>2</v>
      </c>
      <c r="F10" s="567">
        <v>3</v>
      </c>
      <c r="G10" s="567">
        <v>4</v>
      </c>
      <c r="H10" s="567">
        <v>5</v>
      </c>
      <c r="I10" s="567">
        <v>6</v>
      </c>
      <c r="J10" s="567" t="s">
        <v>1214</v>
      </c>
      <c r="K10" s="567">
        <v>8</v>
      </c>
      <c r="L10" s="567">
        <v>9</v>
      </c>
      <c r="M10" s="567" t="s">
        <v>1213</v>
      </c>
      <c r="N10" s="567">
        <v>11</v>
      </c>
      <c r="O10" s="567">
        <v>12</v>
      </c>
      <c r="P10" s="567">
        <v>13</v>
      </c>
      <c r="Q10" s="567">
        <v>14</v>
      </c>
      <c r="R10" s="567" t="s">
        <v>1211</v>
      </c>
      <c r="S10" s="567" t="s">
        <v>1231</v>
      </c>
      <c r="T10" s="567" t="s">
        <v>1232</v>
      </c>
      <c r="U10" s="567">
        <v>18</v>
      </c>
      <c r="V10" s="567">
        <v>19</v>
      </c>
      <c r="W10" s="567">
        <v>20</v>
      </c>
      <c r="X10" s="567" t="s">
        <v>1212</v>
      </c>
      <c r="Y10" s="567" t="s">
        <v>1233</v>
      </c>
      <c r="Z10" s="567" t="s">
        <v>1234</v>
      </c>
      <c r="AA10" s="567">
        <v>24</v>
      </c>
      <c r="AB10" s="567">
        <v>25</v>
      </c>
    </row>
    <row r="11" spans="1:32" ht="36.75" customHeight="1">
      <c r="A11" s="4"/>
      <c r="B11" s="617" t="s">
        <v>1176</v>
      </c>
      <c r="C11" s="4"/>
      <c r="D11" s="567"/>
      <c r="E11" s="567"/>
      <c r="F11" s="567"/>
      <c r="G11" s="4"/>
      <c r="H11" s="561"/>
      <c r="I11" s="588"/>
      <c r="J11" s="475">
        <f>+K11+L11</f>
        <v>2500</v>
      </c>
      <c r="K11" s="475">
        <f>+K12</f>
        <v>2458.4299999999998</v>
      </c>
      <c r="L11" s="475">
        <f>+L12</f>
        <v>41.57</v>
      </c>
      <c r="M11" s="475">
        <f t="shared" ref="M11:O11" si="0">+M12</f>
        <v>2500</v>
      </c>
      <c r="N11" s="475">
        <f t="shared" si="0"/>
        <v>2458.4299999999998</v>
      </c>
      <c r="O11" s="475">
        <f t="shared" si="0"/>
        <v>41.57</v>
      </c>
      <c r="P11" s="577"/>
      <c r="Q11" s="475"/>
      <c r="R11" s="475">
        <f>+R12</f>
        <v>2500</v>
      </c>
      <c r="S11" s="475">
        <f t="shared" ref="S11:Z11" si="1">+S12</f>
        <v>2458.4299999999998</v>
      </c>
      <c r="T11" s="475">
        <f t="shared" si="1"/>
        <v>41.57</v>
      </c>
      <c r="U11" s="475">
        <f t="shared" si="1"/>
        <v>2500</v>
      </c>
      <c r="V11" s="475">
        <f t="shared" si="1"/>
        <v>2458.4299999999998</v>
      </c>
      <c r="W11" s="475">
        <f t="shared" si="1"/>
        <v>41.57</v>
      </c>
      <c r="X11" s="475">
        <f t="shared" si="1"/>
        <v>2500</v>
      </c>
      <c r="Y11" s="475">
        <f t="shared" si="1"/>
        <v>2458.4299999999998</v>
      </c>
      <c r="Z11" s="475">
        <f t="shared" si="1"/>
        <v>41.57</v>
      </c>
      <c r="AA11" s="561"/>
      <c r="AB11" s="323"/>
      <c r="AD11" s="584" t="e">
        <f>+#REF!+#REF!+#REF!+#REF!+#REF!+#REF!+#REF!+#REF!+#REF!+#REF!+#REF!+#REF!+#REF!+#REF!+#REF!+#REF!+#REF!</f>
        <v>#REF!</v>
      </c>
      <c r="AE11" s="584" t="e">
        <f>+#REF!+#REF!+#REF!+#REF!+#REF!+#REF!+#REF!+#REF!+#REF!+#REF!+#REF!+#REF!+#REF!+#REF!+#REF!+#REF!+#REF!</f>
        <v>#REF!</v>
      </c>
      <c r="AF11" s="584" t="e">
        <f>+#REF!+#REF!+#REF!+#REF!+#REF!+#REF!+#REF!+#REF!+#REF!+#REF!+#REF!+#REF!+#REF!+#REF!+#REF!+#REF!+#REF!</f>
        <v>#REF!</v>
      </c>
    </row>
    <row r="12" spans="1:32" ht="63.75" customHeight="1">
      <c r="A12" s="617" t="s">
        <v>985</v>
      </c>
      <c r="B12" s="589" t="s">
        <v>1217</v>
      </c>
      <c r="C12" s="12"/>
      <c r="D12" s="591"/>
      <c r="E12" s="591"/>
      <c r="F12" s="591"/>
      <c r="G12" s="12"/>
      <c r="H12" s="561"/>
      <c r="I12" s="588"/>
      <c r="J12" s="475">
        <f t="shared" ref="J12:Y13" si="2">+J13</f>
        <v>2500</v>
      </c>
      <c r="K12" s="475">
        <f t="shared" si="2"/>
        <v>2458.4299999999998</v>
      </c>
      <c r="L12" s="475">
        <f t="shared" si="2"/>
        <v>41.57</v>
      </c>
      <c r="M12" s="475">
        <f t="shared" si="2"/>
        <v>2500</v>
      </c>
      <c r="N12" s="475">
        <f t="shared" si="2"/>
        <v>2458.4299999999998</v>
      </c>
      <c r="O12" s="475">
        <f t="shared" si="2"/>
        <v>41.57</v>
      </c>
      <c r="P12" s="577"/>
      <c r="Q12" s="577"/>
      <c r="R12" s="475">
        <f t="shared" si="2"/>
        <v>2500</v>
      </c>
      <c r="S12" s="475">
        <f t="shared" si="2"/>
        <v>2458.4299999999998</v>
      </c>
      <c r="T12" s="475">
        <f t="shared" si="2"/>
        <v>41.57</v>
      </c>
      <c r="U12" s="475">
        <f t="shared" si="2"/>
        <v>2500</v>
      </c>
      <c r="V12" s="475">
        <f t="shared" si="2"/>
        <v>2458.4299999999998</v>
      </c>
      <c r="W12" s="475">
        <f t="shared" si="2"/>
        <v>41.57</v>
      </c>
      <c r="X12" s="475">
        <f t="shared" si="2"/>
        <v>2500</v>
      </c>
      <c r="Y12" s="475">
        <f t="shared" si="2"/>
        <v>2458.4299999999998</v>
      </c>
      <c r="Z12" s="475">
        <f t="shared" ref="Y12:Z13" si="3">+Z13</f>
        <v>41.57</v>
      </c>
      <c r="AA12" s="561"/>
      <c r="AB12" s="323"/>
      <c r="AE12" s="583" t="e">
        <f>+#REF!-737.447908</f>
        <v>#REF!</v>
      </c>
    </row>
    <row r="13" spans="1:32" s="568" customFormat="1" ht="82.5" customHeight="1">
      <c r="A13" s="562" t="s">
        <v>16</v>
      </c>
      <c r="B13" s="590" t="s">
        <v>47</v>
      </c>
      <c r="C13" s="128"/>
      <c r="D13" s="574"/>
      <c r="E13" s="574"/>
      <c r="F13" s="574"/>
      <c r="G13" s="128"/>
      <c r="H13" s="412"/>
      <c r="I13" s="576"/>
      <c r="J13" s="475">
        <f>+J14</f>
        <v>2500</v>
      </c>
      <c r="K13" s="475">
        <f t="shared" si="2"/>
        <v>2458.4299999999998</v>
      </c>
      <c r="L13" s="475">
        <f t="shared" si="2"/>
        <v>41.57</v>
      </c>
      <c r="M13" s="475">
        <f t="shared" si="2"/>
        <v>2500</v>
      </c>
      <c r="N13" s="475">
        <f t="shared" si="2"/>
        <v>2458.4299999999998</v>
      </c>
      <c r="O13" s="475">
        <f t="shared" si="2"/>
        <v>41.57</v>
      </c>
      <c r="P13" s="475">
        <f t="shared" si="2"/>
        <v>0</v>
      </c>
      <c r="Q13" s="475">
        <f t="shared" si="2"/>
        <v>0</v>
      </c>
      <c r="R13" s="475">
        <f t="shared" si="2"/>
        <v>2500</v>
      </c>
      <c r="S13" s="475">
        <f t="shared" si="2"/>
        <v>2458.4299999999998</v>
      </c>
      <c r="T13" s="475">
        <f t="shared" si="2"/>
        <v>41.57</v>
      </c>
      <c r="U13" s="475">
        <f t="shared" si="2"/>
        <v>2500</v>
      </c>
      <c r="V13" s="475">
        <f t="shared" si="2"/>
        <v>2458.4299999999998</v>
      </c>
      <c r="W13" s="475">
        <f t="shared" si="2"/>
        <v>41.57</v>
      </c>
      <c r="X13" s="475">
        <f t="shared" si="2"/>
        <v>2500</v>
      </c>
      <c r="Y13" s="475">
        <f t="shared" si="3"/>
        <v>2458.4299999999998</v>
      </c>
      <c r="Z13" s="475">
        <f t="shared" si="3"/>
        <v>41.57</v>
      </c>
      <c r="AA13" s="412"/>
      <c r="AB13" s="475"/>
      <c r="AD13" s="585">
        <f>+V13-54267.271815</f>
        <v>-51808.841815</v>
      </c>
      <c r="AE13" s="586">
        <f>+U13-55402.764815</f>
        <v>-52902.764815000002</v>
      </c>
    </row>
    <row r="14" spans="1:32" s="568" customFormat="1" ht="36" customHeight="1">
      <c r="A14" s="616" t="s">
        <v>987</v>
      </c>
      <c r="B14" s="621" t="s">
        <v>1187</v>
      </c>
      <c r="C14" s="574"/>
      <c r="D14" s="574"/>
      <c r="E14" s="574"/>
      <c r="F14" s="574"/>
      <c r="G14" s="574"/>
      <c r="H14" s="576"/>
      <c r="I14" s="576"/>
      <c r="J14" s="612">
        <f t="shared" ref="J14:O14" si="4">SUM(J15:J18)</f>
        <v>2500</v>
      </c>
      <c r="K14" s="612">
        <f t="shared" si="4"/>
        <v>2458.4299999999998</v>
      </c>
      <c r="L14" s="612">
        <f t="shared" si="4"/>
        <v>41.57</v>
      </c>
      <c r="M14" s="612">
        <f t="shared" si="4"/>
        <v>2500</v>
      </c>
      <c r="N14" s="612">
        <f t="shared" si="4"/>
        <v>2458.4299999999998</v>
      </c>
      <c r="O14" s="612">
        <f t="shared" si="4"/>
        <v>41.57</v>
      </c>
      <c r="P14" s="612"/>
      <c r="Q14" s="612"/>
      <c r="R14" s="612">
        <f t="shared" ref="R14:X14" si="5">SUM(R15:R18)</f>
        <v>2500</v>
      </c>
      <c r="S14" s="612">
        <f t="shared" si="5"/>
        <v>2458.4299999999998</v>
      </c>
      <c r="T14" s="612">
        <f t="shared" si="5"/>
        <v>41.57</v>
      </c>
      <c r="U14" s="612">
        <f t="shared" si="5"/>
        <v>2500</v>
      </c>
      <c r="V14" s="612">
        <f t="shared" si="5"/>
        <v>2458.4299999999998</v>
      </c>
      <c r="W14" s="612">
        <f t="shared" si="5"/>
        <v>41.57</v>
      </c>
      <c r="X14" s="612">
        <f t="shared" si="5"/>
        <v>2500</v>
      </c>
      <c r="Y14" s="612">
        <f t="shared" ref="Y14:Z14" si="6">SUM(Y15:Y18)</f>
        <v>2458.4299999999998</v>
      </c>
      <c r="Z14" s="612">
        <f t="shared" si="6"/>
        <v>41.57</v>
      </c>
      <c r="AA14" s="576"/>
      <c r="AB14" s="577"/>
      <c r="AD14" s="585"/>
      <c r="AE14" s="586"/>
    </row>
    <row r="15" spans="1:32" s="568" customFormat="1" ht="91.5" customHeight="1">
      <c r="A15" s="569">
        <v>1</v>
      </c>
      <c r="B15" s="582" t="s">
        <v>1219</v>
      </c>
      <c r="C15" s="569" t="s">
        <v>186</v>
      </c>
      <c r="D15" s="593"/>
      <c r="E15" s="593" t="s">
        <v>1195</v>
      </c>
      <c r="F15" s="593">
        <v>283</v>
      </c>
      <c r="G15" s="593" t="s">
        <v>54</v>
      </c>
      <c r="H15" s="564" t="s">
        <v>1183</v>
      </c>
      <c r="I15" s="592" t="s">
        <v>1235</v>
      </c>
      <c r="J15" s="587">
        <f t="shared" ref="J15:J18" si="7">+K15+L15</f>
        <v>800</v>
      </c>
      <c r="K15" s="587">
        <v>800</v>
      </c>
      <c r="L15" s="587"/>
      <c r="M15" s="587">
        <f t="shared" ref="M15:M18" si="8">+N15+O15</f>
        <v>800</v>
      </c>
      <c r="N15" s="587">
        <v>800</v>
      </c>
      <c r="O15" s="587"/>
      <c r="P15" s="587"/>
      <c r="Q15" s="587"/>
      <c r="R15" s="580">
        <f>+S15+T15</f>
        <v>800</v>
      </c>
      <c r="S15" s="580">
        <f>+V15</f>
        <v>800</v>
      </c>
      <c r="T15" s="580">
        <f>+W15</f>
        <v>0</v>
      </c>
      <c r="U15" s="587">
        <f>+V15+W15</f>
        <v>800</v>
      </c>
      <c r="V15" s="587">
        <v>800</v>
      </c>
      <c r="W15" s="587"/>
      <c r="X15" s="619">
        <f>+Y15+Z15</f>
        <v>800</v>
      </c>
      <c r="Y15" s="587">
        <v>800</v>
      </c>
      <c r="Z15" s="587"/>
      <c r="AA15" s="637" t="s">
        <v>1188</v>
      </c>
      <c r="AB15" s="618"/>
      <c r="AD15" s="585"/>
      <c r="AE15" s="586"/>
    </row>
    <row r="16" spans="1:32" s="568" customFormat="1" ht="87.75" customHeight="1">
      <c r="A16" s="8">
        <f>+A15+1</f>
        <v>2</v>
      </c>
      <c r="B16" s="582" t="s">
        <v>1220</v>
      </c>
      <c r="C16" s="569" t="s">
        <v>1221</v>
      </c>
      <c r="D16" s="593"/>
      <c r="E16" s="593" t="str">
        <f>+E15</f>
        <v>KBNN huyện Na Rì</v>
      </c>
      <c r="F16" s="593">
        <v>262</v>
      </c>
      <c r="G16" s="593" t="str">
        <f>+G15</f>
        <v>Năm 2024</v>
      </c>
      <c r="H16" s="563" t="s">
        <v>1182</v>
      </c>
      <c r="I16" s="592" t="s">
        <v>1237</v>
      </c>
      <c r="J16" s="580">
        <f t="shared" si="7"/>
        <v>1000</v>
      </c>
      <c r="K16" s="580">
        <v>958.43</v>
      </c>
      <c r="L16" s="580">
        <v>41.57</v>
      </c>
      <c r="M16" s="580">
        <f t="shared" si="8"/>
        <v>1000</v>
      </c>
      <c r="N16" s="580">
        <v>958.43</v>
      </c>
      <c r="O16" s="580">
        <v>41.57</v>
      </c>
      <c r="P16" s="580"/>
      <c r="Q16" s="580"/>
      <c r="R16" s="580">
        <f t="shared" ref="R16" si="9">+S16+T16</f>
        <v>1000</v>
      </c>
      <c r="S16" s="580">
        <f t="shared" ref="S16:S18" si="10">+V16</f>
        <v>958.43</v>
      </c>
      <c r="T16" s="580">
        <f t="shared" ref="T16:T18" si="11">+W16</f>
        <v>41.57</v>
      </c>
      <c r="U16" s="580">
        <f>+V16+W16</f>
        <v>1000</v>
      </c>
      <c r="V16" s="580">
        <v>958.43</v>
      </c>
      <c r="W16" s="580">
        <v>41.57</v>
      </c>
      <c r="X16" s="619">
        <f t="shared" ref="X16:X18" si="12">+Y16+Z16</f>
        <v>1000</v>
      </c>
      <c r="Y16" s="580">
        <v>958.43</v>
      </c>
      <c r="Z16" s="580">
        <v>41.57</v>
      </c>
      <c r="AA16" s="638"/>
      <c r="AB16" s="618"/>
      <c r="AD16" s="585"/>
      <c r="AE16" s="586"/>
    </row>
    <row r="17" spans="1:31" s="568" customFormat="1" ht="88.5" customHeight="1">
      <c r="A17" s="8">
        <f t="shared" ref="A17:A18" si="13">+A16+1</f>
        <v>3</v>
      </c>
      <c r="B17" s="582" t="s">
        <v>1222</v>
      </c>
      <c r="C17" s="569" t="s">
        <v>1223</v>
      </c>
      <c r="D17" s="593"/>
      <c r="E17" s="593" t="str">
        <f t="shared" ref="E17:E18" si="14">+E16</f>
        <v>KBNN huyện Na Rì</v>
      </c>
      <c r="F17" s="622" t="s">
        <v>1226</v>
      </c>
      <c r="G17" s="594" t="str">
        <f>+G16</f>
        <v>Năm 2024</v>
      </c>
      <c r="H17" s="564" t="s">
        <v>1180</v>
      </c>
      <c r="I17" s="592" t="s">
        <v>1236</v>
      </c>
      <c r="J17" s="587">
        <f t="shared" si="7"/>
        <v>400</v>
      </c>
      <c r="K17" s="580">
        <v>400</v>
      </c>
      <c r="L17" s="580"/>
      <c r="M17" s="587">
        <f t="shared" si="8"/>
        <v>400</v>
      </c>
      <c r="N17" s="580">
        <v>400</v>
      </c>
      <c r="O17" s="580"/>
      <c r="P17" s="580"/>
      <c r="Q17" s="580"/>
      <c r="R17" s="580">
        <f>+S17+T17</f>
        <v>400</v>
      </c>
      <c r="S17" s="580">
        <f t="shared" si="10"/>
        <v>400</v>
      </c>
      <c r="T17" s="580">
        <f t="shared" si="11"/>
        <v>0</v>
      </c>
      <c r="U17" s="580">
        <f>+V17+W17</f>
        <v>400</v>
      </c>
      <c r="V17" s="580">
        <v>400</v>
      </c>
      <c r="W17" s="580"/>
      <c r="X17" s="619">
        <f t="shared" si="12"/>
        <v>400</v>
      </c>
      <c r="Y17" s="580">
        <v>400</v>
      </c>
      <c r="Z17" s="580"/>
      <c r="AA17" s="638"/>
      <c r="AB17" s="618"/>
      <c r="AD17" s="585"/>
      <c r="AE17" s="586"/>
    </row>
    <row r="18" spans="1:31" s="568" customFormat="1" ht="95.25" customHeight="1">
      <c r="A18" s="8">
        <f t="shared" si="13"/>
        <v>4</v>
      </c>
      <c r="B18" s="581" t="s">
        <v>1224</v>
      </c>
      <c r="C18" s="569" t="s">
        <v>1225</v>
      </c>
      <c r="D18" s="593"/>
      <c r="E18" s="593" t="str">
        <f t="shared" si="14"/>
        <v>KBNN huyện Na Rì</v>
      </c>
      <c r="F18" s="593">
        <v>292</v>
      </c>
      <c r="G18" s="594" t="str">
        <f>+G17</f>
        <v>Năm 2024</v>
      </c>
      <c r="H18" s="564" t="s">
        <v>1181</v>
      </c>
      <c r="I18" s="592" t="s">
        <v>1238</v>
      </c>
      <c r="J18" s="587">
        <f t="shared" si="7"/>
        <v>300</v>
      </c>
      <c r="K18" s="587">
        <v>300</v>
      </c>
      <c r="L18" s="587"/>
      <c r="M18" s="587">
        <f t="shared" si="8"/>
        <v>300</v>
      </c>
      <c r="N18" s="587">
        <v>300</v>
      </c>
      <c r="O18" s="587"/>
      <c r="P18" s="587"/>
      <c r="Q18" s="587"/>
      <c r="R18" s="580">
        <f t="shared" ref="R18" si="15">+S18+T18</f>
        <v>300</v>
      </c>
      <c r="S18" s="580">
        <f t="shared" si="10"/>
        <v>300</v>
      </c>
      <c r="T18" s="580">
        <f t="shared" si="11"/>
        <v>0</v>
      </c>
      <c r="U18" s="587">
        <f t="shared" ref="U18" si="16">+V18+W18</f>
        <v>300</v>
      </c>
      <c r="V18" s="587">
        <v>300</v>
      </c>
      <c r="W18" s="587"/>
      <c r="X18" s="619">
        <f t="shared" si="12"/>
        <v>300</v>
      </c>
      <c r="Y18" s="587">
        <v>300</v>
      </c>
      <c r="Z18" s="587"/>
      <c r="AA18" s="639"/>
      <c r="AB18" s="618"/>
      <c r="AD18" s="585"/>
      <c r="AE18" s="586"/>
    </row>
  </sheetData>
  <mergeCells count="38">
    <mergeCell ref="A3:AB3"/>
    <mergeCell ref="D6:D9"/>
    <mergeCell ref="I6:L7"/>
    <mergeCell ref="E6:E9"/>
    <mergeCell ref="M6:O6"/>
    <mergeCell ref="Q6:Q9"/>
    <mergeCell ref="P6:P9"/>
    <mergeCell ref="N7:O7"/>
    <mergeCell ref="M7:M9"/>
    <mergeCell ref="N8:N9"/>
    <mergeCell ref="O8:O9"/>
    <mergeCell ref="F6:F9"/>
    <mergeCell ref="I8:I9"/>
    <mergeCell ref="AA6:AA9"/>
    <mergeCell ref="R6:W6"/>
    <mergeCell ref="S7:T7"/>
    <mergeCell ref="AA15:AA18"/>
    <mergeCell ref="AB6:AB9"/>
    <mergeCell ref="X6:Z7"/>
    <mergeCell ref="A2:AB2"/>
    <mergeCell ref="A1:AB1"/>
    <mergeCell ref="A4:AB4"/>
    <mergeCell ref="H5:AB5"/>
    <mergeCell ref="A6:A9"/>
    <mergeCell ref="B6:B9"/>
    <mergeCell ref="C6:C9"/>
    <mergeCell ref="G6:G9"/>
    <mergeCell ref="H6:H9"/>
    <mergeCell ref="J8:J9"/>
    <mergeCell ref="K8:L8"/>
    <mergeCell ref="U8:U9"/>
    <mergeCell ref="V8:W8"/>
    <mergeCell ref="R7:R9"/>
    <mergeCell ref="S8:S9"/>
    <mergeCell ref="T8:T9"/>
    <mergeCell ref="X8:X9"/>
    <mergeCell ref="Y8:Z8"/>
    <mergeCell ref="U7:W7"/>
  </mergeCells>
  <pageMargins left="0.39370078740157483" right="0.11811023622047245" top="0.39370078740157483" bottom="0.39370078740157483" header="0.31496062992125984" footer="0.31496062992125984"/>
  <pageSetup paperSize="9" scale="47" fitToHeight="0" orientation="landscape" r:id="rId1"/>
  <headerFooter>
    <oddFooter>&amp;C&amp;"Times New Roman,Regular"&amp;P</oddFooter>
  </headerFooter>
</worksheet>
</file>

<file path=xl/worksheets/sheet3.xml><?xml version="1.0" encoding="utf-8"?>
<worksheet xmlns="http://schemas.openxmlformats.org/spreadsheetml/2006/main" xmlns:r="http://schemas.openxmlformats.org/officeDocument/2006/relationships">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row>
    <row r="3" spans="1:4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row>
    <row r="4" spans="1:4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row>
    <row r="5" spans="1:44" ht="36" customHeight="1">
      <c r="A5" s="644" t="s">
        <v>1</v>
      </c>
      <c r="B5" s="645" t="s">
        <v>2</v>
      </c>
      <c r="C5" s="644" t="s">
        <v>3</v>
      </c>
      <c r="D5" s="548"/>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49"/>
      <c r="AK5" s="461"/>
      <c r="AL5" s="644" t="s">
        <v>8</v>
      </c>
    </row>
    <row r="6" spans="1:44" ht="42.75">
      <c r="A6" s="644"/>
      <c r="B6" s="645"/>
      <c r="C6" s="644"/>
      <c r="D6" s="548"/>
      <c r="E6" s="644"/>
      <c r="F6" s="644"/>
      <c r="G6" s="550" t="s">
        <v>9</v>
      </c>
      <c r="H6" s="283" t="s">
        <v>10</v>
      </c>
      <c r="I6" s="550" t="s">
        <v>11</v>
      </c>
      <c r="J6" s="550" t="s">
        <v>12</v>
      </c>
      <c r="K6" s="526" t="s">
        <v>9</v>
      </c>
      <c r="L6" s="281" t="s">
        <v>10</v>
      </c>
      <c r="M6" s="548" t="s">
        <v>11</v>
      </c>
      <c r="N6" s="526" t="s">
        <v>9</v>
      </c>
      <c r="O6" s="281" t="s">
        <v>10</v>
      </c>
      <c r="P6" s="548" t="s">
        <v>11</v>
      </c>
      <c r="Q6" s="537" t="s">
        <v>9</v>
      </c>
      <c r="R6" s="281" t="s">
        <v>10</v>
      </c>
      <c r="S6" s="548" t="s">
        <v>11</v>
      </c>
      <c r="T6" s="632"/>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64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1176</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658" t="s">
        <v>17</v>
      </c>
      <c r="C11" s="658"/>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659"/>
      <c r="AN13" s="659"/>
      <c r="AO13" s="659"/>
      <c r="AP13" s="659"/>
      <c r="AQ13" s="659"/>
      <c r="AR13" s="659"/>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1163</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1165</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1164</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1167</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1166</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1166</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1168</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1166</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1170</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1169</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1166</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1166</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1166</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1166</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1166</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1166</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1166</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1166</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1166</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1171</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1166</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1166</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1162</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1173</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1172</v>
      </c>
      <c r="C249" s="8" t="s">
        <v>1173</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1162</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1174</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1174</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1174</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1174</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1174</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1174</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1174</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1175</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row>
    <row r="3" spans="1:4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row>
    <row r="4" spans="1:4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643"/>
    </row>
    <row r="5" spans="1:44" ht="36" customHeight="1">
      <c r="A5" s="644" t="s">
        <v>1</v>
      </c>
      <c r="B5" s="645" t="s">
        <v>2</v>
      </c>
      <c r="C5" s="644" t="s">
        <v>3</v>
      </c>
      <c r="D5" s="548"/>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49"/>
      <c r="AK5" s="461"/>
      <c r="AL5" s="644" t="s">
        <v>8</v>
      </c>
    </row>
    <row r="6" spans="1:44" ht="42.75">
      <c r="A6" s="644"/>
      <c r="B6" s="645"/>
      <c r="C6" s="644"/>
      <c r="D6" s="548"/>
      <c r="E6" s="644"/>
      <c r="F6" s="644"/>
      <c r="G6" s="550" t="s">
        <v>9</v>
      </c>
      <c r="H6" s="283" t="s">
        <v>10</v>
      </c>
      <c r="I6" s="550" t="s">
        <v>11</v>
      </c>
      <c r="J6" s="550" t="s">
        <v>12</v>
      </c>
      <c r="K6" s="526" t="s">
        <v>9</v>
      </c>
      <c r="L6" s="281" t="s">
        <v>10</v>
      </c>
      <c r="M6" s="548" t="s">
        <v>11</v>
      </c>
      <c r="N6" s="526" t="s">
        <v>9</v>
      </c>
      <c r="O6" s="281" t="s">
        <v>10</v>
      </c>
      <c r="P6" s="548" t="s">
        <v>11</v>
      </c>
      <c r="Q6" s="537" t="s">
        <v>9</v>
      </c>
      <c r="R6" s="281" t="s">
        <v>10</v>
      </c>
      <c r="S6" s="548" t="s">
        <v>11</v>
      </c>
      <c r="T6" s="632"/>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644"/>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658" t="s">
        <v>17</v>
      </c>
      <c r="C10" s="658"/>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659"/>
      <c r="AN12" s="659"/>
      <c r="AO12" s="659"/>
      <c r="AP12" s="659"/>
      <c r="AQ12" s="659"/>
      <c r="AR12" s="659"/>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1163</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1165</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1164</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1167</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1166</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1168</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1166</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1170</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1169</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1166</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1166</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1166</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1166</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1173</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1172</v>
      </c>
      <c r="C248" s="8" t="s">
        <v>1173</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1162</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1174</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1174</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1174</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1174</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1174</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1174</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1174</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653" t="s">
        <v>1096</v>
      </c>
      <c r="AL1" s="653"/>
    </row>
    <row r="2" spans="1:44" ht="33.75" customHeight="1">
      <c r="A2" s="654" t="s">
        <v>1093</v>
      </c>
      <c r="B2" s="654"/>
      <c r="C2" s="654"/>
      <c r="D2" s="654"/>
      <c r="E2" s="654"/>
      <c r="F2" s="654"/>
      <c r="G2" s="654"/>
      <c r="H2" s="654"/>
      <c r="I2" s="654"/>
      <c r="J2" s="654"/>
      <c r="K2" s="654"/>
      <c r="L2" s="654"/>
      <c r="M2" s="654"/>
      <c r="N2" s="654"/>
      <c r="O2" s="654"/>
      <c r="P2" s="654"/>
      <c r="Q2" s="654"/>
      <c r="R2" s="654"/>
      <c r="S2" s="654"/>
      <c r="T2" s="654"/>
      <c r="U2" s="558"/>
      <c r="V2" s="558"/>
      <c r="W2" s="558"/>
      <c r="X2" s="558"/>
      <c r="Y2" s="558"/>
      <c r="Z2" s="558"/>
      <c r="AA2" s="558"/>
      <c r="AB2" s="558"/>
      <c r="AC2" s="558"/>
      <c r="AD2" s="558"/>
      <c r="AE2" s="558"/>
      <c r="AF2" s="558"/>
      <c r="AG2" s="558"/>
      <c r="AH2" s="558"/>
      <c r="AI2" s="558"/>
      <c r="AJ2" s="558"/>
      <c r="AK2" s="558"/>
      <c r="AL2" s="558"/>
    </row>
    <row r="3" spans="1:44" ht="15" customHeight="1">
      <c r="A3" s="642" t="e">
        <f>+#REF!</f>
        <v>#REF!</v>
      </c>
      <c r="B3" s="642"/>
      <c r="C3" s="642"/>
      <c r="D3" s="642"/>
      <c r="E3" s="642"/>
      <c r="F3" s="642"/>
      <c r="G3" s="642"/>
      <c r="H3" s="642"/>
      <c r="I3" s="642"/>
      <c r="J3" s="642"/>
      <c r="K3" s="642"/>
      <c r="L3" s="642"/>
      <c r="M3" s="642"/>
      <c r="N3" s="642"/>
      <c r="O3" s="642"/>
      <c r="P3" s="642"/>
      <c r="Q3" s="642"/>
      <c r="R3" s="642"/>
      <c r="S3" s="642"/>
      <c r="T3" s="642"/>
      <c r="U3" s="559"/>
      <c r="V3" s="559"/>
      <c r="W3" s="559"/>
      <c r="X3" s="559"/>
      <c r="Y3" s="559"/>
      <c r="Z3" s="559"/>
      <c r="AA3" s="559"/>
      <c r="AB3" s="559"/>
      <c r="AC3" s="559"/>
      <c r="AD3" s="559"/>
      <c r="AE3" s="559"/>
      <c r="AF3" s="559"/>
      <c r="AG3" s="559"/>
      <c r="AH3" s="559"/>
      <c r="AI3" s="559"/>
      <c r="AJ3" s="559"/>
      <c r="AK3" s="559"/>
      <c r="AL3" s="559"/>
    </row>
    <row r="4" spans="1:44" ht="15" customHeight="1">
      <c r="A4" s="643" t="s">
        <v>0</v>
      </c>
      <c r="B4" s="643"/>
      <c r="C4" s="643"/>
      <c r="D4" s="643"/>
      <c r="E4" s="643"/>
      <c r="F4" s="643"/>
      <c r="G4" s="643"/>
      <c r="H4" s="643"/>
      <c r="I4" s="643"/>
      <c r="J4" s="643"/>
      <c r="K4" s="643"/>
      <c r="L4" s="643"/>
      <c r="M4" s="643"/>
      <c r="N4" s="643"/>
      <c r="O4" s="643"/>
      <c r="P4" s="643"/>
      <c r="Q4" s="643"/>
      <c r="R4" s="643"/>
      <c r="S4" s="643"/>
      <c r="T4" s="643"/>
      <c r="U4" s="560"/>
      <c r="V4" s="560"/>
      <c r="W4" s="560"/>
      <c r="X4" s="560"/>
      <c r="Y4" s="560"/>
      <c r="Z4" s="560"/>
      <c r="AA4" s="560"/>
      <c r="AB4" s="560"/>
      <c r="AC4" s="560"/>
      <c r="AD4" s="560"/>
      <c r="AE4" s="560"/>
      <c r="AF4" s="560"/>
      <c r="AG4" s="560"/>
      <c r="AH4" s="560"/>
      <c r="AI4" s="560"/>
      <c r="AJ4" s="560"/>
      <c r="AK4" s="560"/>
      <c r="AL4" s="560"/>
    </row>
    <row r="5" spans="1:44" ht="36" customHeight="1">
      <c r="A5" s="644" t="s">
        <v>1</v>
      </c>
      <c r="B5" s="645" t="s">
        <v>2</v>
      </c>
      <c r="C5" s="644" t="s">
        <v>3</v>
      </c>
      <c r="D5" s="520"/>
      <c r="E5" s="644" t="s">
        <v>4</v>
      </c>
      <c r="F5" s="644" t="s">
        <v>5</v>
      </c>
      <c r="G5" s="655" t="s">
        <v>6</v>
      </c>
      <c r="H5" s="656"/>
      <c r="I5" s="656"/>
      <c r="J5" s="657"/>
      <c r="K5" s="644" t="s">
        <v>1102</v>
      </c>
      <c r="L5" s="644"/>
      <c r="M5" s="644"/>
      <c r="N5" s="644" t="s">
        <v>1103</v>
      </c>
      <c r="O5" s="644"/>
      <c r="P5" s="644"/>
      <c r="Q5" s="644" t="s">
        <v>1099</v>
      </c>
      <c r="R5" s="644"/>
      <c r="S5" s="644"/>
      <c r="T5" s="647" t="s">
        <v>8</v>
      </c>
      <c r="U5" s="655" t="s">
        <v>1105</v>
      </c>
      <c r="V5" s="656"/>
      <c r="W5" s="657"/>
      <c r="X5" s="655" t="s">
        <v>7</v>
      </c>
      <c r="Y5" s="656"/>
      <c r="Z5" s="656"/>
      <c r="AA5" s="644" t="s">
        <v>915</v>
      </c>
      <c r="AB5" s="644"/>
      <c r="AC5" s="644"/>
      <c r="AD5" s="655" t="s">
        <v>1106</v>
      </c>
      <c r="AE5" s="656"/>
      <c r="AF5" s="656"/>
      <c r="AG5" s="655" t="s">
        <v>1107</v>
      </c>
      <c r="AH5" s="656"/>
      <c r="AI5" s="656"/>
      <c r="AJ5" s="521"/>
      <c r="AK5" s="461"/>
      <c r="AL5" s="644" t="s">
        <v>8</v>
      </c>
    </row>
    <row r="6" spans="1:44" ht="42.75">
      <c r="A6" s="644"/>
      <c r="B6" s="645"/>
      <c r="C6" s="644"/>
      <c r="D6" s="520"/>
      <c r="E6" s="644"/>
      <c r="F6" s="644"/>
      <c r="G6" s="522" t="s">
        <v>9</v>
      </c>
      <c r="H6" s="283" t="s">
        <v>10</v>
      </c>
      <c r="I6" s="522" t="s">
        <v>11</v>
      </c>
      <c r="J6" s="522" t="s">
        <v>12</v>
      </c>
      <c r="K6" s="526" t="s">
        <v>9</v>
      </c>
      <c r="L6" s="281" t="s">
        <v>10</v>
      </c>
      <c r="M6" s="520" t="s">
        <v>11</v>
      </c>
      <c r="N6" s="526" t="s">
        <v>9</v>
      </c>
      <c r="O6" s="281" t="s">
        <v>10</v>
      </c>
      <c r="P6" s="520" t="s">
        <v>11</v>
      </c>
      <c r="Q6" s="537" t="s">
        <v>9</v>
      </c>
      <c r="R6" s="281" t="s">
        <v>10</v>
      </c>
      <c r="S6" s="520" t="s">
        <v>11</v>
      </c>
      <c r="T6" s="632"/>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644"/>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658" t="s">
        <v>17</v>
      </c>
      <c r="C10" s="658"/>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659"/>
      <c r="AN12" s="659"/>
      <c r="AO12" s="659"/>
      <c r="AP12" s="659"/>
      <c r="AQ12" s="659"/>
      <c r="AR12" s="659"/>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1163</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1165</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1164</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1167</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1166</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1166</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1168</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1166</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1170</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1169</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1166</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1166</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1166</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1166</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1166</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1166</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1166</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1166</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1166</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1171</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1166</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1166</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1162</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1173</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1172</v>
      </c>
      <c r="C248" s="8" t="s">
        <v>1173</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1162</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1174</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1174</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1174</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1174</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1174</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1174</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1174</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1175</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653" t="s">
        <v>1096</v>
      </c>
      <c r="AB1" s="653"/>
    </row>
    <row r="2" spans="1:34" ht="33.75" customHeight="1">
      <c r="A2" s="654" t="s">
        <v>1093</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row>
    <row r="3" spans="1:34">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row>
    <row r="4" spans="1:34">
      <c r="A4" s="2"/>
      <c r="B4" s="234"/>
      <c r="C4" s="2"/>
      <c r="D4" s="2"/>
      <c r="E4" s="2"/>
      <c r="F4" s="2"/>
      <c r="G4" s="235"/>
      <c r="H4" s="282"/>
      <c r="I4" s="643" t="s">
        <v>0</v>
      </c>
      <c r="J4" s="643"/>
      <c r="K4" s="643"/>
      <c r="L4" s="643"/>
      <c r="M4" s="643"/>
      <c r="N4" s="643"/>
      <c r="O4" s="643"/>
      <c r="P4" s="643"/>
      <c r="Q4" s="643"/>
      <c r="R4" s="643"/>
      <c r="S4" s="643"/>
      <c r="T4" s="643"/>
      <c r="U4" s="643"/>
      <c r="V4" s="643"/>
      <c r="W4" s="643"/>
      <c r="X4" s="643"/>
      <c r="Y4" s="643"/>
      <c r="Z4" s="643"/>
      <c r="AA4" s="643"/>
      <c r="AB4" s="643"/>
    </row>
    <row r="5" spans="1:34" ht="36" customHeight="1">
      <c r="A5" s="644" t="s">
        <v>1</v>
      </c>
      <c r="B5" s="645" t="s">
        <v>2</v>
      </c>
      <c r="C5" s="644" t="s">
        <v>3</v>
      </c>
      <c r="D5" s="233"/>
      <c r="E5" s="644" t="s">
        <v>4</v>
      </c>
      <c r="F5" s="644" t="s">
        <v>5</v>
      </c>
      <c r="G5" s="655" t="s">
        <v>6</v>
      </c>
      <c r="H5" s="656"/>
      <c r="I5" s="656"/>
      <c r="J5" s="657"/>
      <c r="K5" s="655" t="s">
        <v>1105</v>
      </c>
      <c r="L5" s="656"/>
      <c r="M5" s="657"/>
      <c r="N5" s="655" t="s">
        <v>7</v>
      </c>
      <c r="O5" s="656"/>
      <c r="P5" s="656"/>
      <c r="Q5" s="644" t="s">
        <v>915</v>
      </c>
      <c r="R5" s="644"/>
      <c r="S5" s="644"/>
      <c r="T5" s="655" t="s">
        <v>1106</v>
      </c>
      <c r="U5" s="656"/>
      <c r="V5" s="656"/>
      <c r="W5" s="655" t="s">
        <v>1107</v>
      </c>
      <c r="X5" s="656"/>
      <c r="Y5" s="656"/>
      <c r="Z5" s="459"/>
      <c r="AA5" s="461"/>
      <c r="AB5" s="644" t="s">
        <v>8</v>
      </c>
    </row>
    <row r="6" spans="1:34" ht="42.75">
      <c r="A6" s="644"/>
      <c r="B6" s="645"/>
      <c r="C6" s="644"/>
      <c r="D6" s="233"/>
      <c r="E6" s="644"/>
      <c r="F6" s="644"/>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644"/>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658" t="s">
        <v>17</v>
      </c>
      <c r="C10" s="658"/>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659"/>
      <c r="AD12" s="659"/>
      <c r="AE12" s="659"/>
      <c r="AF12" s="659"/>
      <c r="AG12" s="659"/>
      <c r="AH12" s="659"/>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1164</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 ref="K5:M5"/>
    <mergeCell ref="N5:P5"/>
    <mergeCell ref="Q5:S5"/>
  </mergeCells>
  <pageMargins left="0.7" right="0.7" top="0.75" bottom="0.75" header="0.3" footer="0.3"/>
  <pageSetup paperSize="9" scale="83" fitToHeight="0"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661" t="s">
        <v>699</v>
      </c>
      <c r="B1" s="661"/>
      <c r="G1" s="662"/>
      <c r="H1" s="662"/>
      <c r="I1" s="165"/>
      <c r="J1" s="165"/>
      <c r="K1" s="165"/>
      <c r="L1" s="165"/>
    </row>
    <row r="2" spans="1:13">
      <c r="A2" s="663" t="s">
        <v>554</v>
      </c>
      <c r="B2" s="663"/>
      <c r="C2" s="663"/>
      <c r="D2" s="663"/>
      <c r="E2" s="663"/>
      <c r="F2" s="663"/>
      <c r="G2" s="663"/>
      <c r="H2" s="663"/>
      <c r="I2" s="663"/>
      <c r="J2" s="663"/>
      <c r="K2" s="663"/>
      <c r="L2" s="663"/>
      <c r="M2" s="663"/>
    </row>
    <row r="3" spans="1:13">
      <c r="A3" s="664" t="s">
        <v>913</v>
      </c>
      <c r="B3" s="664"/>
      <c r="C3" s="664"/>
      <c r="D3" s="664"/>
      <c r="E3" s="664"/>
      <c r="F3" s="664"/>
      <c r="G3" s="664"/>
      <c r="H3" s="664"/>
      <c r="I3" s="664"/>
      <c r="J3" s="664"/>
      <c r="K3" s="664"/>
      <c r="L3" s="664"/>
    </row>
    <row r="4" spans="1:13">
      <c r="F4" s="665" t="s">
        <v>0</v>
      </c>
      <c r="G4" s="665"/>
      <c r="H4" s="665"/>
      <c r="I4" s="665"/>
      <c r="J4" s="665"/>
      <c r="K4" s="665"/>
      <c r="L4" s="665"/>
    </row>
    <row r="5" spans="1:13">
      <c r="A5" s="666" t="s">
        <v>555</v>
      </c>
      <c r="B5" s="666" t="s">
        <v>556</v>
      </c>
      <c r="C5" s="666" t="s">
        <v>557</v>
      </c>
      <c r="D5" s="660" t="s">
        <v>558</v>
      </c>
      <c r="E5" s="660" t="s">
        <v>559</v>
      </c>
      <c r="F5" s="660" t="s">
        <v>560</v>
      </c>
      <c r="G5" s="660"/>
      <c r="H5" s="660"/>
      <c r="I5" s="660" t="s">
        <v>561</v>
      </c>
      <c r="J5" s="660"/>
      <c r="K5" s="660"/>
      <c r="L5" s="660" t="s">
        <v>562</v>
      </c>
    </row>
    <row r="6" spans="1:13">
      <c r="A6" s="666"/>
      <c r="B6" s="666"/>
      <c r="C6" s="666"/>
      <c r="D6" s="660"/>
      <c r="E6" s="660"/>
      <c r="F6" s="660"/>
      <c r="G6" s="660"/>
      <c r="H6" s="660"/>
      <c r="I6" s="660"/>
      <c r="J6" s="660"/>
      <c r="K6" s="660"/>
      <c r="L6" s="660"/>
    </row>
    <row r="7" spans="1:13">
      <c r="A7" s="666"/>
      <c r="B7" s="666"/>
      <c r="C7" s="666"/>
      <c r="D7" s="660"/>
      <c r="E7" s="660"/>
      <c r="F7" s="660"/>
      <c r="G7" s="660"/>
      <c r="H7" s="660"/>
      <c r="I7" s="660"/>
      <c r="J7" s="660"/>
      <c r="K7" s="660"/>
      <c r="L7" s="660"/>
    </row>
    <row r="8" spans="1:13" ht="56.25">
      <c r="A8" s="666"/>
      <c r="B8" s="666"/>
      <c r="C8" s="666"/>
      <c r="D8" s="660"/>
      <c r="E8" s="660"/>
      <c r="F8" s="164" t="s">
        <v>563</v>
      </c>
      <c r="G8" s="35" t="s">
        <v>10</v>
      </c>
      <c r="H8" s="35" t="s">
        <v>11</v>
      </c>
      <c r="I8" s="164" t="s">
        <v>563</v>
      </c>
      <c r="J8" s="35" t="s">
        <v>10</v>
      </c>
      <c r="K8" s="35" t="s">
        <v>11</v>
      </c>
      <c r="L8" s="660"/>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8.xml><?xml version="1.0" encoding="utf-8"?>
<worksheet xmlns="http://schemas.openxmlformats.org/spreadsheetml/2006/main" xmlns:r="http://schemas.openxmlformats.org/officeDocument/2006/relationships">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672" t="s">
        <v>831</v>
      </c>
      <c r="B1" s="672"/>
      <c r="C1" s="672"/>
      <c r="D1" s="672"/>
      <c r="E1" s="672"/>
      <c r="F1" s="672"/>
      <c r="G1" s="173"/>
      <c r="H1" s="173"/>
      <c r="I1" s="173"/>
      <c r="J1" s="173"/>
      <c r="K1" s="173"/>
      <c r="L1" s="173"/>
      <c r="M1" s="173"/>
      <c r="N1" s="173"/>
      <c r="O1" s="173"/>
      <c r="P1" s="173"/>
      <c r="Q1" s="173"/>
      <c r="R1" s="173"/>
    </row>
    <row r="2" spans="1:22">
      <c r="A2" s="640" t="s">
        <v>700</v>
      </c>
      <c r="B2" s="640"/>
      <c r="C2" s="640"/>
      <c r="D2" s="640"/>
      <c r="E2" s="640"/>
      <c r="F2" s="640"/>
      <c r="G2" s="640"/>
      <c r="H2" s="640"/>
      <c r="I2" s="640"/>
      <c r="J2" s="640"/>
      <c r="K2" s="640"/>
      <c r="L2" s="640"/>
      <c r="M2" s="640"/>
      <c r="N2" s="640"/>
      <c r="O2" s="640"/>
      <c r="P2" s="640"/>
      <c r="Q2" s="640"/>
      <c r="R2" s="640"/>
      <c r="S2" s="640"/>
    </row>
    <row r="3" spans="1:22">
      <c r="A3" s="673" t="s">
        <v>913</v>
      </c>
      <c r="B3" s="673"/>
      <c r="C3" s="673"/>
      <c r="D3" s="673"/>
      <c r="E3" s="673"/>
      <c r="F3" s="673"/>
      <c r="G3" s="673"/>
      <c r="H3" s="673"/>
      <c r="I3" s="673"/>
      <c r="J3" s="673"/>
      <c r="K3" s="673"/>
      <c r="L3" s="673"/>
      <c r="M3" s="673"/>
      <c r="N3" s="673"/>
      <c r="O3" s="673"/>
      <c r="P3" s="673"/>
      <c r="Q3" s="673"/>
      <c r="R3" s="673"/>
      <c r="S3" s="673"/>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665" t="s">
        <v>0</v>
      </c>
      <c r="Q4" s="665"/>
      <c r="R4" s="665"/>
      <c r="S4" s="665"/>
      <c r="T4" s="180"/>
      <c r="U4" s="180"/>
      <c r="V4" s="180"/>
    </row>
    <row r="5" spans="1:22">
      <c r="A5" s="674" t="s">
        <v>555</v>
      </c>
      <c r="B5" s="677" t="s">
        <v>701</v>
      </c>
      <c r="C5" s="669" t="s">
        <v>702</v>
      </c>
      <c r="D5" s="670"/>
      <c r="E5" s="670"/>
      <c r="F5" s="670"/>
      <c r="G5" s="670"/>
      <c r="H5" s="670"/>
      <c r="I5" s="670"/>
      <c r="J5" s="670"/>
      <c r="K5" s="670"/>
      <c r="L5" s="670"/>
      <c r="M5" s="670"/>
      <c r="N5" s="670"/>
      <c r="O5" s="670"/>
      <c r="P5" s="670"/>
      <c r="Q5" s="670"/>
      <c r="R5" s="671"/>
      <c r="S5" s="680" t="s">
        <v>8</v>
      </c>
    </row>
    <row r="6" spans="1:22">
      <c r="A6" s="675"/>
      <c r="B6" s="678"/>
      <c r="C6" s="667" t="s">
        <v>776</v>
      </c>
      <c r="D6" s="684" t="s">
        <v>703</v>
      </c>
      <c r="E6" s="685"/>
      <c r="F6" s="686"/>
      <c r="G6" s="669" t="s">
        <v>777</v>
      </c>
      <c r="H6" s="670"/>
      <c r="I6" s="670"/>
      <c r="J6" s="670"/>
      <c r="K6" s="670"/>
      <c r="L6" s="670"/>
      <c r="M6" s="670"/>
      <c r="N6" s="670"/>
      <c r="O6" s="670"/>
      <c r="P6" s="670"/>
      <c r="Q6" s="670"/>
      <c r="R6" s="671"/>
      <c r="S6" s="681"/>
    </row>
    <row r="7" spans="1:22">
      <c r="A7" s="675"/>
      <c r="B7" s="678"/>
      <c r="C7" s="683"/>
      <c r="D7" s="687"/>
      <c r="E7" s="640"/>
      <c r="F7" s="688"/>
      <c r="G7" s="669" t="s">
        <v>704</v>
      </c>
      <c r="H7" s="670"/>
      <c r="I7" s="670"/>
      <c r="J7" s="671"/>
      <c r="K7" s="669" t="s">
        <v>52</v>
      </c>
      <c r="L7" s="670"/>
      <c r="M7" s="670"/>
      <c r="N7" s="671"/>
      <c r="O7" s="669" t="s">
        <v>705</v>
      </c>
      <c r="P7" s="670"/>
      <c r="Q7" s="670"/>
      <c r="R7" s="671"/>
      <c r="S7" s="681"/>
    </row>
    <row r="8" spans="1:22">
      <c r="A8" s="675"/>
      <c r="B8" s="678"/>
      <c r="C8" s="683"/>
      <c r="D8" s="689"/>
      <c r="E8" s="690"/>
      <c r="F8" s="691"/>
      <c r="G8" s="667" t="s">
        <v>9</v>
      </c>
      <c r="H8" s="669" t="s">
        <v>703</v>
      </c>
      <c r="I8" s="670"/>
      <c r="J8" s="671"/>
      <c r="K8" s="667" t="s">
        <v>9</v>
      </c>
      <c r="L8" s="669" t="s">
        <v>703</v>
      </c>
      <c r="M8" s="670"/>
      <c r="N8" s="671"/>
      <c r="O8" s="667" t="s">
        <v>9</v>
      </c>
      <c r="P8" s="669" t="s">
        <v>703</v>
      </c>
      <c r="Q8" s="670"/>
      <c r="R8" s="671"/>
      <c r="S8" s="681"/>
    </row>
    <row r="9" spans="1:22" ht="56.25">
      <c r="A9" s="676"/>
      <c r="B9" s="679"/>
      <c r="C9" s="668"/>
      <c r="D9" s="181" t="s">
        <v>706</v>
      </c>
      <c r="E9" s="181" t="s">
        <v>707</v>
      </c>
      <c r="F9" s="181" t="s">
        <v>708</v>
      </c>
      <c r="G9" s="668"/>
      <c r="H9" s="181" t="s">
        <v>706</v>
      </c>
      <c r="I9" s="181" t="s">
        <v>707</v>
      </c>
      <c r="J9" s="181" t="s">
        <v>708</v>
      </c>
      <c r="K9" s="668"/>
      <c r="L9" s="181" t="s">
        <v>706</v>
      </c>
      <c r="M9" s="181" t="s">
        <v>707</v>
      </c>
      <c r="N9" s="181" t="s">
        <v>708</v>
      </c>
      <c r="O9" s="668"/>
      <c r="P9" s="181" t="s">
        <v>706</v>
      </c>
      <c r="Q9" s="181" t="s">
        <v>707</v>
      </c>
      <c r="R9" s="181" t="s">
        <v>708</v>
      </c>
      <c r="S9" s="682"/>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K7:N7"/>
    <mergeCell ref="O7:R7"/>
    <mergeCell ref="G8:G9"/>
    <mergeCell ref="H8:J8"/>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s>
  <pageMargins left="0.7" right="0.2" top="0.5" bottom="0.5" header="0.05" footer="0.05"/>
  <pageSetup paperSize="8" scale="52" orientation="landscape" r:id="rId1"/>
  <colBreaks count="1" manualBreakCount="1">
    <brk id="20" max="81" man="1"/>
  </colBreaks>
</worksheet>
</file>

<file path=xl/worksheets/sheet9.xml><?xml version="1.0" encoding="utf-8"?>
<worksheet xmlns="http://schemas.openxmlformats.org/spreadsheetml/2006/main" xmlns:r="http://schemas.openxmlformats.org/officeDocument/2006/relationships">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695" t="s">
        <v>791</v>
      </c>
      <c r="B1" s="695"/>
      <c r="C1" s="169"/>
      <c r="D1" s="169"/>
      <c r="E1" s="169"/>
      <c r="F1" s="169"/>
      <c r="G1" s="169"/>
      <c r="H1" s="104"/>
      <c r="I1" s="104"/>
      <c r="J1" s="104"/>
      <c r="K1" s="104"/>
      <c r="L1" s="104"/>
      <c r="M1" s="104"/>
      <c r="N1" s="104"/>
      <c r="O1" s="104"/>
      <c r="P1" s="105"/>
      <c r="Q1" s="104"/>
    </row>
    <row r="2" spans="1:17" customFormat="1" ht="18.75">
      <c r="A2" s="696" t="s">
        <v>792</v>
      </c>
      <c r="B2" s="696"/>
      <c r="C2" s="696"/>
      <c r="D2" s="696"/>
      <c r="E2" s="696"/>
      <c r="F2" s="696"/>
      <c r="G2" s="696"/>
      <c r="H2" s="696"/>
      <c r="I2" s="696"/>
      <c r="J2" s="696"/>
      <c r="K2" s="696"/>
      <c r="L2" s="696"/>
      <c r="M2" s="696"/>
      <c r="N2" s="696"/>
      <c r="O2" s="696"/>
      <c r="P2" s="696"/>
      <c r="Q2" s="696"/>
    </row>
    <row r="3" spans="1:17" customFormat="1" ht="18.75">
      <c r="A3" s="697" t="s">
        <v>913</v>
      </c>
      <c r="B3" s="697"/>
      <c r="C3" s="697"/>
      <c r="D3" s="697"/>
      <c r="E3" s="697"/>
      <c r="F3" s="697"/>
      <c r="G3" s="697"/>
      <c r="H3" s="697"/>
      <c r="I3" s="697"/>
      <c r="J3" s="697"/>
      <c r="K3" s="697"/>
      <c r="L3" s="697"/>
      <c r="M3" s="697"/>
      <c r="N3" s="697"/>
      <c r="O3" s="697"/>
      <c r="P3" s="697"/>
      <c r="Q3" s="697"/>
    </row>
    <row r="4" spans="1:17" customFormat="1" ht="19.5">
      <c r="A4" s="106"/>
      <c r="B4" s="106"/>
      <c r="C4" s="106"/>
      <c r="D4" s="106"/>
      <c r="E4" s="106"/>
      <c r="F4" s="106"/>
      <c r="G4" s="106"/>
      <c r="H4" s="106"/>
      <c r="I4" s="106"/>
      <c r="J4" s="106"/>
      <c r="K4" s="106"/>
      <c r="L4" s="106"/>
      <c r="M4" s="106"/>
      <c r="N4" s="106"/>
      <c r="O4" s="698" t="s">
        <v>778</v>
      </c>
      <c r="P4" s="698"/>
      <c r="Q4" s="698"/>
    </row>
    <row r="5" spans="1:17" customFormat="1" ht="18.75">
      <c r="A5" s="699" t="s">
        <v>1</v>
      </c>
      <c r="B5" s="699" t="s">
        <v>779</v>
      </c>
      <c r="C5" s="702" t="s">
        <v>780</v>
      </c>
      <c r="D5" s="703"/>
      <c r="E5" s="703"/>
      <c r="F5" s="703"/>
      <c r="G5" s="703"/>
      <c r="H5" s="706" t="s">
        <v>790</v>
      </c>
      <c r="I5" s="706"/>
      <c r="J5" s="706"/>
      <c r="K5" s="706"/>
      <c r="L5" s="706"/>
      <c r="M5" s="706"/>
      <c r="N5" s="706"/>
      <c r="O5" s="706"/>
      <c r="P5" s="706"/>
      <c r="Q5" s="707"/>
    </row>
    <row r="6" spans="1:17" customFormat="1" ht="49.5" customHeight="1">
      <c r="A6" s="700"/>
      <c r="B6" s="700"/>
      <c r="C6" s="704"/>
      <c r="D6" s="705"/>
      <c r="E6" s="705"/>
      <c r="F6" s="705"/>
      <c r="G6" s="705"/>
      <c r="H6" s="692" t="s">
        <v>781</v>
      </c>
      <c r="I6" s="708"/>
      <c r="J6" s="692"/>
      <c r="K6" s="692"/>
      <c r="L6" s="692"/>
      <c r="M6" s="709" t="s">
        <v>782</v>
      </c>
      <c r="N6" s="710"/>
      <c r="O6" s="710"/>
      <c r="P6" s="710"/>
      <c r="Q6" s="711"/>
    </row>
    <row r="7" spans="1:17" customFormat="1" ht="18.75">
      <c r="A7" s="700"/>
      <c r="B7" s="700"/>
      <c r="C7" s="692" t="s">
        <v>783</v>
      </c>
      <c r="D7" s="693" t="s">
        <v>703</v>
      </c>
      <c r="E7" s="693"/>
      <c r="F7" s="693"/>
      <c r="G7" s="693"/>
      <c r="H7" s="692" t="s">
        <v>783</v>
      </c>
      <c r="I7" s="693" t="s">
        <v>703</v>
      </c>
      <c r="J7" s="693"/>
      <c r="K7" s="693"/>
      <c r="L7" s="693"/>
      <c r="M7" s="692" t="s">
        <v>783</v>
      </c>
      <c r="N7" s="693" t="s">
        <v>703</v>
      </c>
      <c r="O7" s="693"/>
      <c r="P7" s="693"/>
      <c r="Q7" s="693"/>
    </row>
    <row r="8" spans="1:17" customFormat="1" ht="18.75">
      <c r="A8" s="700"/>
      <c r="B8" s="700"/>
      <c r="C8" s="692"/>
      <c r="D8" s="693" t="s">
        <v>52</v>
      </c>
      <c r="E8" s="693"/>
      <c r="F8" s="693"/>
      <c r="G8" s="694" t="s">
        <v>705</v>
      </c>
      <c r="H8" s="692"/>
      <c r="I8" s="693" t="s">
        <v>52</v>
      </c>
      <c r="J8" s="693"/>
      <c r="K8" s="693"/>
      <c r="L8" s="694" t="s">
        <v>705</v>
      </c>
      <c r="M8" s="692"/>
      <c r="N8" s="693" t="s">
        <v>52</v>
      </c>
      <c r="O8" s="693"/>
      <c r="P8" s="693"/>
      <c r="Q8" s="693" t="s">
        <v>784</v>
      </c>
    </row>
    <row r="9" spans="1:17" customFormat="1" ht="112.5">
      <c r="A9" s="701"/>
      <c r="B9" s="701"/>
      <c r="C9" s="692"/>
      <c r="D9" s="168" t="s">
        <v>563</v>
      </c>
      <c r="E9" s="167" t="s">
        <v>785</v>
      </c>
      <c r="F9" s="168" t="s">
        <v>52</v>
      </c>
      <c r="G9" s="694"/>
      <c r="H9" s="692"/>
      <c r="I9" s="168" t="s">
        <v>563</v>
      </c>
      <c r="J9" s="167" t="s">
        <v>785</v>
      </c>
      <c r="K9" s="168" t="s">
        <v>52</v>
      </c>
      <c r="L9" s="694"/>
      <c r="M9" s="692"/>
      <c r="N9" s="168" t="s">
        <v>563</v>
      </c>
      <c r="O9" s="167" t="s">
        <v>786</v>
      </c>
      <c r="P9" s="167" t="s">
        <v>787</v>
      </c>
      <c r="Q9" s="693"/>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10.xml><?xml version="1.0" encoding="utf-8"?>
<worksheet xmlns="http://schemas.openxmlformats.org/spreadsheetml/2006/main" xmlns:r="http://schemas.openxmlformats.org/officeDocument/2006/relationships">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653" t="s">
        <v>1097</v>
      </c>
      <c r="S1" s="653"/>
    </row>
    <row r="2" spans="1:19" ht="33" customHeight="1">
      <c r="A2" s="654" t="s">
        <v>1008</v>
      </c>
      <c r="B2" s="654"/>
      <c r="C2" s="654"/>
      <c r="D2" s="654"/>
      <c r="E2" s="654"/>
      <c r="F2" s="654"/>
      <c r="G2" s="654"/>
      <c r="H2" s="654"/>
      <c r="I2" s="654"/>
      <c r="J2" s="654"/>
      <c r="K2" s="654"/>
      <c r="L2" s="654"/>
      <c r="M2" s="654"/>
      <c r="N2" s="654"/>
      <c r="O2" s="654"/>
      <c r="P2" s="654"/>
      <c r="Q2" s="654"/>
      <c r="R2" s="654"/>
      <c r="S2" s="654"/>
    </row>
    <row r="3" spans="1:19">
      <c r="A3" s="642" t="str">
        <f>+'[1]Phụ lục 1'!$A$3:$L$3</f>
        <v>(Kèm theo Quyết định số         /QĐ-UBND ngày             /10/2022 của UBND huyện Na Rì)</v>
      </c>
      <c r="B3" s="642"/>
      <c r="C3" s="642"/>
      <c r="D3" s="642"/>
      <c r="E3" s="642"/>
      <c r="F3" s="642"/>
      <c r="G3" s="642"/>
      <c r="H3" s="642"/>
      <c r="I3" s="642"/>
      <c r="J3" s="642"/>
      <c r="K3" s="642"/>
      <c r="L3" s="642"/>
      <c r="M3" s="642"/>
      <c r="N3" s="642"/>
      <c r="O3" s="642"/>
      <c r="P3" s="642"/>
      <c r="Q3" s="642"/>
      <c r="R3" s="642"/>
      <c r="S3" s="642"/>
    </row>
    <row r="4" spans="1:19">
      <c r="A4" s="2"/>
      <c r="B4" s="234"/>
      <c r="C4" s="2"/>
      <c r="D4" s="2"/>
      <c r="E4" s="235"/>
      <c r="F4" s="282"/>
      <c r="G4" s="643" t="s">
        <v>0</v>
      </c>
      <c r="H4" s="643"/>
      <c r="I4" s="643"/>
      <c r="J4" s="643"/>
      <c r="K4" s="643"/>
      <c r="L4" s="643"/>
      <c r="M4" s="643"/>
      <c r="N4" s="643"/>
      <c r="O4" s="643"/>
      <c r="P4" s="643"/>
      <c r="Q4" s="643"/>
      <c r="R4" s="643"/>
      <c r="S4" s="643"/>
    </row>
    <row r="5" spans="1:19" ht="31.5" customHeight="1">
      <c r="A5" s="644" t="s">
        <v>1</v>
      </c>
      <c r="B5" s="645" t="s">
        <v>2</v>
      </c>
      <c r="C5" s="644" t="s">
        <v>3</v>
      </c>
      <c r="D5" s="644" t="s">
        <v>5</v>
      </c>
      <c r="E5" s="655" t="s">
        <v>1098</v>
      </c>
      <c r="F5" s="656"/>
      <c r="G5" s="656"/>
      <c r="H5" s="657"/>
      <c r="I5" s="655" t="s">
        <v>1100</v>
      </c>
      <c r="J5" s="656"/>
      <c r="K5" s="656"/>
      <c r="L5" s="656"/>
      <c r="M5" s="656"/>
      <c r="N5" s="657"/>
      <c r="O5" s="655" t="s">
        <v>1099</v>
      </c>
      <c r="P5" s="656"/>
      <c r="Q5" s="656"/>
      <c r="R5" s="657"/>
      <c r="S5" s="644" t="s">
        <v>8</v>
      </c>
    </row>
    <row r="6" spans="1:19" ht="31.5" customHeight="1">
      <c r="A6" s="644"/>
      <c r="B6" s="645"/>
      <c r="C6" s="644"/>
      <c r="D6" s="644"/>
      <c r="E6" s="462"/>
      <c r="F6" s="463"/>
      <c r="G6" s="463"/>
      <c r="H6" s="464"/>
      <c r="I6" s="644" t="s">
        <v>1102</v>
      </c>
      <c r="J6" s="644"/>
      <c r="K6" s="644"/>
      <c r="L6" s="644" t="s">
        <v>1103</v>
      </c>
      <c r="M6" s="644"/>
      <c r="N6" s="644"/>
      <c r="O6" s="462"/>
      <c r="P6" s="463"/>
      <c r="Q6" s="463"/>
      <c r="R6" s="464"/>
      <c r="S6" s="644"/>
    </row>
    <row r="7" spans="1:19" ht="71.25">
      <c r="A7" s="644"/>
      <c r="B7" s="645"/>
      <c r="C7" s="644"/>
      <c r="D7" s="644"/>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644"/>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658" t="s">
        <v>17</v>
      </c>
      <c r="C11" s="658"/>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1.xml><?xml version="1.0" encoding="utf-8"?>
<worksheet xmlns="http://schemas.openxmlformats.org/spreadsheetml/2006/main" xmlns:r="http://schemas.openxmlformats.org/officeDocument/2006/relationships">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654" t="s">
        <v>939</v>
      </c>
      <c r="B1" s="654"/>
      <c r="C1" s="654"/>
      <c r="D1" s="654"/>
      <c r="E1" s="654"/>
      <c r="F1" s="654"/>
      <c r="G1" s="654"/>
      <c r="H1" s="654"/>
      <c r="I1" s="654"/>
      <c r="J1" s="654"/>
      <c r="K1" s="654"/>
      <c r="L1" s="654"/>
      <c r="M1" s="654"/>
      <c r="N1" s="654"/>
      <c r="O1" s="654"/>
      <c r="P1" s="654"/>
    </row>
    <row r="2" spans="1:20">
      <c r="A2" s="642" t="s">
        <v>938</v>
      </c>
      <c r="B2" s="642"/>
      <c r="C2" s="642"/>
      <c r="D2" s="642"/>
      <c r="E2" s="642"/>
      <c r="F2" s="642"/>
      <c r="G2" s="642"/>
      <c r="H2" s="642"/>
      <c r="I2" s="642"/>
      <c r="J2" s="642"/>
      <c r="K2" s="642"/>
      <c r="L2" s="642"/>
      <c r="M2" s="642"/>
      <c r="N2" s="642"/>
      <c r="O2" s="642"/>
      <c r="P2" s="642"/>
    </row>
    <row r="3" spans="1:20">
      <c r="A3" s="2"/>
      <c r="B3" s="234"/>
      <c r="C3" s="2"/>
      <c r="D3" s="2"/>
      <c r="E3" s="2"/>
      <c r="F3" s="2"/>
      <c r="G3" s="235"/>
      <c r="H3" s="282"/>
      <c r="I3" s="643" t="s">
        <v>0</v>
      </c>
      <c r="J3" s="643"/>
      <c r="K3" s="643"/>
      <c r="L3" s="643"/>
      <c r="M3" s="643"/>
      <c r="N3" s="643"/>
      <c r="O3" s="643"/>
      <c r="P3" s="643"/>
    </row>
    <row r="4" spans="1:20" ht="27.75" customHeight="1">
      <c r="A4" s="644" t="s">
        <v>1</v>
      </c>
      <c r="B4" s="645" t="s">
        <v>2</v>
      </c>
      <c r="C4" s="644" t="s">
        <v>3</v>
      </c>
      <c r="D4" s="644" t="s">
        <v>4</v>
      </c>
      <c r="E4" s="644" t="s">
        <v>5</v>
      </c>
      <c r="F4" s="655" t="s">
        <v>6</v>
      </c>
      <c r="G4" s="656"/>
      <c r="H4" s="656"/>
      <c r="I4" s="656"/>
      <c r="J4" s="657"/>
      <c r="K4" s="655" t="s">
        <v>976</v>
      </c>
      <c r="L4" s="656"/>
      <c r="M4" s="656"/>
      <c r="N4" s="657"/>
      <c r="O4" s="647" t="s">
        <v>918</v>
      </c>
      <c r="P4" s="644" t="s">
        <v>8</v>
      </c>
    </row>
    <row r="5" spans="1:20" ht="42.75">
      <c r="A5" s="644"/>
      <c r="B5" s="645"/>
      <c r="C5" s="644"/>
      <c r="D5" s="644"/>
      <c r="E5" s="644"/>
      <c r="F5" s="402" t="s">
        <v>975</v>
      </c>
      <c r="G5" s="3" t="s">
        <v>9</v>
      </c>
      <c r="H5" s="283" t="s">
        <v>10</v>
      </c>
      <c r="I5" s="3" t="s">
        <v>11</v>
      </c>
      <c r="J5" s="3" t="s">
        <v>12</v>
      </c>
      <c r="K5" s="3" t="s">
        <v>9</v>
      </c>
      <c r="L5" s="3" t="s">
        <v>10</v>
      </c>
      <c r="M5" s="3" t="s">
        <v>11</v>
      </c>
      <c r="N5" s="3" t="s">
        <v>12</v>
      </c>
      <c r="O5" s="632"/>
      <c r="P5" s="644"/>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658" t="s">
        <v>17</v>
      </c>
      <c r="C8" s="658"/>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712" t="s">
        <v>27</v>
      </c>
      <c r="C10" s="713"/>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2.xml><?xml version="1.0" encoding="utf-8"?>
<worksheet xmlns="http://schemas.openxmlformats.org/spreadsheetml/2006/main" xmlns:r="http://schemas.openxmlformats.org/officeDocument/2006/relationships">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654" t="s">
        <v>917</v>
      </c>
      <c r="B1" s="654"/>
      <c r="C1" s="654"/>
      <c r="D1" s="654"/>
      <c r="E1" s="654"/>
      <c r="F1" s="654"/>
      <c r="G1" s="654"/>
      <c r="H1" s="654"/>
      <c r="I1" s="654"/>
      <c r="J1" s="654"/>
      <c r="K1" s="654"/>
      <c r="L1" s="654"/>
      <c r="M1" s="654"/>
      <c r="N1" s="654"/>
      <c r="O1" s="654"/>
      <c r="P1" s="654"/>
      <c r="Q1" s="654"/>
      <c r="R1" s="654"/>
    </row>
    <row r="2" spans="1:18">
      <c r="A2" s="642" t="s">
        <v>913</v>
      </c>
      <c r="B2" s="642"/>
      <c r="C2" s="642"/>
      <c r="D2" s="642"/>
      <c r="E2" s="642"/>
      <c r="F2" s="642"/>
      <c r="G2" s="642"/>
      <c r="H2" s="642"/>
      <c r="I2" s="642"/>
      <c r="J2" s="642"/>
      <c r="K2" s="642"/>
      <c r="L2" s="642"/>
      <c r="M2" s="642"/>
      <c r="N2" s="642"/>
      <c r="O2" s="642"/>
      <c r="P2" s="642"/>
      <c r="Q2" s="642"/>
      <c r="R2" s="642"/>
    </row>
    <row r="3" spans="1:18">
      <c r="A3" s="2"/>
      <c r="B3" s="234"/>
      <c r="C3" s="2"/>
      <c r="D3" s="2"/>
      <c r="E3" s="2"/>
      <c r="F3" s="235"/>
      <c r="G3" s="282"/>
      <c r="H3" s="643" t="s">
        <v>0</v>
      </c>
      <c r="I3" s="643"/>
      <c r="J3" s="643"/>
      <c r="K3" s="643"/>
      <c r="L3" s="643"/>
      <c r="M3" s="643"/>
      <c r="N3" s="643"/>
      <c r="O3" s="643"/>
      <c r="P3" s="643"/>
      <c r="Q3" s="643"/>
      <c r="R3" s="643"/>
    </row>
    <row r="4" spans="1:18">
      <c r="A4" s="644" t="s">
        <v>1</v>
      </c>
      <c r="B4" s="645" t="s">
        <v>2</v>
      </c>
      <c r="C4" s="644" t="s">
        <v>3</v>
      </c>
      <c r="D4" s="644" t="s">
        <v>4</v>
      </c>
      <c r="E4" s="644" t="s">
        <v>5</v>
      </c>
      <c r="F4" s="655" t="s">
        <v>6</v>
      </c>
      <c r="G4" s="656"/>
      <c r="H4" s="656"/>
      <c r="I4" s="657"/>
      <c r="J4" s="655" t="s">
        <v>914</v>
      </c>
      <c r="K4" s="656"/>
      <c r="L4" s="656"/>
      <c r="M4" s="657"/>
      <c r="N4" s="655" t="s">
        <v>915</v>
      </c>
      <c r="O4" s="656"/>
      <c r="P4" s="656"/>
      <c r="Q4" s="657"/>
      <c r="R4" s="644" t="s">
        <v>8</v>
      </c>
    </row>
    <row r="5" spans="1:18" ht="42.75">
      <c r="A5" s="644"/>
      <c r="B5" s="645"/>
      <c r="C5" s="644"/>
      <c r="D5" s="644"/>
      <c r="E5" s="644"/>
      <c r="F5" s="3" t="s">
        <v>9</v>
      </c>
      <c r="G5" s="283" t="s">
        <v>10</v>
      </c>
      <c r="H5" s="3" t="s">
        <v>11</v>
      </c>
      <c r="I5" s="3" t="s">
        <v>12</v>
      </c>
      <c r="J5" s="3" t="s">
        <v>9</v>
      </c>
      <c r="K5" s="3" t="s">
        <v>10</v>
      </c>
      <c r="L5" s="3" t="s">
        <v>11</v>
      </c>
      <c r="M5" s="3" t="s">
        <v>12</v>
      </c>
      <c r="N5" s="3" t="s">
        <v>9</v>
      </c>
      <c r="O5" s="3" t="s">
        <v>10</v>
      </c>
      <c r="P5" s="3" t="s">
        <v>11</v>
      </c>
      <c r="Q5" s="3" t="s">
        <v>12</v>
      </c>
      <c r="R5" s="644"/>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658" t="s">
        <v>17</v>
      </c>
      <c r="C8" s="658"/>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712" t="s">
        <v>27</v>
      </c>
      <c r="C10" s="713"/>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9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654" t="s">
        <v>553</v>
      </c>
      <c r="B1" s="654"/>
      <c r="C1" s="654"/>
      <c r="D1" s="654"/>
      <c r="E1" s="654"/>
      <c r="F1" s="654"/>
      <c r="G1" s="654"/>
      <c r="H1" s="654"/>
      <c r="I1" s="654"/>
      <c r="J1" s="654"/>
      <c r="K1" s="654"/>
      <c r="L1" s="654"/>
      <c r="M1" s="654"/>
      <c r="N1" s="654"/>
    </row>
    <row r="2" spans="1:14">
      <c r="A2" s="642" t="s">
        <v>913</v>
      </c>
      <c r="B2" s="642"/>
      <c r="C2" s="642"/>
      <c r="D2" s="642"/>
      <c r="E2" s="642"/>
      <c r="F2" s="642"/>
      <c r="G2" s="642"/>
      <c r="H2" s="642"/>
      <c r="I2" s="642"/>
      <c r="J2" s="642"/>
      <c r="K2" s="642"/>
      <c r="L2" s="642"/>
      <c r="M2" s="642"/>
      <c r="N2" s="642"/>
    </row>
    <row r="3" spans="1:14">
      <c r="A3" s="2"/>
      <c r="B3" s="234"/>
      <c r="C3" s="2"/>
      <c r="D3" s="2"/>
      <c r="E3" s="2"/>
      <c r="F3" s="235"/>
      <c r="G3" s="282"/>
      <c r="H3" s="643" t="s">
        <v>0</v>
      </c>
      <c r="I3" s="643"/>
      <c r="J3" s="643"/>
      <c r="K3" s="643"/>
      <c r="L3" s="643"/>
      <c r="M3" s="643"/>
      <c r="N3" s="643"/>
    </row>
    <row r="4" spans="1:14">
      <c r="A4" s="644" t="s">
        <v>1</v>
      </c>
      <c r="B4" s="645" t="s">
        <v>2</v>
      </c>
      <c r="C4" s="644" t="s">
        <v>3</v>
      </c>
      <c r="D4" s="644" t="s">
        <v>4</v>
      </c>
      <c r="E4" s="644" t="s">
        <v>5</v>
      </c>
      <c r="F4" s="655" t="s">
        <v>6</v>
      </c>
      <c r="G4" s="656"/>
      <c r="H4" s="656"/>
      <c r="I4" s="657"/>
      <c r="J4" s="655" t="s">
        <v>7</v>
      </c>
      <c r="K4" s="656"/>
      <c r="L4" s="656"/>
      <c r="M4" s="657"/>
      <c r="N4" s="644" t="s">
        <v>8</v>
      </c>
    </row>
    <row r="5" spans="1:14" ht="42.75">
      <c r="A5" s="644"/>
      <c r="B5" s="645"/>
      <c r="C5" s="644"/>
      <c r="D5" s="644"/>
      <c r="E5" s="644"/>
      <c r="F5" s="3" t="s">
        <v>9</v>
      </c>
      <c r="G5" s="283" t="s">
        <v>10</v>
      </c>
      <c r="H5" s="3" t="s">
        <v>11</v>
      </c>
      <c r="I5" s="3" t="s">
        <v>12</v>
      </c>
      <c r="J5" s="3" t="s">
        <v>9</v>
      </c>
      <c r="K5" s="3" t="s">
        <v>10</v>
      </c>
      <c r="L5" s="3" t="s">
        <v>11</v>
      </c>
      <c r="M5" s="3" t="s">
        <v>12</v>
      </c>
      <c r="N5" s="644"/>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658" t="s">
        <v>17</v>
      </c>
      <c r="C8" s="65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712" t="s">
        <v>27</v>
      </c>
      <c r="C10" s="71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654" t="s">
        <v>553</v>
      </c>
      <c r="B1" s="654"/>
      <c r="C1" s="654"/>
      <c r="D1" s="654"/>
      <c r="E1" s="654"/>
      <c r="F1" s="654"/>
      <c r="G1" s="654"/>
      <c r="H1" s="654"/>
      <c r="I1" s="654"/>
      <c r="J1" s="654"/>
      <c r="K1" s="654"/>
      <c r="L1" s="654"/>
      <c r="M1" s="654"/>
      <c r="N1" s="654"/>
    </row>
    <row r="2" spans="1:14">
      <c r="A2" s="642" t="s">
        <v>913</v>
      </c>
      <c r="B2" s="642"/>
      <c r="C2" s="642"/>
      <c r="D2" s="642"/>
      <c r="E2" s="642"/>
      <c r="F2" s="642"/>
      <c r="G2" s="642"/>
      <c r="H2" s="642"/>
      <c r="I2" s="642"/>
      <c r="J2" s="642"/>
      <c r="K2" s="642"/>
      <c r="L2" s="642"/>
      <c r="M2" s="642"/>
      <c r="N2" s="642"/>
    </row>
    <row r="3" spans="1:14">
      <c r="A3" s="2"/>
      <c r="B3" s="234"/>
      <c r="C3" s="2"/>
      <c r="D3" s="2"/>
      <c r="E3" s="2"/>
      <c r="F3" s="235"/>
      <c r="G3" s="282"/>
      <c r="H3" s="643" t="s">
        <v>0</v>
      </c>
      <c r="I3" s="643"/>
      <c r="J3" s="643"/>
      <c r="K3" s="643"/>
      <c r="L3" s="643"/>
      <c r="M3" s="643"/>
      <c r="N3" s="643"/>
    </row>
    <row r="4" spans="1:14">
      <c r="A4" s="644" t="s">
        <v>1</v>
      </c>
      <c r="B4" s="645" t="s">
        <v>2</v>
      </c>
      <c r="C4" s="644" t="s">
        <v>3</v>
      </c>
      <c r="D4" s="644" t="s">
        <v>4</v>
      </c>
      <c r="E4" s="644" t="s">
        <v>5</v>
      </c>
      <c r="F4" s="655" t="s">
        <v>6</v>
      </c>
      <c r="G4" s="656"/>
      <c r="H4" s="656"/>
      <c r="I4" s="657"/>
      <c r="J4" s="655" t="s">
        <v>7</v>
      </c>
      <c r="K4" s="656"/>
      <c r="L4" s="656"/>
      <c r="M4" s="657"/>
      <c r="N4" s="644" t="s">
        <v>8</v>
      </c>
    </row>
    <row r="5" spans="1:14" ht="42.75">
      <c r="A5" s="644"/>
      <c r="B5" s="645"/>
      <c r="C5" s="644"/>
      <c r="D5" s="644"/>
      <c r="E5" s="644"/>
      <c r="F5" s="3" t="s">
        <v>9</v>
      </c>
      <c r="G5" s="283" t="s">
        <v>10</v>
      </c>
      <c r="H5" s="3" t="s">
        <v>11</v>
      </c>
      <c r="I5" s="3" t="s">
        <v>12</v>
      </c>
      <c r="J5" s="3" t="s">
        <v>9</v>
      </c>
      <c r="K5" s="3" t="s">
        <v>10</v>
      </c>
      <c r="L5" s="3" t="s">
        <v>11</v>
      </c>
      <c r="M5" s="3" t="s">
        <v>12</v>
      </c>
      <c r="N5" s="644"/>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658" t="s">
        <v>17</v>
      </c>
      <c r="C8" s="658"/>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712" t="s">
        <v>27</v>
      </c>
      <c r="C10" s="713"/>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N30"/>
  <sheetViews>
    <sheetView topLeftCell="C28" zoomScale="85" zoomScaleNormal="85" workbookViewId="0">
      <selection activeCell="N7" sqref="N7:N16"/>
    </sheetView>
  </sheetViews>
  <sheetFormatPr defaultRowHeight="15"/>
  <cols>
    <col min="1" max="1" width="7" customWidth="1"/>
    <col min="2" max="2" width="31.42578125" customWidth="1"/>
    <col min="3" max="3" width="16.28515625" customWidth="1"/>
    <col min="4" max="7" width="16.140625" customWidth="1"/>
    <col min="8" max="8" width="17.42578125" customWidth="1"/>
    <col min="9" max="10" width="16.140625" customWidth="1"/>
    <col min="11" max="11" width="18.42578125" customWidth="1"/>
    <col min="12" max="12" width="11.42578125" customWidth="1"/>
    <col min="14" max="14" width="25.85546875" customWidth="1"/>
  </cols>
  <sheetData>
    <row r="1" spans="1:14" ht="18.75">
      <c r="A1" s="717" t="s">
        <v>1097</v>
      </c>
      <c r="B1" s="717"/>
      <c r="C1" s="717"/>
      <c r="D1" s="717"/>
      <c r="E1" s="717"/>
      <c r="F1" s="717"/>
      <c r="G1" s="717"/>
      <c r="H1" s="717"/>
      <c r="I1" s="717"/>
      <c r="J1" s="717"/>
      <c r="K1" s="717"/>
      <c r="L1" s="717"/>
    </row>
    <row r="2" spans="1:14" ht="36.75" customHeight="1">
      <c r="A2" s="718" t="s">
        <v>1216</v>
      </c>
      <c r="B2" s="719"/>
      <c r="C2" s="719"/>
      <c r="D2" s="719"/>
      <c r="E2" s="719"/>
      <c r="F2" s="719"/>
      <c r="G2" s="719"/>
      <c r="H2" s="719"/>
      <c r="I2" s="719"/>
      <c r="J2" s="719"/>
      <c r="K2" s="719"/>
      <c r="L2" s="719"/>
    </row>
    <row r="3" spans="1:14" ht="18.75">
      <c r="A3" s="720" t="str">
        <f>+'Biểu số 01'!A4:AB4</f>
        <v>(Kèm theo Nghị quyết số        /NQ-HĐND ngày        /11/2024 của HĐND huyện Na Rì)</v>
      </c>
      <c r="B3" s="720"/>
      <c r="C3" s="720"/>
      <c r="D3" s="720"/>
      <c r="E3" s="720"/>
      <c r="F3" s="720"/>
      <c r="G3" s="720"/>
      <c r="H3" s="720"/>
      <c r="I3" s="720"/>
      <c r="J3" s="720"/>
      <c r="K3" s="720"/>
      <c r="L3" s="720"/>
    </row>
    <row r="4" spans="1:14" ht="18.75">
      <c r="A4" s="595"/>
      <c r="B4" s="595"/>
      <c r="C4" s="614"/>
      <c r="D4" s="614"/>
      <c r="E4" s="614"/>
      <c r="F4" s="721" t="s">
        <v>1196</v>
      </c>
      <c r="G4" s="721"/>
      <c r="H4" s="721"/>
      <c r="I4" s="721"/>
      <c r="J4" s="721"/>
      <c r="K4" s="721"/>
      <c r="L4" s="721"/>
    </row>
    <row r="5" spans="1:14" ht="28.5" customHeight="1">
      <c r="A5" s="722" t="s">
        <v>555</v>
      </c>
      <c r="B5" s="722" t="s">
        <v>1197</v>
      </c>
      <c r="C5" s="725" t="s">
        <v>1206</v>
      </c>
      <c r="D5" s="726"/>
      <c r="E5" s="726"/>
      <c r="F5" s="726"/>
      <c r="G5" s="726"/>
      <c r="H5" s="726"/>
      <c r="I5" s="726"/>
      <c r="J5" s="726"/>
      <c r="K5" s="727"/>
      <c r="L5" s="714" t="s">
        <v>8</v>
      </c>
    </row>
    <row r="6" spans="1:14" ht="43.5" customHeight="1">
      <c r="A6" s="723"/>
      <c r="B6" s="723"/>
      <c r="C6" s="728" t="s">
        <v>1176</v>
      </c>
      <c r="D6" s="728" t="s">
        <v>1210</v>
      </c>
      <c r="E6" s="728" t="s">
        <v>1200</v>
      </c>
      <c r="F6" s="715" t="s">
        <v>1198</v>
      </c>
      <c r="G6" s="716"/>
      <c r="H6" s="716"/>
      <c r="I6" s="715" t="s">
        <v>1199</v>
      </c>
      <c r="J6" s="716"/>
      <c r="K6" s="716"/>
      <c r="L6" s="714"/>
    </row>
    <row r="7" spans="1:14" ht="145.5" customHeight="1">
      <c r="A7" s="724"/>
      <c r="B7" s="724"/>
      <c r="C7" s="729"/>
      <c r="D7" s="729"/>
      <c r="E7" s="729"/>
      <c r="F7" s="596" t="s">
        <v>1176</v>
      </c>
      <c r="G7" s="628" t="s">
        <v>1210</v>
      </c>
      <c r="H7" s="628" t="s">
        <v>1200</v>
      </c>
      <c r="I7" s="628" t="s">
        <v>1176</v>
      </c>
      <c r="J7" s="628" t="s">
        <v>1210</v>
      </c>
      <c r="K7" s="596" t="s">
        <v>1200</v>
      </c>
      <c r="L7" s="714"/>
      <c r="N7" s="730"/>
    </row>
    <row r="8" spans="1:14" ht="15.75" customHeight="1">
      <c r="A8" s="597">
        <v>1</v>
      </c>
      <c r="B8" s="597">
        <v>2</v>
      </c>
      <c r="C8" s="597" t="s">
        <v>1227</v>
      </c>
      <c r="D8" s="597" t="s">
        <v>1230</v>
      </c>
      <c r="E8" s="597" t="s">
        <v>1209</v>
      </c>
      <c r="F8" s="597" t="s">
        <v>1228</v>
      </c>
      <c r="G8" s="629">
        <v>7</v>
      </c>
      <c r="H8" s="629">
        <v>8</v>
      </c>
      <c r="I8" s="629" t="s">
        <v>1229</v>
      </c>
      <c r="J8" s="629">
        <v>10</v>
      </c>
      <c r="K8" s="597">
        <v>11</v>
      </c>
      <c r="L8" s="597">
        <v>12</v>
      </c>
      <c r="N8" s="730"/>
    </row>
    <row r="9" spans="1:14" ht="27.75" customHeight="1">
      <c r="A9" s="598"/>
      <c r="B9" s="598" t="s">
        <v>1176</v>
      </c>
      <c r="C9" s="599">
        <f t="shared" ref="C9:E9" si="0">+C10+C13</f>
        <v>111391.39034699999</v>
      </c>
      <c r="D9" s="599">
        <f t="shared" si="0"/>
        <v>4615.2415000000001</v>
      </c>
      <c r="E9" s="599">
        <f t="shared" si="0"/>
        <v>106776.148847</v>
      </c>
      <c r="F9" s="599">
        <f t="shared" ref="F9:K9" si="1">+F10+F13</f>
        <v>59433.006314999999</v>
      </c>
      <c r="G9" s="599">
        <f t="shared" si="1"/>
        <v>1530.2415000000001</v>
      </c>
      <c r="H9" s="599">
        <f t="shared" si="1"/>
        <v>57902.764815000002</v>
      </c>
      <c r="I9" s="599">
        <f t="shared" si="1"/>
        <v>51958.384031999987</v>
      </c>
      <c r="J9" s="599">
        <f t="shared" si="1"/>
        <v>3085</v>
      </c>
      <c r="K9" s="599">
        <f t="shared" si="1"/>
        <v>48873.384031999987</v>
      </c>
      <c r="L9" s="600"/>
      <c r="N9" s="731">
        <f>+F9+I9</f>
        <v>111391.39034699998</v>
      </c>
    </row>
    <row r="10" spans="1:14" ht="27.75" customHeight="1">
      <c r="A10" s="601" t="s">
        <v>14</v>
      </c>
      <c r="B10" s="602" t="s">
        <v>56</v>
      </c>
      <c r="C10" s="603">
        <f t="shared" ref="C10:E10" si="2">SUM(C11:C12)</f>
        <v>26002.645399999998</v>
      </c>
      <c r="D10" s="603">
        <f t="shared" si="2"/>
        <v>171.2415</v>
      </c>
      <c r="E10" s="603">
        <f t="shared" si="2"/>
        <v>25831.403899999998</v>
      </c>
      <c r="F10" s="603">
        <f t="shared" ref="F10:K10" si="3">SUM(F11:F12)</f>
        <v>12095.044549</v>
      </c>
      <c r="G10" s="603">
        <f t="shared" si="3"/>
        <v>159.2415</v>
      </c>
      <c r="H10" s="603">
        <f t="shared" si="3"/>
        <v>11935.803049</v>
      </c>
      <c r="I10" s="603">
        <f t="shared" si="3"/>
        <v>13907.600850999999</v>
      </c>
      <c r="J10" s="603">
        <f t="shared" si="3"/>
        <v>12</v>
      </c>
      <c r="K10" s="603">
        <f t="shared" si="3"/>
        <v>13895.600850999999</v>
      </c>
      <c r="L10" s="604"/>
      <c r="N10" s="732">
        <f>+N9-1090.2415-41110</f>
        <v>69191.148846999975</v>
      </c>
    </row>
    <row r="11" spans="1:14" ht="51" customHeight="1">
      <c r="A11" s="605">
        <v>1</v>
      </c>
      <c r="B11" s="606" t="s">
        <v>1187</v>
      </c>
      <c r="C11" s="624">
        <f>+D11+E11</f>
        <v>25831.403899999998</v>
      </c>
      <c r="D11" s="624">
        <f>+G11+J11</f>
        <v>0</v>
      </c>
      <c r="E11" s="624">
        <f>+H11+K11</f>
        <v>25831.403899999998</v>
      </c>
      <c r="F11" s="625">
        <f>SUM(G11:H11)</f>
        <v>11935.803049</v>
      </c>
      <c r="G11" s="625"/>
      <c r="H11" s="625">
        <f>+'[2]Biểu số 01'!U20+'Biểu số 01'!X11</f>
        <v>11935.803049</v>
      </c>
      <c r="I11" s="625">
        <f>+J11+K11</f>
        <v>13895.600850999999</v>
      </c>
      <c r="J11" s="625"/>
      <c r="K11" s="625">
        <f>7429.8039+'[2]Biểu số 01'!X20</f>
        <v>13895.600850999999</v>
      </c>
      <c r="L11" s="607"/>
      <c r="N11" s="732" t="e">
        <f>+N10-'Biểu số 01'!#REF!</f>
        <v>#REF!</v>
      </c>
    </row>
    <row r="12" spans="1:14" ht="27.75" customHeight="1">
      <c r="A12" s="605">
        <v>2</v>
      </c>
      <c r="B12" s="606" t="s">
        <v>1175</v>
      </c>
      <c r="C12" s="624">
        <f>+D12+E12</f>
        <v>171.2415</v>
      </c>
      <c r="D12" s="624">
        <f>+G12+J12</f>
        <v>171.2415</v>
      </c>
      <c r="E12" s="624">
        <f>+H12+K12</f>
        <v>0</v>
      </c>
      <c r="F12" s="625">
        <f>SUM(G12:H12)</f>
        <v>159.2415</v>
      </c>
      <c r="G12" s="625">
        <f>+'[3] Năm 2024'!AB17</f>
        <v>159.2415</v>
      </c>
      <c r="H12" s="625"/>
      <c r="I12" s="625">
        <f>+J12+K12</f>
        <v>12</v>
      </c>
      <c r="J12" s="625">
        <f>+'[3] Năm 2024'!AE17</f>
        <v>12</v>
      </c>
      <c r="K12" s="625"/>
      <c r="L12" s="607"/>
      <c r="N12" s="733">
        <f>+C9</f>
        <v>111391.39034699999</v>
      </c>
    </row>
    <row r="13" spans="1:14" ht="27.75" customHeight="1">
      <c r="A13" s="601" t="s">
        <v>34</v>
      </c>
      <c r="B13" s="608" t="s">
        <v>1201</v>
      </c>
      <c r="C13" s="604">
        <f t="shared" ref="C13:E13" si="4">SUM(C14:C30)</f>
        <v>85388.744946999999</v>
      </c>
      <c r="D13" s="604">
        <f t="shared" si="4"/>
        <v>4444</v>
      </c>
      <c r="E13" s="604">
        <f t="shared" si="4"/>
        <v>80944.744946999999</v>
      </c>
      <c r="F13" s="626">
        <f t="shared" ref="F13:K13" si="5">SUM(F14:F30)</f>
        <v>47337.961766</v>
      </c>
      <c r="G13" s="626">
        <f t="shared" si="5"/>
        <v>1371</v>
      </c>
      <c r="H13" s="626">
        <f t="shared" si="5"/>
        <v>45966.961766</v>
      </c>
      <c r="I13" s="626">
        <f t="shared" si="5"/>
        <v>38050.783180999992</v>
      </c>
      <c r="J13" s="626">
        <f t="shared" si="5"/>
        <v>3073</v>
      </c>
      <c r="K13" s="626">
        <f t="shared" si="5"/>
        <v>34977.783180999992</v>
      </c>
      <c r="L13" s="609"/>
      <c r="N13" s="734"/>
    </row>
    <row r="14" spans="1:14" ht="27.75" customHeight="1">
      <c r="A14" s="605">
        <v>1</v>
      </c>
      <c r="B14" s="610" t="s">
        <v>933</v>
      </c>
      <c r="C14" s="620">
        <f>+D14+E14</f>
        <v>10810.584774999999</v>
      </c>
      <c r="D14" s="620">
        <f>+G14+J14</f>
        <v>572</v>
      </c>
      <c r="E14" s="620">
        <f>+H14+K14</f>
        <v>10238.584774999999</v>
      </c>
      <c r="F14" s="625">
        <f t="shared" ref="F14:F30" si="6">SUM(G14:H14)</f>
        <v>6990</v>
      </c>
      <c r="G14" s="625"/>
      <c r="H14" s="625">
        <f>+'[2]Biểu số 01'!U96</f>
        <v>6990</v>
      </c>
      <c r="I14" s="625">
        <f>+J14+K14</f>
        <v>3820.5847749999998</v>
      </c>
      <c r="J14" s="625">
        <v>572</v>
      </c>
      <c r="K14" s="625">
        <f>2478.1+'[2]Biểu số 01'!X96</f>
        <v>3248.5847749999998</v>
      </c>
      <c r="L14" s="609"/>
      <c r="N14" s="730"/>
    </row>
    <row r="15" spans="1:14" ht="27.75" customHeight="1">
      <c r="A15" s="605">
        <f t="shared" ref="A15:A30" si="7">+A14+1</f>
        <v>2</v>
      </c>
      <c r="B15" s="610" t="s">
        <v>921</v>
      </c>
      <c r="C15" s="620">
        <f t="shared" ref="C15:C30" si="8">+D15+E15</f>
        <v>4865.7</v>
      </c>
      <c r="D15" s="620">
        <f t="shared" ref="D15:D30" si="9">+G15+J15</f>
        <v>0</v>
      </c>
      <c r="E15" s="620">
        <f t="shared" ref="E15:E30" si="10">+H15+K15</f>
        <v>4865.7</v>
      </c>
      <c r="F15" s="625">
        <f t="shared" si="6"/>
        <v>2425</v>
      </c>
      <c r="G15" s="625"/>
      <c r="H15" s="625">
        <f>+'[2]Biểu số 01'!U42</f>
        <v>2425</v>
      </c>
      <c r="I15" s="625">
        <f t="shared" ref="I15:I30" si="11">+J15+K15</f>
        <v>2440.6999999999998</v>
      </c>
      <c r="J15" s="625">
        <v>0</v>
      </c>
      <c r="K15" s="625">
        <f>2215.7+'[2]Biểu số 01'!X42</f>
        <v>2440.6999999999998</v>
      </c>
      <c r="L15" s="609"/>
      <c r="N15" s="730"/>
    </row>
    <row r="16" spans="1:14" ht="27.75" customHeight="1">
      <c r="A16" s="605">
        <f t="shared" si="7"/>
        <v>3</v>
      </c>
      <c r="B16" s="610" t="s">
        <v>932</v>
      </c>
      <c r="C16" s="620">
        <f t="shared" si="8"/>
        <v>6289.3</v>
      </c>
      <c r="D16" s="620">
        <f t="shared" si="9"/>
        <v>220</v>
      </c>
      <c r="E16" s="620">
        <f t="shared" si="10"/>
        <v>6069.3</v>
      </c>
      <c r="F16" s="625">
        <f t="shared" si="6"/>
        <v>5233</v>
      </c>
      <c r="G16" s="625">
        <f>87+'[2]Biểu số 01'!U16</f>
        <v>175</v>
      </c>
      <c r="H16" s="625">
        <f>+'[2]Biểu số 01'!U93</f>
        <v>5058</v>
      </c>
      <c r="I16" s="625">
        <f t="shared" si="11"/>
        <v>1056.3</v>
      </c>
      <c r="J16" s="625">
        <f>+'[3] Năm 2024'!AE15</f>
        <v>45</v>
      </c>
      <c r="K16" s="625">
        <f>369.3+'[2]Biểu số 01'!X93</f>
        <v>1011.3</v>
      </c>
      <c r="L16" s="609"/>
      <c r="N16" s="730"/>
    </row>
    <row r="17" spans="1:12" ht="27.75" customHeight="1">
      <c r="A17" s="605">
        <f t="shared" si="7"/>
        <v>4</v>
      </c>
      <c r="B17" s="610" t="s">
        <v>923</v>
      </c>
      <c r="C17" s="620">
        <f t="shared" si="8"/>
        <v>5788</v>
      </c>
      <c r="D17" s="620">
        <f t="shared" si="9"/>
        <v>308</v>
      </c>
      <c r="E17" s="620">
        <f t="shared" si="10"/>
        <v>5480</v>
      </c>
      <c r="F17" s="625">
        <f t="shared" si="6"/>
        <v>2700</v>
      </c>
      <c r="G17" s="625"/>
      <c r="H17" s="625">
        <f>+'[2]Biểu số 01'!U51</f>
        <v>2700</v>
      </c>
      <c r="I17" s="625">
        <f t="shared" si="11"/>
        <v>3088</v>
      </c>
      <c r="J17" s="625">
        <v>308</v>
      </c>
      <c r="K17" s="625">
        <f>2480+'[2]Biểu số 01'!X51</f>
        <v>2780</v>
      </c>
      <c r="L17" s="609"/>
    </row>
    <row r="18" spans="1:12" ht="27.75" customHeight="1">
      <c r="A18" s="605">
        <f t="shared" si="7"/>
        <v>5</v>
      </c>
      <c r="B18" s="610" t="s">
        <v>931</v>
      </c>
      <c r="C18" s="620">
        <f t="shared" si="8"/>
        <v>5153.3768899999995</v>
      </c>
      <c r="D18" s="620">
        <f t="shared" si="9"/>
        <v>0</v>
      </c>
      <c r="E18" s="620">
        <f t="shared" si="10"/>
        <v>5153.3768899999995</v>
      </c>
      <c r="F18" s="625">
        <f t="shared" si="6"/>
        <v>2230</v>
      </c>
      <c r="G18" s="625"/>
      <c r="H18" s="625">
        <f>+'[2]Biểu số 01'!U82</f>
        <v>2230</v>
      </c>
      <c r="I18" s="625">
        <f t="shared" si="11"/>
        <v>2923.37689</v>
      </c>
      <c r="J18" s="625">
        <v>0</v>
      </c>
      <c r="K18" s="625">
        <f>2724.3+'[2]Biểu số 01'!X82</f>
        <v>2923.37689</v>
      </c>
      <c r="L18" s="609"/>
    </row>
    <row r="19" spans="1:12" ht="27.75" customHeight="1">
      <c r="A19" s="605">
        <f t="shared" si="7"/>
        <v>6</v>
      </c>
      <c r="B19" s="610" t="s">
        <v>935</v>
      </c>
      <c r="C19" s="620">
        <f t="shared" si="8"/>
        <v>4870.5</v>
      </c>
      <c r="D19" s="620">
        <f t="shared" si="9"/>
        <v>528</v>
      </c>
      <c r="E19" s="620">
        <f t="shared" si="10"/>
        <v>4342.5</v>
      </c>
      <c r="F19" s="625">
        <f t="shared" si="6"/>
        <v>1760</v>
      </c>
      <c r="G19" s="625">
        <f>+'[3] Năm 2024'!AB14</f>
        <v>280</v>
      </c>
      <c r="H19" s="625">
        <f>+'[2]Biểu số 01'!U106</f>
        <v>1480</v>
      </c>
      <c r="I19" s="625">
        <f t="shared" si="11"/>
        <v>3110.5</v>
      </c>
      <c r="J19" s="625">
        <f>+'[3] Năm 2024'!AE14</f>
        <v>248</v>
      </c>
      <c r="K19" s="625">
        <f>2722.5+'[2]Biểu số 01'!X106</f>
        <v>2862.5</v>
      </c>
      <c r="L19" s="609"/>
    </row>
    <row r="20" spans="1:12" ht="27.75" customHeight="1">
      <c r="A20" s="605">
        <f t="shared" si="7"/>
        <v>7</v>
      </c>
      <c r="B20" s="610" t="s">
        <v>926</v>
      </c>
      <c r="C20" s="620">
        <f t="shared" si="8"/>
        <v>7627.7000000000007</v>
      </c>
      <c r="D20" s="620">
        <f t="shared" si="9"/>
        <v>484</v>
      </c>
      <c r="E20" s="620">
        <f t="shared" si="10"/>
        <v>7143.7000000000007</v>
      </c>
      <c r="F20" s="625">
        <f t="shared" si="6"/>
        <v>5589.1130000000003</v>
      </c>
      <c r="G20" s="625">
        <f>+'[3] Năm 2024'!AB13</f>
        <v>484</v>
      </c>
      <c r="H20" s="625">
        <f>+'[2]Biểu số 01'!U63</f>
        <v>5105.1130000000003</v>
      </c>
      <c r="I20" s="625">
        <f>+J20+K20</f>
        <v>2038.587</v>
      </c>
      <c r="J20" s="625">
        <v>0</v>
      </c>
      <c r="K20" s="625">
        <f>1633.7+'[2]Biểu số 01'!X63</f>
        <v>2038.587</v>
      </c>
      <c r="L20" s="609"/>
    </row>
    <row r="21" spans="1:12" ht="27.75" customHeight="1">
      <c r="A21" s="605">
        <f t="shared" si="7"/>
        <v>8</v>
      </c>
      <c r="B21" s="610" t="s">
        <v>922</v>
      </c>
      <c r="C21" s="620">
        <f t="shared" si="8"/>
        <v>4072</v>
      </c>
      <c r="D21" s="620">
        <f t="shared" si="9"/>
        <v>616</v>
      </c>
      <c r="E21" s="620">
        <f t="shared" si="10"/>
        <v>3456</v>
      </c>
      <c r="F21" s="625">
        <f t="shared" si="6"/>
        <v>2332</v>
      </c>
      <c r="G21" s="625">
        <f>+'[2]Biểu số 01'!U14</f>
        <v>132</v>
      </c>
      <c r="H21" s="625">
        <f>+'[2]Biểu số 01'!U47</f>
        <v>2200</v>
      </c>
      <c r="I21" s="625">
        <f t="shared" si="11"/>
        <v>1740</v>
      </c>
      <c r="J21" s="625">
        <v>484</v>
      </c>
      <c r="K21" s="625">
        <f>1106+'[2]Biểu số 01'!X47</f>
        <v>1256</v>
      </c>
      <c r="L21" s="609"/>
    </row>
    <row r="22" spans="1:12" ht="27.75" customHeight="1">
      <c r="A22" s="605">
        <f t="shared" si="7"/>
        <v>9</v>
      </c>
      <c r="B22" s="610" t="s">
        <v>1179</v>
      </c>
      <c r="C22" s="620">
        <f t="shared" si="8"/>
        <v>1120</v>
      </c>
      <c r="D22" s="620">
        <f t="shared" si="9"/>
        <v>352</v>
      </c>
      <c r="E22" s="620">
        <f t="shared" si="10"/>
        <v>768</v>
      </c>
      <c r="F22" s="625">
        <f t="shared" si="6"/>
        <v>768</v>
      </c>
      <c r="G22" s="625"/>
      <c r="H22" s="625">
        <f>+'[2]Biểu số 01'!U76</f>
        <v>768</v>
      </c>
      <c r="I22" s="625">
        <f t="shared" si="11"/>
        <v>352</v>
      </c>
      <c r="J22" s="625">
        <v>352</v>
      </c>
      <c r="K22" s="625">
        <v>0</v>
      </c>
      <c r="L22" s="609"/>
    </row>
    <row r="23" spans="1:12" ht="27.75" customHeight="1">
      <c r="A23" s="605">
        <f t="shared" si="7"/>
        <v>10</v>
      </c>
      <c r="B23" s="610" t="s">
        <v>1178</v>
      </c>
      <c r="C23" s="620">
        <f t="shared" si="8"/>
        <v>7666.7960999999996</v>
      </c>
      <c r="D23" s="620">
        <f t="shared" si="9"/>
        <v>132</v>
      </c>
      <c r="E23" s="620">
        <f t="shared" si="10"/>
        <v>7534.7960999999996</v>
      </c>
      <c r="F23" s="625">
        <f t="shared" si="6"/>
        <v>4980</v>
      </c>
      <c r="G23" s="625">
        <f>+'[3] Năm 2024'!AB16</f>
        <v>80</v>
      </c>
      <c r="H23" s="625">
        <f>+'[2]Biểu số 01'!U86</f>
        <v>4900</v>
      </c>
      <c r="I23" s="625">
        <f t="shared" si="11"/>
        <v>2686.7961</v>
      </c>
      <c r="J23" s="625">
        <f>+'[3] Năm 2024'!AE16</f>
        <v>52</v>
      </c>
      <c r="K23" s="625">
        <f>2164.7961+'[2]Biểu số 01'!X86</f>
        <v>2634.7961</v>
      </c>
      <c r="L23" s="609"/>
    </row>
    <row r="24" spans="1:12" ht="27.75" customHeight="1">
      <c r="A24" s="605">
        <f t="shared" si="7"/>
        <v>11</v>
      </c>
      <c r="B24" s="610" t="s">
        <v>930</v>
      </c>
      <c r="C24" s="620">
        <f t="shared" si="8"/>
        <v>4196.6000000000004</v>
      </c>
      <c r="D24" s="620">
        <f t="shared" si="9"/>
        <v>308</v>
      </c>
      <c r="E24" s="620">
        <f t="shared" si="10"/>
        <v>3888.6</v>
      </c>
      <c r="F24" s="625">
        <f t="shared" si="6"/>
        <v>1260</v>
      </c>
      <c r="G24" s="625"/>
      <c r="H24" s="625">
        <f>+'[2]Biểu số 01'!U79</f>
        <v>1260</v>
      </c>
      <c r="I24" s="625">
        <f t="shared" si="11"/>
        <v>2936.6</v>
      </c>
      <c r="J24" s="625">
        <v>308</v>
      </c>
      <c r="K24" s="625">
        <f>2488.6+'[2]Biểu số 01'!X79</f>
        <v>2628.6</v>
      </c>
      <c r="L24" s="609"/>
    </row>
    <row r="25" spans="1:12" ht="27.75" customHeight="1">
      <c r="A25" s="605">
        <f t="shared" si="7"/>
        <v>12</v>
      </c>
      <c r="B25" s="610" t="s">
        <v>924</v>
      </c>
      <c r="C25" s="620">
        <f t="shared" si="8"/>
        <v>3367.3</v>
      </c>
      <c r="D25" s="620">
        <f t="shared" si="9"/>
        <v>44</v>
      </c>
      <c r="E25" s="620">
        <f t="shared" si="10"/>
        <v>3323.3</v>
      </c>
      <c r="F25" s="625">
        <f t="shared" si="6"/>
        <v>2280</v>
      </c>
      <c r="G25" s="625"/>
      <c r="H25" s="625">
        <f>+'[2]Biểu số 01'!U55</f>
        <v>2280</v>
      </c>
      <c r="I25" s="625">
        <f t="shared" si="11"/>
        <v>1087.3</v>
      </c>
      <c r="J25" s="625">
        <v>44</v>
      </c>
      <c r="K25" s="625">
        <f>923.3+'[2]Biểu số 01'!X55</f>
        <v>1043.3</v>
      </c>
      <c r="L25" s="609"/>
    </row>
    <row r="26" spans="1:12" ht="27.75" customHeight="1">
      <c r="A26" s="605">
        <f t="shared" si="7"/>
        <v>13</v>
      </c>
      <c r="B26" s="610" t="s">
        <v>925</v>
      </c>
      <c r="C26" s="620">
        <f t="shared" si="8"/>
        <v>2314.6</v>
      </c>
      <c r="D26" s="620">
        <f t="shared" si="9"/>
        <v>176</v>
      </c>
      <c r="E26" s="620">
        <f t="shared" si="10"/>
        <v>2138.6</v>
      </c>
      <c r="F26" s="625">
        <f t="shared" si="6"/>
        <v>1393</v>
      </c>
      <c r="G26" s="625">
        <f>+'[2]Biểu số 01'!U15</f>
        <v>132</v>
      </c>
      <c r="H26" s="625">
        <f>+'[2]Biểu số 01'!U61</f>
        <v>1261</v>
      </c>
      <c r="I26" s="625">
        <f t="shared" si="11"/>
        <v>921.6</v>
      </c>
      <c r="J26" s="625">
        <v>44</v>
      </c>
      <c r="K26" s="625">
        <f>738.6+'[2]Biểu số 01'!X61</f>
        <v>877.6</v>
      </c>
      <c r="L26" s="609"/>
    </row>
    <row r="27" spans="1:12" ht="27.75" customHeight="1">
      <c r="A27" s="605">
        <f t="shared" si="7"/>
        <v>14</v>
      </c>
      <c r="B27" s="610" t="s">
        <v>934</v>
      </c>
      <c r="C27" s="620">
        <f t="shared" si="8"/>
        <v>4397.8487660000001</v>
      </c>
      <c r="D27" s="620">
        <f t="shared" si="9"/>
        <v>0</v>
      </c>
      <c r="E27" s="620">
        <f t="shared" si="10"/>
        <v>4397.8487660000001</v>
      </c>
      <c r="F27" s="625">
        <f t="shared" si="6"/>
        <v>1725.8487660000001</v>
      </c>
      <c r="G27" s="625"/>
      <c r="H27" s="625">
        <f>+'[2]Biểu số 01'!U103</f>
        <v>1725.8487660000001</v>
      </c>
      <c r="I27" s="625">
        <f t="shared" si="11"/>
        <v>2672</v>
      </c>
      <c r="J27" s="625">
        <v>0</v>
      </c>
      <c r="K27" s="625">
        <f>2479+'[2]Biểu số 01'!X103</f>
        <v>2672</v>
      </c>
      <c r="L27" s="609"/>
    </row>
    <row r="28" spans="1:12" ht="27.75" customHeight="1">
      <c r="A28" s="605">
        <f>+A27+1</f>
        <v>15</v>
      </c>
      <c r="B28" s="610" t="s">
        <v>927</v>
      </c>
      <c r="C28" s="620">
        <f t="shared" si="8"/>
        <v>5338.2384160000001</v>
      </c>
      <c r="D28" s="620">
        <f t="shared" si="9"/>
        <v>132</v>
      </c>
      <c r="E28" s="620">
        <f t="shared" si="10"/>
        <v>5206.2384160000001</v>
      </c>
      <c r="F28" s="625">
        <f t="shared" si="6"/>
        <v>2454</v>
      </c>
      <c r="G28" s="625"/>
      <c r="H28" s="625">
        <f>+'[2]Biểu số 01'!U72</f>
        <v>2454</v>
      </c>
      <c r="I28" s="625">
        <f t="shared" si="11"/>
        <v>2884.2384160000001</v>
      </c>
      <c r="J28" s="625">
        <v>132</v>
      </c>
      <c r="K28" s="625">
        <f>2483.1+'[2]Biểu số 01'!X72</f>
        <v>2752.2384160000001</v>
      </c>
      <c r="L28" s="609"/>
    </row>
    <row r="29" spans="1:12" ht="27.75" customHeight="1">
      <c r="A29" s="605">
        <f t="shared" si="7"/>
        <v>16</v>
      </c>
      <c r="B29" s="610" t="s">
        <v>920</v>
      </c>
      <c r="C29" s="620">
        <f t="shared" si="8"/>
        <v>5644.6</v>
      </c>
      <c r="D29" s="620">
        <f t="shared" si="9"/>
        <v>264</v>
      </c>
      <c r="E29" s="620">
        <f t="shared" si="10"/>
        <v>5380.6</v>
      </c>
      <c r="F29" s="625">
        <f t="shared" si="6"/>
        <v>2680</v>
      </c>
      <c r="G29" s="625"/>
      <c r="H29" s="625">
        <f>+'[2]Biểu số 01'!U37</f>
        <v>2680</v>
      </c>
      <c r="I29" s="625">
        <f t="shared" si="11"/>
        <v>2964.6</v>
      </c>
      <c r="J29" s="625">
        <v>264</v>
      </c>
      <c r="K29" s="625">
        <f>2480.6+'[2]Biểu số 01'!X37</f>
        <v>2700.6</v>
      </c>
      <c r="L29" s="609"/>
    </row>
    <row r="30" spans="1:12" ht="27.75" customHeight="1">
      <c r="A30" s="605">
        <f t="shared" si="7"/>
        <v>17</v>
      </c>
      <c r="B30" s="610" t="s">
        <v>1189</v>
      </c>
      <c r="C30" s="620">
        <f t="shared" si="8"/>
        <v>1865.6</v>
      </c>
      <c r="D30" s="620">
        <f t="shared" si="9"/>
        <v>308</v>
      </c>
      <c r="E30" s="620">
        <f t="shared" si="10"/>
        <v>1557.6</v>
      </c>
      <c r="F30" s="625">
        <f t="shared" si="6"/>
        <v>538</v>
      </c>
      <c r="G30" s="625">
        <f>+'[2]Biểu số 01'!U17</f>
        <v>88</v>
      </c>
      <c r="H30" s="625">
        <f>+'[2]Biểu số 01'!U35</f>
        <v>450</v>
      </c>
      <c r="I30" s="625">
        <f t="shared" si="11"/>
        <v>1327.6</v>
      </c>
      <c r="J30" s="625">
        <v>220</v>
      </c>
      <c r="K30" s="627">
        <v>1107.5999999999999</v>
      </c>
      <c r="L30" s="611"/>
    </row>
  </sheetData>
  <mergeCells count="13">
    <mergeCell ref="L5:L7"/>
    <mergeCell ref="F6:H6"/>
    <mergeCell ref="I6:K6"/>
    <mergeCell ref="A1:L1"/>
    <mergeCell ref="A2:L2"/>
    <mergeCell ref="A3:L3"/>
    <mergeCell ref="F4:L4"/>
    <mergeCell ref="A5:A7"/>
    <mergeCell ref="B5:B7"/>
    <mergeCell ref="C5:K5"/>
    <mergeCell ref="C6:C7"/>
    <mergeCell ref="D6:D7"/>
    <mergeCell ref="E6:E7"/>
  </mergeCells>
  <pageMargins left="0.43307086614173229" right="0.23622047244094491" top="0.51181102362204722" bottom="0.48" header="0.31496062992125984" footer="0.31496062992125984"/>
  <pageSetup paperSize="9" scale="70" orientation="landscape"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14</vt:i4>
      </vt:variant>
      <vt:variant>
        <vt:lpstr>Phạm vi có Tên</vt:lpstr>
      </vt:variant>
      <vt:variant>
        <vt:i4>13</vt:i4>
      </vt:variant>
    </vt:vector>
  </HeadingPairs>
  <TitlesOfParts>
    <vt:vector size="27" baseType="lpstr">
      <vt:lpstr>Biểu số 01</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Phụ lục số 01 DTTS</vt:lpstr>
      <vt:lpstr>'Biểu số 01'!Print_Area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'Phụ lục số 01 DTTS'!Print_Area</vt:lpstr>
      <vt:lpstr>'Biểu số 01'!Print_Titles</vt:lpstr>
      <vt:lpstr>'DỰ KIẾN DANH MỤC'!Print_Titles</vt:lpstr>
      <vt:lpstr>'NĂM 2022'!Print_Titles</vt:lpstr>
      <vt:lpstr>'Phụ lục số 01 DTTS'!Print_Titles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2024-11-08T06:40:25Z</dcterms:modified>
</cp:coreProperties>
</file>