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560" yWindow="-90" windowWidth="16250" windowHeight="11020" firstSheet="1" activeTab="14"/>
  </bookViews>
  <sheets>
    <sheet name="SGV" sheetId="21" state="veryHidden" r:id="rId1"/>
    <sheet name="Biểu số 01" sheetId="24" r:id="rId2"/>
    <sheet name="Phụ lục 1 (5)" sheetId="19" state="hidden" r:id="rId3"/>
    <sheet name="Phụ lục 1 (4)" sheetId="18" state="hidden" r:id="rId4"/>
    <sheet name="Phụ lục 01" sheetId="16" state="hidden" r:id="rId5"/>
    <sheet name="Phụ lục 1" sheetId="1" state="hidden" r:id="rId6"/>
    <sheet name="Phụ lục 2" sheetId="6" state="hidden" r:id="rId7"/>
    <sheet name="Phụ lục 3" sheetId="7" state="hidden" r:id="rId8"/>
    <sheet name="Phụ lục 4" sheetId="8" state="hidden" r:id="rId9"/>
    <sheet name="DỰ KIẾN DANH MỤC" sheetId="13" state="hidden" r:id="rId10"/>
    <sheet name="NĂM 2022" sheetId="9" state="hidden" r:id="rId11"/>
    <sheet name="NĂM 2023" sheetId="10" state="hidden" r:id="rId12"/>
    <sheet name="NĂM 2024" sheetId="11" state="hidden" r:id="rId13"/>
    <sheet name="NĂM 2025" sheetId="12" state="hidden" r:id="rId14"/>
    <sheet name="Phụ lục số 01 DTTS" sheetId="25" r:id="rId15"/>
  </sheets>
  <externalReferences>
    <externalReference r:id="rId16"/>
    <externalReference r:id="rId17"/>
    <externalReference r:id="rId18"/>
  </externalReferences>
  <definedNames>
    <definedName name="_xlnm.Print_Titles" localSheetId="1">'Biểu số 01'!$6:$10</definedName>
    <definedName name="_xlnm.Print_Titles" localSheetId="9">'DỰ KIẾN DANH MỤC'!$5:$8</definedName>
    <definedName name="_xlnm.Print_Titles" localSheetId="10">'NĂM 2022'!$4:$5</definedName>
    <definedName name="_xlnm.Print_Titles" localSheetId="4">'Phụ lục 01'!#REF!</definedName>
    <definedName name="_xlnm.Print_Titles" localSheetId="5">'Phụ lục 1'!#REF!</definedName>
    <definedName name="_xlnm.Print_Titles" localSheetId="3">'Phụ lục 1 (4)'!#REF!</definedName>
    <definedName name="_xlnm.Print_Titles" localSheetId="2">'Phụ lục 1 (5)'!#REF!</definedName>
    <definedName name="_xlnm.Print_Titles" localSheetId="14">'Phụ lục số 01 DTTS'!$5:$8</definedName>
    <definedName name="_xlnm.Print_Area" localSheetId="1">'Biểu số 01'!$A$1:$AB$18</definedName>
    <definedName name="_xlnm.Print_Area" localSheetId="9">'DỰ KIẾN DANH MỤC'!$A$1:$S$264</definedName>
    <definedName name="_xlnm.Print_Area" localSheetId="10">'NĂM 2022'!$A$1:$P$84</definedName>
    <definedName name="_xlnm.Print_Area" localSheetId="4">'Phụ lục 01'!$A:$AL</definedName>
    <definedName name="_xlnm.Print_Area" localSheetId="5">'Phụ lục 1'!$A:$AB</definedName>
    <definedName name="_xlnm.Print_Area" localSheetId="3">'Phụ lục 1 (4)'!$A:$AL</definedName>
    <definedName name="_xlnm.Print_Area" localSheetId="2">'Phụ lục 1 (5)'!$A:$AL</definedName>
    <definedName name="_xlnm.Print_Area" localSheetId="7">'Phụ lục 3'!$A$1:$S$82</definedName>
    <definedName name="_xlnm.Print_Area" localSheetId="14">'Phụ lục số 01 DTTS'!$A$1:$L$30</definedName>
  </definedNames>
  <calcPr calcId="144525"/>
</workbook>
</file>

<file path=xl/calcChain.xml><?xml version="1.0" encoding="utf-8"?>
<calcChain xmlns="http://schemas.openxmlformats.org/spreadsheetml/2006/main">
  <c r="N31" i="25" l="1"/>
  <c r="N30" i="25"/>
  <c r="N13" i="25"/>
  <c r="A3" i="25" l="1"/>
  <c r="H11" i="25" l="1"/>
  <c r="K20" i="25"/>
  <c r="I20" i="25" s="1"/>
  <c r="I30" i="25"/>
  <c r="H30" i="25"/>
  <c r="G30" i="25"/>
  <c r="F30" i="25"/>
  <c r="K29" i="25"/>
  <c r="I29" i="25"/>
  <c r="H29" i="25"/>
  <c r="F29" i="25" s="1"/>
  <c r="K28" i="25"/>
  <c r="I28" i="25" s="1"/>
  <c r="H28" i="25"/>
  <c r="F28" i="25" s="1"/>
  <c r="K27" i="25"/>
  <c r="I27" i="25" s="1"/>
  <c r="H27" i="25"/>
  <c r="F27" i="25"/>
  <c r="K26" i="25"/>
  <c r="I26" i="25"/>
  <c r="H26" i="25"/>
  <c r="G26" i="25"/>
  <c r="F26" i="25"/>
  <c r="K25" i="25"/>
  <c r="I25" i="25" s="1"/>
  <c r="H25" i="25"/>
  <c r="F25" i="25" s="1"/>
  <c r="K24" i="25"/>
  <c r="I24" i="25" s="1"/>
  <c r="H24" i="25"/>
  <c r="F24" i="25"/>
  <c r="K23" i="25"/>
  <c r="J23" i="25"/>
  <c r="I23" i="25"/>
  <c r="H23" i="25"/>
  <c r="G23" i="25"/>
  <c r="F23" i="25" s="1"/>
  <c r="I22" i="25"/>
  <c r="H22" i="25"/>
  <c r="F22" i="25" s="1"/>
  <c r="K21" i="25"/>
  <c r="I21" i="25" s="1"/>
  <c r="H21" i="25"/>
  <c r="G21" i="25"/>
  <c r="F21" i="25" s="1"/>
  <c r="H20" i="25"/>
  <c r="G20" i="25"/>
  <c r="F20" i="25"/>
  <c r="K19" i="25"/>
  <c r="J19" i="25"/>
  <c r="H19" i="25"/>
  <c r="G19" i="25"/>
  <c r="F19" i="25"/>
  <c r="K18" i="25"/>
  <c r="I18" i="25" s="1"/>
  <c r="H18" i="25"/>
  <c r="F18" i="25"/>
  <c r="K17" i="25"/>
  <c r="I17" i="25"/>
  <c r="H17" i="25"/>
  <c r="F17" i="25" s="1"/>
  <c r="K16" i="25"/>
  <c r="J16" i="25"/>
  <c r="H16" i="25"/>
  <c r="G16" i="25"/>
  <c r="F16" i="25"/>
  <c r="K15" i="25"/>
  <c r="I15" i="25" s="1"/>
  <c r="H15" i="25"/>
  <c r="F15" i="25"/>
  <c r="K14" i="25"/>
  <c r="I14" i="25" s="1"/>
  <c r="H14" i="25"/>
  <c r="F14" i="25" s="1"/>
  <c r="J12" i="25"/>
  <c r="I12" i="25"/>
  <c r="G12" i="25"/>
  <c r="F12" i="25"/>
  <c r="K11" i="25"/>
  <c r="I11" i="25"/>
  <c r="F11" i="25"/>
  <c r="I19" i="25" l="1"/>
  <c r="I16" i="25"/>
  <c r="S11" i="24"/>
  <c r="T11" i="24"/>
  <c r="U11" i="24"/>
  <c r="V11" i="24"/>
  <c r="W11" i="24"/>
  <c r="X11" i="24"/>
  <c r="Y11" i="24"/>
  <c r="Z11" i="24"/>
  <c r="R11" i="24"/>
  <c r="X16" i="24"/>
  <c r="X17" i="24"/>
  <c r="X18" i="24"/>
  <c r="X15" i="24"/>
  <c r="Y14" i="24"/>
  <c r="Y13" i="24" s="1"/>
  <c r="Y12" i="24" s="1"/>
  <c r="Z14" i="24"/>
  <c r="Z13" i="24" s="1"/>
  <c r="Z12" i="24" s="1"/>
  <c r="S16" i="24"/>
  <c r="T16" i="24"/>
  <c r="S17" i="24"/>
  <c r="T17" i="24"/>
  <c r="S18" i="24"/>
  <c r="T18" i="24"/>
  <c r="T15" i="24"/>
  <c r="S15" i="24"/>
  <c r="S14" i="24"/>
  <c r="S13" i="24" s="1"/>
  <c r="S12" i="24" s="1"/>
  <c r="T14" i="24"/>
  <c r="T13" i="24" s="1"/>
  <c r="T12" i="24" s="1"/>
  <c r="R15" i="24"/>
  <c r="R16" i="24"/>
  <c r="P13" i="24"/>
  <c r="Q13" i="24"/>
  <c r="G16" i="24"/>
  <c r="G17" i="24" s="1"/>
  <c r="G18" i="24" s="1"/>
  <c r="R17" i="24" l="1"/>
  <c r="R18" i="24"/>
  <c r="R14" i="24" l="1"/>
  <c r="R13" i="24" s="1"/>
  <c r="R12" i="24" s="1"/>
  <c r="D15" i="25" l="1"/>
  <c r="D17" i="25"/>
  <c r="D18" i="25"/>
  <c r="D22" i="25"/>
  <c r="D24" i="25"/>
  <c r="D25" i="25"/>
  <c r="D27" i="25"/>
  <c r="D28" i="25"/>
  <c r="D29" i="25"/>
  <c r="D14" i="25"/>
  <c r="E12" i="25"/>
  <c r="D11" i="25"/>
  <c r="D23" i="25" l="1"/>
  <c r="D20" i="25"/>
  <c r="A15" i="25"/>
  <c r="A16" i="25" s="1"/>
  <c r="A17" i="25" s="1"/>
  <c r="A18" i="25" s="1"/>
  <c r="A19" i="25" s="1"/>
  <c r="A20" i="25" s="1"/>
  <c r="A21" i="25" s="1"/>
  <c r="A22" i="25" s="1"/>
  <c r="A23" i="25" s="1"/>
  <c r="A24" i="25" s="1"/>
  <c r="A25" i="25" s="1"/>
  <c r="A26" i="25" s="1"/>
  <c r="A27" i="25" s="1"/>
  <c r="A28" i="25" s="1"/>
  <c r="A29" i="25" s="1"/>
  <c r="A30" i="25" s="1"/>
  <c r="D19" i="25" l="1"/>
  <c r="D12" i="25"/>
  <c r="J13" i="25"/>
  <c r="G10" i="25"/>
  <c r="J10" i="25"/>
  <c r="D10" i="25" l="1"/>
  <c r="C12" i="25"/>
  <c r="J9" i="25"/>
  <c r="M18" i="24"/>
  <c r="M17" i="24"/>
  <c r="M16" i="24"/>
  <c r="M15" i="24"/>
  <c r="O14" i="24"/>
  <c r="O13" i="24" s="1"/>
  <c r="N14" i="24"/>
  <c r="N13" i="24" s="1"/>
  <c r="M14" i="24" l="1"/>
  <c r="M13" i="24" s="1"/>
  <c r="O12" i="24"/>
  <c r="O11" i="24" s="1"/>
  <c r="N12" i="24"/>
  <c r="N11" i="24" s="1"/>
  <c r="E16" i="24"/>
  <c r="E17" i="24" s="1"/>
  <c r="E18" i="24" s="1"/>
  <c r="D26" i="25"/>
  <c r="D16" i="25"/>
  <c r="D30" i="25"/>
  <c r="D21" i="25"/>
  <c r="M12" i="24" l="1"/>
  <c r="M11" i="24" s="1"/>
  <c r="D13" i="25"/>
  <c r="D9" i="25" s="1"/>
  <c r="G13" i="25"/>
  <c r="G9" i="25" s="1"/>
  <c r="K14" i="24" l="1"/>
  <c r="K13" i="24" s="1"/>
  <c r="L14" i="24"/>
  <c r="L13" i="24" s="1"/>
  <c r="A16" i="24"/>
  <c r="A17" i="24" s="1"/>
  <c r="A18" i="24" s="1"/>
  <c r="U16" i="24" l="1"/>
  <c r="AE12" i="24" l="1"/>
  <c r="I13" i="25" l="1"/>
  <c r="K13" i="25"/>
  <c r="I10" i="25"/>
  <c r="I9" i="25" s="1"/>
  <c r="K10" i="25"/>
  <c r="K9" i="25" l="1"/>
  <c r="V14" i="24"/>
  <c r="V13" i="24" s="1"/>
  <c r="W14" i="24" l="1"/>
  <c r="W13" i="24" s="1"/>
  <c r="U15" i="24"/>
  <c r="U18" i="24"/>
  <c r="U17" i="24"/>
  <c r="J16" i="24"/>
  <c r="J17" i="24"/>
  <c r="J18" i="24"/>
  <c r="J15" i="24"/>
  <c r="K12" i="24" l="1"/>
  <c r="K11" i="24" s="1"/>
  <c r="L12" i="24"/>
  <c r="L11" i="24" s="1"/>
  <c r="U14" i="24"/>
  <c r="J14" i="24"/>
  <c r="J13" i="24" s="1"/>
  <c r="E14" i="25"/>
  <c r="C14" i="25" s="1"/>
  <c r="E11" i="25" l="1"/>
  <c r="E10" i="25" s="1"/>
  <c r="U13" i="24"/>
  <c r="X14" i="24"/>
  <c r="X13" i="24" s="1"/>
  <c r="E28" i="25"/>
  <c r="C28" i="25" s="1"/>
  <c r="E24" i="25"/>
  <c r="C24" i="25" s="1"/>
  <c r="E20" i="25"/>
  <c r="C20" i="25" s="1"/>
  <c r="E21" i="25"/>
  <c r="C21" i="25" s="1"/>
  <c r="E16" i="25"/>
  <c r="E29" i="25"/>
  <c r="C29" i="25" s="1"/>
  <c r="E15" i="25"/>
  <c r="C15" i="25" s="1"/>
  <c r="E25" i="25"/>
  <c r="C25" i="25" s="1"/>
  <c r="E26" i="25"/>
  <c r="C26" i="25" s="1"/>
  <c r="E19" i="25"/>
  <c r="C19" i="25" s="1"/>
  <c r="E18" i="25"/>
  <c r="C18" i="25" s="1"/>
  <c r="E23" i="25"/>
  <c r="C23" i="25" s="1"/>
  <c r="E27" i="25"/>
  <c r="C27" i="25" s="1"/>
  <c r="E30" i="25"/>
  <c r="C30" i="25" s="1"/>
  <c r="E22" i="25"/>
  <c r="C22" i="25" s="1"/>
  <c r="E17" i="25"/>
  <c r="C17" i="25" s="1"/>
  <c r="H13" i="25"/>
  <c r="H10" i="25"/>
  <c r="F10" i="25"/>
  <c r="W12" i="24"/>
  <c r="J12" i="24"/>
  <c r="AF11" i="24"/>
  <c r="J11" i="24"/>
  <c r="C11" i="25" l="1"/>
  <c r="C10" i="25" s="1"/>
  <c r="H9" i="25"/>
  <c r="X12" i="24"/>
  <c r="AD11" i="24"/>
  <c r="F13" i="25"/>
  <c r="E13" i="25"/>
  <c r="E9" i="25" s="1"/>
  <c r="C16" i="25"/>
  <c r="C13" i="25" s="1"/>
  <c r="C9" i="25" s="1"/>
  <c r="N12" i="25" s="1"/>
  <c r="F9" i="25"/>
  <c r="N9" i="25" s="1"/>
  <c r="N10" i="25" s="1"/>
  <c r="N11" i="25" s="1"/>
  <c r="AE11" i="24"/>
  <c r="U12" i="24"/>
  <c r="AE13" i="24"/>
  <c r="V12" i="24"/>
  <c r="AD13" i="24"/>
  <c r="A199" i="16" l="1"/>
  <c r="A200" i="16" s="1"/>
  <c r="A201" i="16" s="1"/>
  <c r="A202" i="16" s="1"/>
  <c r="A203" i="16" s="1"/>
  <c r="A204" i="16" s="1"/>
  <c r="A205" i="16" s="1"/>
  <c r="A206" i="16" s="1"/>
  <c r="A207" i="16" s="1"/>
  <c r="A208" i="16" s="1"/>
  <c r="A209" i="16" s="1"/>
  <c r="A210" i="16" s="1"/>
  <c r="A211" i="16" s="1"/>
  <c r="A212" i="16" s="1"/>
  <c r="A213" i="16" s="1"/>
  <c r="A214" i="16" s="1"/>
  <c r="A215" i="16" s="1"/>
  <c r="A216" i="16" s="1"/>
  <c r="A85" i="16"/>
  <c r="A86" i="16" s="1"/>
  <c r="A87" i="16" s="1"/>
  <c r="A88" i="16" s="1"/>
  <c r="A89" i="16" s="1"/>
  <c r="A90" i="16" s="1"/>
  <c r="A91" i="16" s="1"/>
  <c r="A92" i="16" s="1"/>
  <c r="A93" i="16" s="1"/>
  <c r="A94" i="16" s="1"/>
  <c r="A95" i="16" s="1"/>
  <c r="A96" i="16" s="1"/>
  <c r="A97" i="16" s="1"/>
  <c r="A98" i="16" s="1"/>
  <c r="A99" i="16" s="1"/>
  <c r="A100" i="16" s="1"/>
  <c r="A101" i="16" s="1"/>
  <c r="A102" i="16" s="1"/>
  <c r="A103" i="16" s="1"/>
  <c r="A32" i="16"/>
  <c r="A33" i="16" s="1"/>
  <c r="A34" i="16" s="1"/>
  <c r="A35" i="16" s="1"/>
  <c r="A36" i="16" s="1"/>
  <c r="A37" i="16" s="1"/>
  <c r="A38" i="16" s="1"/>
  <c r="A39" i="16" s="1"/>
  <c r="A40" i="16" s="1"/>
  <c r="A41" i="16" s="1"/>
  <c r="A42" i="16" s="1"/>
  <c r="A43" i="16" s="1"/>
  <c r="A44" i="16" s="1"/>
  <c r="P292" i="19"/>
  <c r="S292" i="19" s="1"/>
  <c r="O292" i="19"/>
  <c r="R292" i="19" s="1"/>
  <c r="X291" i="19"/>
  <c r="X290" i="19" s="1"/>
  <c r="S291" i="19"/>
  <c r="R291" i="19"/>
  <c r="L291" i="19" s="1"/>
  <c r="G291" i="19"/>
  <c r="G285" i="19" s="1"/>
  <c r="AK290" i="19"/>
  <c r="Z290" i="19"/>
  <c r="Y290" i="19"/>
  <c r="T290" i="19"/>
  <c r="P290" i="19"/>
  <c r="P285" i="19" s="1"/>
  <c r="J290" i="19"/>
  <c r="J285" i="19" s="1"/>
  <c r="I290" i="19"/>
  <c r="I285" i="19" s="1"/>
  <c r="H290" i="19"/>
  <c r="G290" i="19"/>
  <c r="X289" i="19"/>
  <c r="G289" i="19"/>
  <c r="X288" i="19"/>
  <c r="G288" i="19"/>
  <c r="X287" i="19"/>
  <c r="G287" i="19"/>
  <c r="X286" i="19"/>
  <c r="G286" i="19"/>
  <c r="AK285" i="19"/>
  <c r="Z285" i="19"/>
  <c r="Y285" i="19"/>
  <c r="H285" i="19"/>
  <c r="X284" i="19"/>
  <c r="W284" i="19"/>
  <c r="V284" i="19"/>
  <c r="K284" i="19"/>
  <c r="G284" i="19"/>
  <c r="X283" i="19"/>
  <c r="W283" i="19"/>
  <c r="V283" i="19"/>
  <c r="K283" i="19"/>
  <c r="G283" i="19"/>
  <c r="X282" i="19"/>
  <c r="W282" i="19"/>
  <c r="V282" i="19"/>
  <c r="K282" i="19"/>
  <c r="G282" i="19"/>
  <c r="X281" i="19"/>
  <c r="W281" i="19"/>
  <c r="V281" i="19"/>
  <c r="K281" i="19"/>
  <c r="G281" i="19"/>
  <c r="X280" i="19"/>
  <c r="W280" i="19"/>
  <c r="V280" i="19"/>
  <c r="U280" i="19" s="1"/>
  <c r="K280" i="19"/>
  <c r="G280" i="19"/>
  <c r="X279" i="19"/>
  <c r="W279" i="19"/>
  <c r="V279" i="19"/>
  <c r="U279" i="19" s="1"/>
  <c r="K279" i="19"/>
  <c r="G279" i="19"/>
  <c r="AG278" i="19"/>
  <c r="X278" i="19"/>
  <c r="W278" i="19"/>
  <c r="V278" i="19"/>
  <c r="Q278" i="19"/>
  <c r="P278" i="19"/>
  <c r="O278" i="19"/>
  <c r="G278" i="19"/>
  <c r="AG277" i="19"/>
  <c r="X277" i="19"/>
  <c r="W277" i="19"/>
  <c r="V277" i="19"/>
  <c r="Q277" i="19"/>
  <c r="O277" i="19"/>
  <c r="N277" i="19" s="1"/>
  <c r="M277" i="19"/>
  <c r="K277" i="19" s="1"/>
  <c r="G277" i="19"/>
  <c r="AG276" i="19"/>
  <c r="X276" i="19"/>
  <c r="W276" i="19"/>
  <c r="V276" i="19"/>
  <c r="Q276" i="19"/>
  <c r="G276" i="19"/>
  <c r="AG275" i="19"/>
  <c r="X275" i="19"/>
  <c r="W275" i="19"/>
  <c r="V275" i="19"/>
  <c r="Q275" i="19"/>
  <c r="M275" i="19"/>
  <c r="L275" i="19"/>
  <c r="K275" i="19" s="1"/>
  <c r="G275" i="19"/>
  <c r="AG274" i="19"/>
  <c r="X274" i="19"/>
  <c r="W274" i="19"/>
  <c r="V274" i="19"/>
  <c r="Q274" i="19"/>
  <c r="O274" i="19"/>
  <c r="N274" i="19" s="1"/>
  <c r="M274" i="19"/>
  <c r="K274" i="19" s="1"/>
  <c r="G274" i="19"/>
  <c r="AG273" i="19"/>
  <c r="X273" i="19"/>
  <c r="W273" i="19"/>
  <c r="V273" i="19"/>
  <c r="Q273" i="19"/>
  <c r="G273" i="19"/>
  <c r="K273" i="19" s="1"/>
  <c r="AG272" i="19"/>
  <c r="X272" i="19"/>
  <c r="W272" i="19"/>
  <c r="V272" i="19"/>
  <c r="U272" i="19" s="1"/>
  <c r="Q272" i="19"/>
  <c r="G272" i="19"/>
  <c r="AG271" i="19"/>
  <c r="X271" i="19"/>
  <c r="W271" i="19"/>
  <c r="V271" i="19"/>
  <c r="Q271" i="19"/>
  <c r="P271" i="19"/>
  <c r="O271" i="19"/>
  <c r="G271" i="19"/>
  <c r="AG270" i="19"/>
  <c r="X270" i="19"/>
  <c r="W270" i="19"/>
  <c r="V270" i="19"/>
  <c r="U270" i="19" s="1"/>
  <c r="Q270" i="19"/>
  <c r="M270" i="19"/>
  <c r="L270" i="19"/>
  <c r="G270" i="19"/>
  <c r="AD269" i="19"/>
  <c r="X269" i="19"/>
  <c r="W269" i="19"/>
  <c r="V269" i="19"/>
  <c r="Q269" i="19"/>
  <c r="P269" i="19"/>
  <c r="O269" i="19"/>
  <c r="G269" i="19"/>
  <c r="AD268" i="19"/>
  <c r="X268" i="19"/>
  <c r="W268" i="19"/>
  <c r="V268" i="19"/>
  <c r="Q268" i="19"/>
  <c r="P268" i="19"/>
  <c r="N268" i="19" s="1"/>
  <c r="O268" i="19"/>
  <c r="G268" i="19"/>
  <c r="AD267" i="19"/>
  <c r="X267" i="19"/>
  <c r="W267" i="19"/>
  <c r="V267" i="19"/>
  <c r="U267" i="19" s="1"/>
  <c r="Q267" i="19"/>
  <c r="P267" i="19"/>
  <c r="O267" i="19"/>
  <c r="G267" i="19"/>
  <c r="AD266" i="19"/>
  <c r="X266" i="19"/>
  <c r="W266" i="19"/>
  <c r="V266" i="19"/>
  <c r="Q266" i="19"/>
  <c r="P266" i="19"/>
  <c r="O266" i="19"/>
  <c r="G266" i="19"/>
  <c r="AA265" i="19"/>
  <c r="X265" i="19"/>
  <c r="W265" i="19"/>
  <c r="V265" i="19"/>
  <c r="U265" i="19" s="1"/>
  <c r="Q265" i="19"/>
  <c r="P265" i="19"/>
  <c r="O265" i="19"/>
  <c r="G265" i="19"/>
  <c r="AA264" i="19"/>
  <c r="X264" i="19"/>
  <c r="W264" i="19"/>
  <c r="V264" i="19"/>
  <c r="Q264" i="19"/>
  <c r="M264" i="19"/>
  <c r="L264" i="19"/>
  <c r="G264" i="19"/>
  <c r="AA263" i="19"/>
  <c r="X263" i="19"/>
  <c r="W263" i="19"/>
  <c r="V263" i="19"/>
  <c r="Q263" i="19"/>
  <c r="M263" i="19"/>
  <c r="L263" i="19"/>
  <c r="G263" i="19"/>
  <c r="AA262" i="19"/>
  <c r="X262" i="19"/>
  <c r="W262" i="19"/>
  <c r="V262" i="19"/>
  <c r="U262" i="19" s="1"/>
  <c r="Q262" i="19"/>
  <c r="P262" i="19"/>
  <c r="O262" i="19"/>
  <c r="G262" i="19"/>
  <c r="AD261" i="19"/>
  <c r="X261" i="19"/>
  <c r="W261" i="19"/>
  <c r="V261" i="19"/>
  <c r="U261" i="19" s="1"/>
  <c r="Q261" i="19"/>
  <c r="P261" i="19"/>
  <c r="O261" i="19"/>
  <c r="G261" i="19"/>
  <c r="AA260" i="19"/>
  <c r="X260" i="19"/>
  <c r="W260" i="19"/>
  <c r="V260" i="19"/>
  <c r="Q260" i="19"/>
  <c r="P260" i="19"/>
  <c r="O260" i="19"/>
  <c r="G260" i="19"/>
  <c r="AA259" i="19"/>
  <c r="X259" i="19"/>
  <c r="W259" i="19"/>
  <c r="V259" i="19"/>
  <c r="U259" i="19" s="1"/>
  <c r="Q259" i="19"/>
  <c r="P259" i="19"/>
  <c r="P252" i="19" s="1"/>
  <c r="O259" i="19"/>
  <c r="G259" i="19"/>
  <c r="X258" i="19"/>
  <c r="W258" i="19"/>
  <c r="U258" i="19" s="1"/>
  <c r="V258" i="19"/>
  <c r="Q258" i="19"/>
  <c r="G258" i="19"/>
  <c r="X257" i="19"/>
  <c r="W257" i="19"/>
  <c r="V257" i="19"/>
  <c r="U257" i="19" s="1"/>
  <c r="Q257" i="19"/>
  <c r="K257" i="19"/>
  <c r="G257" i="19"/>
  <c r="X256" i="19"/>
  <c r="W256" i="19"/>
  <c r="V256" i="19"/>
  <c r="U256" i="19" s="1"/>
  <c r="Q256" i="19"/>
  <c r="G256" i="19"/>
  <c r="X255" i="19"/>
  <c r="W255" i="19"/>
  <c r="V255" i="19"/>
  <c r="Q255" i="19"/>
  <c r="G255" i="19"/>
  <c r="X254" i="19"/>
  <c r="W254" i="19"/>
  <c r="V254" i="19"/>
  <c r="Q254" i="19"/>
  <c r="G254" i="19"/>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X253" i="19"/>
  <c r="W253" i="19"/>
  <c r="V253" i="19"/>
  <c r="U253" i="19" s="1"/>
  <c r="Q253" i="19"/>
  <c r="G253" i="19"/>
  <c r="AK252" i="19"/>
  <c r="AI252" i="19"/>
  <c r="AH252" i="19"/>
  <c r="AF252" i="19"/>
  <c r="AE252" i="19"/>
  <c r="AC252" i="19"/>
  <c r="AB252" i="19"/>
  <c r="Z252" i="19"/>
  <c r="Y252" i="19"/>
  <c r="S252" i="19"/>
  <c r="R252" i="19"/>
  <c r="J252" i="19"/>
  <c r="I252" i="19"/>
  <c r="H252" i="19"/>
  <c r="X251" i="19"/>
  <c r="W251" i="19"/>
  <c r="V251" i="19"/>
  <c r="U251" i="19" s="1"/>
  <c r="K251" i="19"/>
  <c r="G251" i="19"/>
  <c r="AG250" i="19"/>
  <c r="X250" i="19"/>
  <c r="W250" i="19"/>
  <c r="V250" i="19"/>
  <c r="Q250" i="19"/>
  <c r="M250" i="19"/>
  <c r="M238" i="19" s="1"/>
  <c r="L250" i="19"/>
  <c r="G250" i="19"/>
  <c r="AG249" i="19"/>
  <c r="X249" i="19"/>
  <c r="W249" i="19"/>
  <c r="V249" i="19"/>
  <c r="Q249" i="19"/>
  <c r="G249" i="19"/>
  <c r="K249" i="19" s="1"/>
  <c r="AG248" i="19"/>
  <c r="X248" i="19"/>
  <c r="W248" i="19"/>
  <c r="V248" i="19"/>
  <c r="U248" i="19" s="1"/>
  <c r="Q248" i="19"/>
  <c r="P248" i="19"/>
  <c r="O248" i="19"/>
  <c r="G248" i="19"/>
  <c r="AG247" i="19"/>
  <c r="X247" i="19"/>
  <c r="W247" i="19"/>
  <c r="V247" i="19"/>
  <c r="U247" i="19" s="1"/>
  <c r="Q247" i="19"/>
  <c r="G247" i="19"/>
  <c r="AG246" i="19"/>
  <c r="X246" i="19"/>
  <c r="W246" i="19"/>
  <c r="V246" i="19"/>
  <c r="Q246" i="19"/>
  <c r="K246" i="19"/>
  <c r="G246" i="19"/>
  <c r="AD245" i="19"/>
  <c r="X245" i="19"/>
  <c r="W245" i="19"/>
  <c r="U245" i="19" s="1"/>
  <c r="V245" i="19"/>
  <c r="P245" i="19"/>
  <c r="O245" i="19"/>
  <c r="G245" i="19"/>
  <c r="AD244" i="19"/>
  <c r="X244" i="19"/>
  <c r="W244" i="19"/>
  <c r="V244" i="19"/>
  <c r="P244" i="19"/>
  <c r="N244" i="19" s="1"/>
  <c r="L244" i="19"/>
  <c r="K244" i="19" s="1"/>
  <c r="G244" i="19"/>
  <c r="AB243" i="19"/>
  <c r="V243" i="19" s="1"/>
  <c r="X243" i="19"/>
  <c r="W243" i="19"/>
  <c r="L243" i="19"/>
  <c r="K243" i="19"/>
  <c r="G243" i="19"/>
  <c r="AB242" i="19"/>
  <c r="AB238" i="19" s="1"/>
  <c r="X242" i="19"/>
  <c r="W242" i="19"/>
  <c r="L242" i="19"/>
  <c r="K242" i="19" s="1"/>
  <c r="G242" i="19"/>
  <c r="AA241" i="19"/>
  <c r="X241" i="19"/>
  <c r="W241" i="19"/>
  <c r="V241" i="19"/>
  <c r="P241" i="19"/>
  <c r="O241" i="19"/>
  <c r="N241" i="19" s="1"/>
  <c r="G241" i="19"/>
  <c r="AA240" i="19"/>
  <c r="X240" i="19"/>
  <c r="W240" i="19"/>
  <c r="V240" i="19"/>
  <c r="P240" i="19"/>
  <c r="O240" i="19"/>
  <c r="G240" i="19"/>
  <c r="A240" i="19"/>
  <c r="A241" i="19" s="1"/>
  <c r="A242" i="19" s="1"/>
  <c r="A243" i="19" s="1"/>
  <c r="A244" i="19" s="1"/>
  <c r="A245" i="19" s="1"/>
  <c r="A246" i="19" s="1"/>
  <c r="A247" i="19" s="1"/>
  <c r="A248" i="19" s="1"/>
  <c r="A249" i="19" s="1"/>
  <c r="A250" i="19" s="1"/>
  <c r="A251" i="19" s="1"/>
  <c r="X239" i="19"/>
  <c r="X238" i="19" s="1"/>
  <c r="W239" i="19"/>
  <c r="V239" i="19"/>
  <c r="U239" i="19" s="1"/>
  <c r="G239" i="19"/>
  <c r="K239" i="19" s="1"/>
  <c r="AK238" i="19"/>
  <c r="AI238" i="19"/>
  <c r="AH238" i="19"/>
  <c r="AF238" i="19"/>
  <c r="AE238" i="19"/>
  <c r="AC238" i="19"/>
  <c r="Z238" i="19"/>
  <c r="Y238" i="19"/>
  <c r="S238" i="19"/>
  <c r="R238" i="19"/>
  <c r="J238" i="19"/>
  <c r="I238" i="19"/>
  <c r="H238" i="19"/>
  <c r="AG237" i="19"/>
  <c r="Q237" i="19"/>
  <c r="N237" i="19"/>
  <c r="AG236" i="19"/>
  <c r="X236" i="19"/>
  <c r="W236" i="19"/>
  <c r="V236" i="19"/>
  <c r="Q236" i="19"/>
  <c r="P236" i="19"/>
  <c r="O236" i="19"/>
  <c r="G236" i="19"/>
  <c r="AG235" i="19"/>
  <c r="X235" i="19"/>
  <c r="W235" i="19"/>
  <c r="V235" i="19"/>
  <c r="U235" i="19" s="1"/>
  <c r="Q235" i="19"/>
  <c r="O235" i="19"/>
  <c r="N235" i="19" s="1"/>
  <c r="M235" i="19"/>
  <c r="K235" i="19" s="1"/>
  <c r="G235" i="19"/>
  <c r="AG234" i="19"/>
  <c r="X234" i="19"/>
  <c r="W234" i="19"/>
  <c r="V234" i="19"/>
  <c r="U234" i="19" s="1"/>
  <c r="Q234" i="19"/>
  <c r="O234" i="19"/>
  <c r="N234" i="19" s="1"/>
  <c r="M234" i="19"/>
  <c r="K234" i="19"/>
  <c r="G234" i="19"/>
  <c r="AG233" i="19"/>
  <c r="X233" i="19"/>
  <c r="W233" i="19"/>
  <c r="U233" i="19" s="1"/>
  <c r="V233" i="19"/>
  <c r="Q233" i="19"/>
  <c r="O233" i="19"/>
  <c r="N233" i="19" s="1"/>
  <c r="M233" i="19"/>
  <c r="K233" i="19" s="1"/>
  <c r="G233" i="19"/>
  <c r="AG232" i="19"/>
  <c r="X232" i="19"/>
  <c r="W232" i="19"/>
  <c r="V232" i="19"/>
  <c r="Q232" i="19"/>
  <c r="M232" i="19"/>
  <c r="L232" i="19"/>
  <c r="G232" i="19"/>
  <c r="AD231" i="19"/>
  <c r="X231" i="19"/>
  <c r="W231" i="19"/>
  <c r="V231" i="19"/>
  <c r="U231" i="19" s="1"/>
  <c r="Q231" i="19"/>
  <c r="P231" i="19"/>
  <c r="N231" i="19" s="1"/>
  <c r="L231" i="19"/>
  <c r="K231" i="19" s="1"/>
  <c r="G231" i="19"/>
  <c r="AA230" i="19"/>
  <c r="X230" i="19"/>
  <c r="W230" i="19"/>
  <c r="V230" i="19"/>
  <c r="U230" i="19" s="1"/>
  <c r="Q230" i="19"/>
  <c r="P230" i="19"/>
  <c r="O230" i="19"/>
  <c r="G230" i="19"/>
  <c r="AD229" i="19"/>
  <c r="X229" i="19"/>
  <c r="W229" i="19"/>
  <c r="V229" i="19"/>
  <c r="Q229" i="19"/>
  <c r="P229" i="19"/>
  <c r="N229" i="19" s="1"/>
  <c r="L229" i="19"/>
  <c r="K229" i="19" s="1"/>
  <c r="G229" i="19"/>
  <c r="AA228" i="19"/>
  <c r="X228" i="19"/>
  <c r="W228" i="19"/>
  <c r="V228" i="19"/>
  <c r="Q228" i="19"/>
  <c r="M228" i="19"/>
  <c r="L228" i="19"/>
  <c r="G228" i="19"/>
  <c r="AA227" i="19"/>
  <c r="X227" i="19"/>
  <c r="W227" i="19"/>
  <c r="V227" i="19"/>
  <c r="U227" i="19" s="1"/>
  <c r="Q227" i="19"/>
  <c r="P227" i="19"/>
  <c r="N227" i="19" s="1"/>
  <c r="L227" i="19"/>
  <c r="K227" i="19" s="1"/>
  <c r="G227" i="19"/>
  <c r="AD226" i="19"/>
  <c r="X226" i="19"/>
  <c r="W226" i="19"/>
  <c r="V226" i="19"/>
  <c r="Q226" i="19"/>
  <c r="P226" i="19"/>
  <c r="N226" i="19" s="1"/>
  <c r="L226" i="19"/>
  <c r="K226" i="19" s="1"/>
  <c r="G226" i="19"/>
  <c r="X225" i="19"/>
  <c r="W225" i="19"/>
  <c r="V225" i="19"/>
  <c r="Q225" i="19"/>
  <c r="G225" i="19"/>
  <c r="A225" i="19"/>
  <c r="A226" i="19" s="1"/>
  <c r="A227" i="19" s="1"/>
  <c r="A228" i="19" s="1"/>
  <c r="A229" i="19" s="1"/>
  <c r="A230" i="19" s="1"/>
  <c r="A232" i="19" s="1"/>
  <c r="A233" i="19" s="1"/>
  <c r="A231" i="19" s="1"/>
  <c r="A234" i="19" s="1"/>
  <c r="A235" i="19" s="1"/>
  <c r="A236" i="19" s="1"/>
  <c r="A237" i="19" s="1"/>
  <c r="X224" i="19"/>
  <c r="W224" i="19"/>
  <c r="W223" i="19" s="1"/>
  <c r="V224" i="19"/>
  <c r="Q224" i="19"/>
  <c r="G224" i="19"/>
  <c r="K224" i="19" s="1"/>
  <c r="AK223" i="19"/>
  <c r="AI223" i="19"/>
  <c r="AH223" i="19"/>
  <c r="AF223" i="19"/>
  <c r="AE223" i="19"/>
  <c r="AC223" i="19"/>
  <c r="AB223" i="19"/>
  <c r="Z223" i="19"/>
  <c r="Y223" i="19"/>
  <c r="T223" i="19"/>
  <c r="S223" i="19"/>
  <c r="R223" i="19"/>
  <c r="J223" i="19"/>
  <c r="I223" i="19"/>
  <c r="H223" i="19"/>
  <c r="AG222" i="19"/>
  <c r="AG218" i="19" s="1"/>
  <c r="X222" i="19"/>
  <c r="W222" i="19"/>
  <c r="V222" i="19"/>
  <c r="Q222" i="19"/>
  <c r="O222" i="19"/>
  <c r="M222" i="19"/>
  <c r="K222" i="19" s="1"/>
  <c r="G222" i="19"/>
  <c r="AD221" i="19"/>
  <c r="AD218" i="19" s="1"/>
  <c r="X221" i="19"/>
  <c r="W221" i="19"/>
  <c r="V221" i="19"/>
  <c r="Q221" i="19"/>
  <c r="P221" i="19"/>
  <c r="N221" i="19" s="1"/>
  <c r="L221" i="19"/>
  <c r="K221" i="19" s="1"/>
  <c r="G221" i="19"/>
  <c r="AA220" i="19"/>
  <c r="AA218" i="19" s="1"/>
  <c r="X220" i="19"/>
  <c r="W220" i="19"/>
  <c r="V220" i="19"/>
  <c r="Q220" i="19"/>
  <c r="P220" i="19"/>
  <c r="O220" i="19"/>
  <c r="G220" i="19"/>
  <c r="A220" i="19"/>
  <c r="A221" i="19" s="1"/>
  <c r="A222" i="19" s="1"/>
  <c r="X219" i="19"/>
  <c r="W219" i="19"/>
  <c r="V219" i="19"/>
  <c r="Q219" i="19"/>
  <c r="G219" i="19"/>
  <c r="G218" i="19" s="1"/>
  <c r="AK218" i="19"/>
  <c r="AI218" i="19"/>
  <c r="AH218" i="19"/>
  <c r="AF218" i="19"/>
  <c r="AE218" i="19"/>
  <c r="AC218" i="19"/>
  <c r="AB218" i="19"/>
  <c r="Z218" i="19"/>
  <c r="Y218" i="19"/>
  <c r="W218" i="19"/>
  <c r="T218" i="19"/>
  <c r="S218" i="19"/>
  <c r="R218" i="19"/>
  <c r="J218" i="19"/>
  <c r="I218" i="19"/>
  <c r="H218" i="19"/>
  <c r="AG217" i="19"/>
  <c r="X217" i="19"/>
  <c r="W217" i="19"/>
  <c r="V217" i="19"/>
  <c r="U217" i="19" s="1"/>
  <c r="Q217" i="19"/>
  <c r="M217" i="19"/>
  <c r="L217" i="19"/>
  <c r="G217" i="19"/>
  <c r="AG216" i="19"/>
  <c r="X216" i="19"/>
  <c r="W216" i="19"/>
  <c r="V216" i="19"/>
  <c r="Q216" i="19"/>
  <c r="M216" i="19"/>
  <c r="L216" i="19"/>
  <c r="G216" i="19"/>
  <c r="K216" i="19" s="1"/>
  <c r="AG215" i="19"/>
  <c r="X215" i="19"/>
  <c r="W215" i="19"/>
  <c r="V215" i="19"/>
  <c r="Q215" i="19"/>
  <c r="M215" i="19"/>
  <c r="L215" i="19"/>
  <c r="G215" i="19"/>
  <c r="AG214" i="19"/>
  <c r="X214" i="19"/>
  <c r="W214" i="19"/>
  <c r="V214" i="19"/>
  <c r="U214" i="19" s="1"/>
  <c r="Q214" i="19"/>
  <c r="M214" i="19"/>
  <c r="L214" i="19"/>
  <c r="G214" i="19"/>
  <c r="K214" i="19" s="1"/>
  <c r="AG213" i="19"/>
  <c r="X213" i="19"/>
  <c r="W213" i="19"/>
  <c r="V213" i="19"/>
  <c r="Q213" i="19"/>
  <c r="M213" i="19"/>
  <c r="L213" i="19"/>
  <c r="G213" i="19"/>
  <c r="AG212" i="19"/>
  <c r="X212" i="19"/>
  <c r="W212" i="19"/>
  <c r="V212" i="19"/>
  <c r="Q212" i="19"/>
  <c r="O212" i="19"/>
  <c r="N212" i="19" s="1"/>
  <c r="M212" i="19"/>
  <c r="K212" i="19" s="1"/>
  <c r="G212" i="19"/>
  <c r="AD211" i="19"/>
  <c r="X211" i="19"/>
  <c r="W211" i="19"/>
  <c r="V211" i="19"/>
  <c r="Q211" i="19"/>
  <c r="P211" i="19"/>
  <c r="N211" i="19" s="1"/>
  <c r="L211" i="19"/>
  <c r="K211" i="19" s="1"/>
  <c r="G211" i="19"/>
  <c r="AL210" i="19"/>
  <c r="AK210" i="19"/>
  <c r="AK198" i="19" s="1"/>
  <c r="AG210" i="19"/>
  <c r="AD210" i="19"/>
  <c r="AJ210" i="19" s="1"/>
  <c r="X210" i="19"/>
  <c r="W210" i="19"/>
  <c r="V210" i="19"/>
  <c r="Q210" i="19"/>
  <c r="M210" i="19"/>
  <c r="L210" i="19"/>
  <c r="G210" i="19"/>
  <c r="AD209" i="19"/>
  <c r="X209" i="19"/>
  <c r="W209" i="19"/>
  <c r="U209" i="19" s="1"/>
  <c r="V209" i="19"/>
  <c r="Q209" i="19"/>
  <c r="K209" i="19" s="1"/>
  <c r="P209" i="19"/>
  <c r="N209" i="19" s="1"/>
  <c r="L209" i="19"/>
  <c r="G209" i="19"/>
  <c r="AD208" i="19"/>
  <c r="X208" i="19"/>
  <c r="W208" i="19"/>
  <c r="V208" i="19"/>
  <c r="Q208" i="19"/>
  <c r="P208" i="19"/>
  <c r="N208" i="19" s="1"/>
  <c r="L208" i="19"/>
  <c r="G208" i="19"/>
  <c r="AD207" i="19"/>
  <c r="AC207" i="19"/>
  <c r="W207" i="19" s="1"/>
  <c r="AB207" i="19"/>
  <c r="AA207" i="19" s="1"/>
  <c r="X207" i="19"/>
  <c r="V207" i="19"/>
  <c r="U207" i="19" s="1"/>
  <c r="Q207" i="19"/>
  <c r="P207" i="19"/>
  <c r="N207" i="19" s="1"/>
  <c r="L207" i="19"/>
  <c r="K207" i="19" s="1"/>
  <c r="G207" i="19"/>
  <c r="AA206" i="19"/>
  <c r="X206" i="19"/>
  <c r="W206" i="19"/>
  <c r="V206" i="19"/>
  <c r="Q206" i="19"/>
  <c r="M206" i="19"/>
  <c r="L206" i="19"/>
  <c r="G206" i="19"/>
  <c r="AA205" i="19"/>
  <c r="X205" i="19"/>
  <c r="W205" i="19"/>
  <c r="V205" i="19"/>
  <c r="U205" i="19" s="1"/>
  <c r="Q205" i="19"/>
  <c r="M205" i="19"/>
  <c r="L205" i="19"/>
  <c r="G205" i="19"/>
  <c r="AD204" i="19"/>
  <c r="AC204" i="19"/>
  <c r="AA204" i="19" s="1"/>
  <c r="X204" i="19"/>
  <c r="V204" i="19"/>
  <c r="Q204" i="19"/>
  <c r="P204" i="19"/>
  <c r="N204" i="19" s="1"/>
  <c r="L204" i="19"/>
  <c r="K204" i="19" s="1"/>
  <c r="G204" i="19"/>
  <c r="AA203" i="19"/>
  <c r="X203" i="19"/>
  <c r="W203" i="19"/>
  <c r="V203" i="19"/>
  <c r="U203" i="19" s="1"/>
  <c r="Q203" i="19"/>
  <c r="M203" i="19"/>
  <c r="L203" i="19"/>
  <c r="G203" i="19"/>
  <c r="AB202" i="19"/>
  <c r="V202" i="19" s="1"/>
  <c r="X202" i="19"/>
  <c r="W202" i="19"/>
  <c r="Q202" i="19"/>
  <c r="M202" i="19"/>
  <c r="L202" i="19"/>
  <c r="G202" i="19"/>
  <c r="AC201" i="19"/>
  <c r="AA201" i="19" s="1"/>
  <c r="X201" i="19"/>
  <c r="V201" i="19"/>
  <c r="Q201" i="19"/>
  <c r="M201" i="19"/>
  <c r="L201" i="19"/>
  <c r="G201" i="19"/>
  <c r="X200" i="19"/>
  <c r="W200" i="19"/>
  <c r="V200" i="19"/>
  <c r="Q200" i="19"/>
  <c r="M200" i="19"/>
  <c r="L200" i="19"/>
  <c r="G200" i="19"/>
  <c r="X199" i="19"/>
  <c r="W199" i="19"/>
  <c r="V199" i="19"/>
  <c r="U199" i="19" s="1"/>
  <c r="Q199" i="19"/>
  <c r="M199" i="19"/>
  <c r="L199" i="19"/>
  <c r="G199" i="19"/>
  <c r="AI198" i="19"/>
  <c r="AH198" i="19"/>
  <c r="AF198" i="19"/>
  <c r="AE198" i="19"/>
  <c r="Z198" i="19"/>
  <c r="Y198" i="19"/>
  <c r="T198" i="19"/>
  <c r="S198" i="19"/>
  <c r="R198" i="19"/>
  <c r="J198" i="19"/>
  <c r="I198" i="19"/>
  <c r="H198" i="19"/>
  <c r="AG197" i="19"/>
  <c r="AG196" i="19"/>
  <c r="AG195" i="19"/>
  <c r="X195" i="19"/>
  <c r="W195" i="19"/>
  <c r="V195" i="19"/>
  <c r="U195" i="19" s="1"/>
  <c r="G195" i="19"/>
  <c r="K195" i="19" s="1"/>
  <c r="AG194" i="19"/>
  <c r="X194" i="19"/>
  <c r="W194" i="19"/>
  <c r="V194" i="19"/>
  <c r="K194" i="19"/>
  <c r="G194" i="19"/>
  <c r="AG193" i="19"/>
  <c r="X193" i="19"/>
  <c r="W193" i="19"/>
  <c r="U193" i="19" s="1"/>
  <c r="V193" i="19"/>
  <c r="G193" i="19"/>
  <c r="K193" i="19" s="1"/>
  <c r="AG192" i="19"/>
  <c r="X192" i="19"/>
  <c r="W192" i="19"/>
  <c r="V192" i="19"/>
  <c r="G192" i="19"/>
  <c r="K192" i="19" s="1"/>
  <c r="AG191" i="19"/>
  <c r="X191" i="19"/>
  <c r="W191" i="19"/>
  <c r="V191" i="19"/>
  <c r="G191" i="19"/>
  <c r="K191" i="19" s="1"/>
  <c r="AD190" i="19"/>
  <c r="X190" i="19"/>
  <c r="W190" i="19"/>
  <c r="V190" i="19"/>
  <c r="U190" i="19" s="1"/>
  <c r="M190" i="19"/>
  <c r="L190" i="19"/>
  <c r="G190" i="19"/>
  <c r="AD189" i="19"/>
  <c r="X189" i="19"/>
  <c r="W189" i="19"/>
  <c r="V189" i="19"/>
  <c r="P189" i="19"/>
  <c r="N189" i="19" s="1"/>
  <c r="L189" i="19"/>
  <c r="K189" i="19" s="1"/>
  <c r="G189" i="19"/>
  <c r="AD188" i="19"/>
  <c r="X188" i="19"/>
  <c r="W188" i="19"/>
  <c r="V188" i="19"/>
  <c r="U188" i="19" s="1"/>
  <c r="P188" i="19"/>
  <c r="N188" i="19" s="1"/>
  <c r="L188" i="19"/>
  <c r="K188" i="19" s="1"/>
  <c r="G188" i="19"/>
  <c r="AA187" i="19"/>
  <c r="X187" i="19"/>
  <c r="W187" i="19"/>
  <c r="V187" i="19"/>
  <c r="M187" i="19"/>
  <c r="L187" i="19"/>
  <c r="G187" i="19"/>
  <c r="AA186" i="19"/>
  <c r="X186" i="19"/>
  <c r="W186" i="19"/>
  <c r="V186" i="19"/>
  <c r="M186" i="19"/>
  <c r="L186" i="19"/>
  <c r="G186" i="19"/>
  <c r="X185" i="19"/>
  <c r="W185" i="19"/>
  <c r="V185" i="19"/>
  <c r="G185" i="19"/>
  <c r="K185" i="19" s="1"/>
  <c r="X184" i="19"/>
  <c r="W184" i="19"/>
  <c r="V184" i="19"/>
  <c r="G184" i="19"/>
  <c r="K184" i="19" s="1"/>
  <c r="X183" i="19"/>
  <c r="W183" i="19"/>
  <c r="V183" i="19"/>
  <c r="V181" i="19" s="1"/>
  <c r="G183" i="19"/>
  <c r="K183" i="19" s="1"/>
  <c r="A183" i="19"/>
  <c r="A184" i="19" s="1"/>
  <c r="A185" i="19" s="1"/>
  <c r="A186" i="19" s="1"/>
  <c r="A187" i="19" s="1"/>
  <c r="A188" i="19" s="1"/>
  <c r="A189" i="19" s="1"/>
  <c r="A190" i="19" s="1"/>
  <c r="A191" i="19" s="1"/>
  <c r="A192" i="19" s="1"/>
  <c r="A193" i="19" s="1"/>
  <c r="A194" i="19" s="1"/>
  <c r="A195" i="19" s="1"/>
  <c r="A196" i="19" s="1"/>
  <c r="A197" i="19" s="1"/>
  <c r="X182" i="19"/>
  <c r="W182" i="19"/>
  <c r="V182" i="19"/>
  <c r="U182" i="19" s="1"/>
  <c r="K182" i="19"/>
  <c r="G182" i="19"/>
  <c r="AK181" i="19"/>
  <c r="AI181" i="19"/>
  <c r="AH181" i="19"/>
  <c r="AF181" i="19"/>
  <c r="AE181" i="19"/>
  <c r="AC181" i="19"/>
  <c r="AB181" i="19"/>
  <c r="Z181" i="19"/>
  <c r="Y181" i="19"/>
  <c r="T181" i="19"/>
  <c r="S181" i="19"/>
  <c r="R181" i="19"/>
  <c r="Q181" i="19"/>
  <c r="O181" i="19"/>
  <c r="J181" i="19"/>
  <c r="I181" i="19"/>
  <c r="H181" i="19"/>
  <c r="AH180" i="19"/>
  <c r="AH163" i="19" s="1"/>
  <c r="R180" i="19"/>
  <c r="Q180" i="19" s="1"/>
  <c r="O180" i="19"/>
  <c r="N180" i="19" s="1"/>
  <c r="AG179" i="19"/>
  <c r="Q179" i="19"/>
  <c r="N179" i="19"/>
  <c r="AG178" i="19"/>
  <c r="Q178" i="19"/>
  <c r="G178" i="19"/>
  <c r="AG177" i="19"/>
  <c r="X177" i="19"/>
  <c r="W177" i="19"/>
  <c r="V177" i="19"/>
  <c r="Q177" i="19"/>
  <c r="G177" i="19"/>
  <c r="AG176" i="19"/>
  <c r="X176" i="19"/>
  <c r="W176" i="19"/>
  <c r="V176" i="19"/>
  <c r="Q176" i="19"/>
  <c r="M176" i="19"/>
  <c r="L176" i="19"/>
  <c r="G176" i="19"/>
  <c r="AG175" i="19"/>
  <c r="X175" i="19"/>
  <c r="W175" i="19"/>
  <c r="V175" i="19"/>
  <c r="Q175" i="19"/>
  <c r="P175" i="19"/>
  <c r="O175" i="19"/>
  <c r="G175" i="19"/>
  <c r="AG174" i="19"/>
  <c r="X174" i="19"/>
  <c r="W174" i="19"/>
  <c r="V174" i="19"/>
  <c r="Q174" i="19"/>
  <c r="G174" i="19"/>
  <c r="K174" i="19" s="1"/>
  <c r="AD173" i="19"/>
  <c r="X173" i="19"/>
  <c r="W173" i="19"/>
  <c r="V173" i="19"/>
  <c r="M173" i="19"/>
  <c r="L173" i="19"/>
  <c r="G173" i="19"/>
  <c r="AD172" i="19"/>
  <c r="X172" i="19"/>
  <c r="W172" i="19"/>
  <c r="V172" i="19"/>
  <c r="P172" i="19"/>
  <c r="O172" i="19"/>
  <c r="G172" i="19"/>
  <c r="AD171" i="19"/>
  <c r="X171" i="19"/>
  <c r="W171" i="19"/>
  <c r="V171" i="19"/>
  <c r="M171" i="19"/>
  <c r="L171" i="19"/>
  <c r="K171" i="19" s="1"/>
  <c r="G171" i="19"/>
  <c r="AD170" i="19"/>
  <c r="X170" i="19"/>
  <c r="W170" i="19"/>
  <c r="V170" i="19"/>
  <c r="M170" i="19"/>
  <c r="L170" i="19"/>
  <c r="G170" i="19"/>
  <c r="AA169" i="19"/>
  <c r="X169" i="19"/>
  <c r="W169" i="19"/>
  <c r="V169" i="19"/>
  <c r="M169" i="19"/>
  <c r="L169" i="19"/>
  <c r="K169" i="19" s="1"/>
  <c r="G169" i="19"/>
  <c r="AA168" i="19"/>
  <c r="X168" i="19"/>
  <c r="W168" i="19"/>
  <c r="V168" i="19"/>
  <c r="M168" i="19"/>
  <c r="L168" i="19"/>
  <c r="G168" i="19"/>
  <c r="AA167" i="19"/>
  <c r="X167" i="19"/>
  <c r="W167" i="19"/>
  <c r="V167" i="19"/>
  <c r="U167" i="19" s="1"/>
  <c r="P167" i="19"/>
  <c r="O167" i="19"/>
  <c r="N167" i="19" s="1"/>
  <c r="G167" i="19"/>
  <c r="AA166" i="19"/>
  <c r="X166" i="19"/>
  <c r="W166" i="19"/>
  <c r="V166" i="19"/>
  <c r="M166" i="19"/>
  <c r="L166" i="19"/>
  <c r="G166" i="19"/>
  <c r="X165" i="19"/>
  <c r="W165" i="19"/>
  <c r="V165" i="19"/>
  <c r="K165" i="19"/>
  <c r="G165" i="19"/>
  <c r="A165" i="19"/>
  <c r="A166" i="19" s="1"/>
  <c r="A167" i="19" s="1"/>
  <c r="A168" i="19" s="1"/>
  <c r="A169" i="19" s="1"/>
  <c r="A170" i="19" s="1"/>
  <c r="A171" i="19" s="1"/>
  <c r="A172" i="19" s="1"/>
  <c r="A173" i="19" s="1"/>
  <c r="A174" i="19" s="1"/>
  <c r="A175" i="19" s="1"/>
  <c r="A176" i="19" s="1"/>
  <c r="A177" i="19" s="1"/>
  <c r="A178" i="19" s="1"/>
  <c r="A179" i="19" s="1"/>
  <c r="A180" i="19" s="1"/>
  <c r="X164" i="19"/>
  <c r="W164" i="19"/>
  <c r="V164" i="19"/>
  <c r="G164" i="19"/>
  <c r="K164" i="19" s="1"/>
  <c r="AK163" i="19"/>
  <c r="AI163" i="19"/>
  <c r="AF163" i="19"/>
  <c r="AE163" i="19"/>
  <c r="AC163" i="19"/>
  <c r="AB163" i="19"/>
  <c r="Z163" i="19"/>
  <c r="Y163" i="19"/>
  <c r="T163" i="19"/>
  <c r="S163" i="19"/>
  <c r="R163" i="19"/>
  <c r="J163" i="19"/>
  <c r="I163" i="19"/>
  <c r="H163" i="19"/>
  <c r="AI162" i="19"/>
  <c r="AI152" i="19" s="1"/>
  <c r="AH162" i="19"/>
  <c r="S162" i="19"/>
  <c r="S152" i="19" s="1"/>
  <c r="R162" i="19"/>
  <c r="R152" i="19" s="1"/>
  <c r="P162" i="19"/>
  <c r="O162" i="19"/>
  <c r="AG161" i="19"/>
  <c r="X161" i="19"/>
  <c r="W161" i="19"/>
  <c r="V161" i="19"/>
  <c r="Q161" i="19"/>
  <c r="G161" i="19"/>
  <c r="AG160" i="19"/>
  <c r="X160" i="19"/>
  <c r="W160" i="19"/>
  <c r="V160" i="19"/>
  <c r="U160" i="19" s="1"/>
  <c r="Q160" i="19"/>
  <c r="G160" i="19"/>
  <c r="AD159" i="19"/>
  <c r="X159" i="19"/>
  <c r="W159" i="19"/>
  <c r="V159" i="19"/>
  <c r="M159" i="19"/>
  <c r="L159" i="19"/>
  <c r="K159" i="19" s="1"/>
  <c r="G159" i="19"/>
  <c r="AD158" i="19"/>
  <c r="X158" i="19"/>
  <c r="W158" i="19"/>
  <c r="V158" i="19"/>
  <c r="M158" i="19"/>
  <c r="L158" i="19"/>
  <c r="G158" i="19"/>
  <c r="AD157" i="19"/>
  <c r="X157" i="19"/>
  <c r="W157" i="19"/>
  <c r="V157" i="19"/>
  <c r="U157" i="19" s="1"/>
  <c r="P157" i="19"/>
  <c r="N157" i="19" s="1"/>
  <c r="L157" i="19"/>
  <c r="K157" i="19" s="1"/>
  <c r="G157" i="19"/>
  <c r="A157" i="19"/>
  <c r="A158" i="19" s="1"/>
  <c r="A159" i="19" s="1"/>
  <c r="A160" i="19" s="1"/>
  <c r="A161" i="19" s="1"/>
  <c r="A162" i="19" s="1"/>
  <c r="AA156" i="19"/>
  <c r="X156" i="19"/>
  <c r="W156" i="19"/>
  <c r="V156" i="19"/>
  <c r="U156" i="19" s="1"/>
  <c r="M156" i="19"/>
  <c r="L156" i="19"/>
  <c r="G156" i="19"/>
  <c r="AA155" i="19"/>
  <c r="X155" i="19"/>
  <c r="W155" i="19"/>
  <c r="V155" i="19"/>
  <c r="M155" i="19"/>
  <c r="L155" i="19"/>
  <c r="G155" i="19"/>
  <c r="AA154" i="19"/>
  <c r="X154" i="19"/>
  <c r="W154" i="19"/>
  <c r="V154" i="19"/>
  <c r="M154" i="19"/>
  <c r="L154" i="19"/>
  <c r="G154" i="19"/>
  <c r="A154" i="19"/>
  <c r="A155" i="19" s="1"/>
  <c r="A156" i="19" s="1"/>
  <c r="AB153" i="19"/>
  <c r="AA153" i="19" s="1"/>
  <c r="X153" i="19"/>
  <c r="W153" i="19"/>
  <c r="V153" i="19"/>
  <c r="M153" i="19"/>
  <c r="L153" i="19"/>
  <c r="K153" i="19" s="1"/>
  <c r="G153" i="19"/>
  <c r="AK152" i="19"/>
  <c r="AF152" i="19"/>
  <c r="AE152" i="19"/>
  <c r="AC152" i="19"/>
  <c r="AB152" i="19"/>
  <c r="Z152" i="19"/>
  <c r="Y152" i="19"/>
  <c r="T152" i="19"/>
  <c r="O152" i="19"/>
  <c r="J152" i="19"/>
  <c r="I152" i="19"/>
  <c r="H152" i="19"/>
  <c r="AG151" i="19"/>
  <c r="Q151" i="19"/>
  <c r="N151" i="19"/>
  <c r="AG150" i="19"/>
  <c r="X150" i="19"/>
  <c r="W150" i="19"/>
  <c r="V150" i="19"/>
  <c r="Q150" i="19"/>
  <c r="G150" i="19"/>
  <c r="AG149" i="19"/>
  <c r="X149" i="19"/>
  <c r="W149" i="19"/>
  <c r="V149" i="19"/>
  <c r="Q149" i="19"/>
  <c r="G149" i="19"/>
  <c r="AG148" i="19"/>
  <c r="X148" i="19"/>
  <c r="W148" i="19"/>
  <c r="V148" i="19"/>
  <c r="Q148" i="19"/>
  <c r="G148" i="19"/>
  <c r="K148" i="19" s="1"/>
  <c r="AD147" i="19"/>
  <c r="X147" i="19"/>
  <c r="W147" i="19"/>
  <c r="V147" i="19"/>
  <c r="U147" i="19" s="1"/>
  <c r="Q147" i="19"/>
  <c r="O147" i="19"/>
  <c r="N147" i="19" s="1"/>
  <c r="G147" i="19"/>
  <c r="AD146" i="19"/>
  <c r="X146" i="19"/>
  <c r="W146" i="19"/>
  <c r="V146" i="19"/>
  <c r="U146" i="19" s="1"/>
  <c r="Q146" i="19"/>
  <c r="M146" i="19"/>
  <c r="L146" i="19"/>
  <c r="G146" i="19"/>
  <c r="AD145" i="19"/>
  <c r="X145" i="19"/>
  <c r="W145" i="19"/>
  <c r="V145" i="19"/>
  <c r="Q145" i="19"/>
  <c r="P145" i="19"/>
  <c r="O145" i="19"/>
  <c r="G145" i="19"/>
  <c r="AA144" i="19"/>
  <c r="X144" i="19"/>
  <c r="W144" i="19"/>
  <c r="V144" i="19"/>
  <c r="Q144" i="19"/>
  <c r="M144" i="19"/>
  <c r="M136" i="19" s="1"/>
  <c r="L144" i="19"/>
  <c r="G144" i="19"/>
  <c r="AA143" i="19"/>
  <c r="X143" i="19"/>
  <c r="W143" i="19"/>
  <c r="V143" i="19"/>
  <c r="Q143" i="19"/>
  <c r="G143" i="19"/>
  <c r="AD142" i="19"/>
  <c r="X142" i="19"/>
  <c r="W142" i="19"/>
  <c r="V142" i="19"/>
  <c r="U142" i="19" s="1"/>
  <c r="Q142" i="19"/>
  <c r="G142" i="19"/>
  <c r="AA141" i="19"/>
  <c r="X141" i="19"/>
  <c r="W141" i="19"/>
  <c r="V141" i="19"/>
  <c r="Q141" i="19"/>
  <c r="P141" i="19"/>
  <c r="N141" i="19" s="1"/>
  <c r="L141" i="19"/>
  <c r="K141" i="19" s="1"/>
  <c r="G141" i="19"/>
  <c r="AA140" i="19"/>
  <c r="AA136" i="19" s="1"/>
  <c r="X140" i="19"/>
  <c r="W140" i="19"/>
  <c r="V140" i="19"/>
  <c r="Q140" i="19"/>
  <c r="P140" i="19"/>
  <c r="N140" i="19"/>
  <c r="L140" i="19"/>
  <c r="K140" i="19" s="1"/>
  <c r="G140" i="19"/>
  <c r="X139" i="19"/>
  <c r="W139" i="19"/>
  <c r="V139" i="19"/>
  <c r="Q139" i="19"/>
  <c r="G139" i="19"/>
  <c r="X138" i="19"/>
  <c r="W138" i="19"/>
  <c r="V138" i="19"/>
  <c r="Q138" i="19"/>
  <c r="G138" i="19"/>
  <c r="A138" i="19"/>
  <c r="A139" i="19" s="1"/>
  <c r="A140" i="19" s="1"/>
  <c r="A141" i="19" s="1"/>
  <c r="A142" i="19" s="1"/>
  <c r="A143" i="19" s="1"/>
  <c r="A144" i="19" s="1"/>
  <c r="A145" i="19" s="1"/>
  <c r="A146" i="19" s="1"/>
  <c r="A147" i="19" s="1"/>
  <c r="A148" i="19" s="1"/>
  <c r="A149" i="19" s="1"/>
  <c r="A150" i="19" s="1"/>
  <c r="A151" i="19" s="1"/>
  <c r="X137" i="19"/>
  <c r="W137" i="19"/>
  <c r="V137" i="19"/>
  <c r="Q137" i="19"/>
  <c r="K137" i="19" s="1"/>
  <c r="G137" i="19"/>
  <c r="AK136" i="19"/>
  <c r="AI136" i="19"/>
  <c r="AH136" i="19"/>
  <c r="AF136" i="19"/>
  <c r="AE136" i="19"/>
  <c r="AC136" i="19"/>
  <c r="AB136" i="19"/>
  <c r="Z136" i="19"/>
  <c r="Y136" i="19"/>
  <c r="T136" i="19"/>
  <c r="S136" i="19"/>
  <c r="R136" i="19"/>
  <c r="J136" i="19"/>
  <c r="I136" i="19"/>
  <c r="H136" i="19"/>
  <c r="AG135" i="19"/>
  <c r="Q135" i="19"/>
  <c r="N135" i="19"/>
  <c r="AI134" i="19"/>
  <c r="AG134" i="19" s="1"/>
  <c r="S134" i="19"/>
  <c r="M134" i="19" s="1"/>
  <c r="L134" i="19"/>
  <c r="G134" i="19"/>
  <c r="AG133" i="19"/>
  <c r="X133" i="19"/>
  <c r="W133" i="19"/>
  <c r="V133" i="19"/>
  <c r="U133" i="19" s="1"/>
  <c r="Q133" i="19"/>
  <c r="G133" i="19"/>
  <c r="AG132" i="19"/>
  <c r="X132" i="19"/>
  <c r="W132" i="19"/>
  <c r="V132" i="19"/>
  <c r="Q132" i="19"/>
  <c r="G132" i="19"/>
  <c r="AG131" i="19"/>
  <c r="X131" i="19"/>
  <c r="W131" i="19"/>
  <c r="V131" i="19"/>
  <c r="U131" i="19" s="1"/>
  <c r="Q131" i="19"/>
  <c r="G131" i="19"/>
  <c r="AD130" i="19"/>
  <c r="X130" i="19"/>
  <c r="W130" i="19"/>
  <c r="V130" i="19"/>
  <c r="M130" i="19"/>
  <c r="L130" i="19"/>
  <c r="G130" i="19"/>
  <c r="AD129" i="19"/>
  <c r="X129" i="19"/>
  <c r="W129" i="19"/>
  <c r="V129" i="19"/>
  <c r="U129" i="19" s="1"/>
  <c r="P129" i="19"/>
  <c r="N129" i="19" s="1"/>
  <c r="L129" i="19"/>
  <c r="K129" i="19" s="1"/>
  <c r="G129" i="19"/>
  <c r="AD128" i="19"/>
  <c r="X128" i="19"/>
  <c r="W128" i="19"/>
  <c r="V128" i="19"/>
  <c r="M128" i="19"/>
  <c r="K128" i="19" s="1"/>
  <c r="L128" i="19"/>
  <c r="G128" i="19"/>
  <c r="AD127" i="19"/>
  <c r="X127" i="19"/>
  <c r="W127" i="19"/>
  <c r="V127" i="19"/>
  <c r="P127" i="19"/>
  <c r="N127" i="19" s="1"/>
  <c r="L127" i="19"/>
  <c r="K127" i="19" s="1"/>
  <c r="G127" i="19"/>
  <c r="AA126" i="19"/>
  <c r="X126" i="19"/>
  <c r="W126" i="19"/>
  <c r="V126" i="19"/>
  <c r="K126" i="19"/>
  <c r="G126" i="19"/>
  <c r="AA125" i="19"/>
  <c r="X125" i="19"/>
  <c r="W125" i="19"/>
  <c r="V125" i="19"/>
  <c r="P125" i="19"/>
  <c r="O125" i="19"/>
  <c r="O120" i="19" s="1"/>
  <c r="G125" i="19"/>
  <c r="AA124" i="19"/>
  <c r="X124" i="19"/>
  <c r="W124" i="19"/>
  <c r="V124" i="19"/>
  <c r="U124" i="19" s="1"/>
  <c r="G124" i="19"/>
  <c r="K124" i="19" s="1"/>
  <c r="AA123" i="19"/>
  <c r="X123" i="19"/>
  <c r="W123" i="19"/>
  <c r="V123" i="19"/>
  <c r="G123" i="19"/>
  <c r="X122" i="19"/>
  <c r="W122" i="19"/>
  <c r="V122" i="19"/>
  <c r="G122" i="19"/>
  <c r="K122" i="19" s="1"/>
  <c r="A122" i="19"/>
  <c r="A123" i="19" s="1"/>
  <c r="A124" i="19" s="1"/>
  <c r="A125" i="19" s="1"/>
  <c r="A126" i="19" s="1"/>
  <c r="A127" i="19" s="1"/>
  <c r="A128" i="19" s="1"/>
  <c r="A129" i="19" s="1"/>
  <c r="A130" i="19" s="1"/>
  <c r="A131" i="19" s="1"/>
  <c r="A132" i="19" s="1"/>
  <c r="A133" i="19" s="1"/>
  <c r="A134" i="19" s="1"/>
  <c r="A135" i="19" s="1"/>
  <c r="X121" i="19"/>
  <c r="W121" i="19"/>
  <c r="V121" i="19"/>
  <c r="M121" i="19"/>
  <c r="L121" i="19"/>
  <c r="L120" i="19" s="1"/>
  <c r="G121" i="19"/>
  <c r="AK120" i="19"/>
  <c r="AI120" i="19"/>
  <c r="AH120" i="19"/>
  <c r="AF120" i="19"/>
  <c r="AE120" i="19"/>
  <c r="AC120" i="19"/>
  <c r="AB120" i="19"/>
  <c r="Z120" i="19"/>
  <c r="Y120" i="19"/>
  <c r="T120" i="19"/>
  <c r="R120" i="19"/>
  <c r="J120" i="19"/>
  <c r="I120" i="19"/>
  <c r="H120" i="19"/>
  <c r="AG119" i="19"/>
  <c r="Q119" i="19"/>
  <c r="N119" i="19"/>
  <c r="AG118" i="19"/>
  <c r="S118" i="19"/>
  <c r="Q118" i="19"/>
  <c r="P118" i="19"/>
  <c r="N118" i="19" s="1"/>
  <c r="AG117" i="19"/>
  <c r="X117" i="19"/>
  <c r="W117" i="19"/>
  <c r="V117" i="19"/>
  <c r="Q117" i="19"/>
  <c r="G117" i="19"/>
  <c r="K117" i="19" s="1"/>
  <c r="AG116" i="19"/>
  <c r="X116" i="19"/>
  <c r="W116" i="19"/>
  <c r="V116" i="19"/>
  <c r="U116" i="19" s="1"/>
  <c r="Q116" i="19"/>
  <c r="G116" i="19"/>
  <c r="K116" i="19" s="1"/>
  <c r="AG115" i="19"/>
  <c r="X115" i="19"/>
  <c r="W115" i="19"/>
  <c r="V115" i="19"/>
  <c r="Q115" i="19"/>
  <c r="M115" i="19"/>
  <c r="L115" i="19"/>
  <c r="G115" i="19"/>
  <c r="K115" i="19" s="1"/>
  <c r="AG114" i="19"/>
  <c r="X114" i="19"/>
  <c r="W114" i="19"/>
  <c r="V114" i="19"/>
  <c r="U114" i="19" s="1"/>
  <c r="Q114" i="19"/>
  <c r="K114" i="19"/>
  <c r="G114" i="19"/>
  <c r="AD113" i="19"/>
  <c r="X113" i="19"/>
  <c r="W113" i="19"/>
  <c r="V113" i="19"/>
  <c r="M113" i="19"/>
  <c r="L113" i="19"/>
  <c r="G113" i="19"/>
  <c r="K113" i="19" s="1"/>
  <c r="AD112" i="19"/>
  <c r="X112" i="19"/>
  <c r="W112" i="19"/>
  <c r="V112" i="19"/>
  <c r="U112" i="19" s="1"/>
  <c r="M112" i="19"/>
  <c r="L112" i="19"/>
  <c r="G112" i="19"/>
  <c r="K112" i="19" s="1"/>
  <c r="AD111" i="19"/>
  <c r="X111" i="19"/>
  <c r="W111" i="19"/>
  <c r="V111" i="19"/>
  <c r="P111" i="19"/>
  <c r="O111" i="19"/>
  <c r="G111" i="19"/>
  <c r="AA110" i="19"/>
  <c r="X110" i="19"/>
  <c r="W110" i="19"/>
  <c r="V110" i="19"/>
  <c r="U110" i="19" s="1"/>
  <c r="P110" i="19"/>
  <c r="O110" i="19"/>
  <c r="G110" i="19"/>
  <c r="AA109" i="19"/>
  <c r="X109" i="19"/>
  <c r="W109" i="19"/>
  <c r="V109" i="19"/>
  <c r="P109" i="19"/>
  <c r="O109" i="19"/>
  <c r="G109" i="19"/>
  <c r="X108" i="19"/>
  <c r="W108" i="19"/>
  <c r="V108" i="19"/>
  <c r="G108" i="19"/>
  <c r="K108" i="19" s="1"/>
  <c r="AC107" i="19"/>
  <c r="AC105" i="19" s="1"/>
  <c r="AA107" i="19"/>
  <c r="X107" i="19"/>
  <c r="W107" i="19"/>
  <c r="V107" i="19"/>
  <c r="M107" i="19"/>
  <c r="G107" i="19"/>
  <c r="A107" i="19"/>
  <c r="A108" i="19" s="1"/>
  <c r="A109" i="19" s="1"/>
  <c r="A110" i="19" s="1"/>
  <c r="A111" i="19" s="1"/>
  <c r="A112" i="19" s="1"/>
  <c r="A113" i="19" s="1"/>
  <c r="A114" i="19" s="1"/>
  <c r="A115" i="19" s="1"/>
  <c r="A116" i="19" s="1"/>
  <c r="A117" i="19" s="1"/>
  <c r="A118" i="19" s="1"/>
  <c r="A119" i="19" s="1"/>
  <c r="X106" i="19"/>
  <c r="W106" i="19"/>
  <c r="V106" i="19"/>
  <c r="U106" i="19"/>
  <c r="G106" i="19"/>
  <c r="AK105" i="19"/>
  <c r="AI105" i="19"/>
  <c r="AH105" i="19"/>
  <c r="AF105" i="19"/>
  <c r="AE105" i="19"/>
  <c r="AB105" i="19"/>
  <c r="Z105" i="19"/>
  <c r="Y105" i="19"/>
  <c r="S105" i="19"/>
  <c r="R105" i="19"/>
  <c r="O105" i="19"/>
  <c r="J105" i="19"/>
  <c r="I105" i="19"/>
  <c r="H105" i="19"/>
  <c r="AH104" i="19"/>
  <c r="AG104" i="19" s="1"/>
  <c r="R104" i="19"/>
  <c r="Q104" i="19"/>
  <c r="O104" i="19"/>
  <c r="AI103" i="19"/>
  <c r="AG103" i="19" s="1"/>
  <c r="X103" i="19"/>
  <c r="W103" i="19"/>
  <c r="V103" i="19"/>
  <c r="S103" i="19"/>
  <c r="I103" i="19"/>
  <c r="G103" i="19" s="1"/>
  <c r="AG102" i="19"/>
  <c r="Q102" i="19"/>
  <c r="G102" i="19"/>
  <c r="K102" i="19" s="1"/>
  <c r="AG101" i="19"/>
  <c r="Q101" i="19"/>
  <c r="G101" i="19"/>
  <c r="AG100" i="19"/>
  <c r="Q100" i="19"/>
  <c r="G100" i="19"/>
  <c r="AG99" i="19"/>
  <c r="Q99" i="19"/>
  <c r="G99" i="19"/>
  <c r="AG98" i="19"/>
  <c r="X98" i="19"/>
  <c r="W98" i="19"/>
  <c r="V98" i="19"/>
  <c r="Q98" i="19"/>
  <c r="G98" i="19"/>
  <c r="A98" i="19"/>
  <c r="A99" i="19" s="1"/>
  <c r="A100" i="19" s="1"/>
  <c r="A101" i="19" s="1"/>
  <c r="A102" i="19" s="1"/>
  <c r="A103" i="19" s="1"/>
  <c r="A104" i="19" s="1"/>
  <c r="AG97" i="19"/>
  <c r="X97" i="19"/>
  <c r="W97" i="19"/>
  <c r="V97" i="19"/>
  <c r="U97" i="19" s="1"/>
  <c r="Q97" i="19"/>
  <c r="G97" i="19"/>
  <c r="K97" i="19" s="1"/>
  <c r="AD96" i="19"/>
  <c r="X96" i="19"/>
  <c r="W96" i="19"/>
  <c r="V96" i="19"/>
  <c r="P96" i="19"/>
  <c r="N96" i="19" s="1"/>
  <c r="L96" i="19"/>
  <c r="K96" i="19" s="1"/>
  <c r="G96" i="19"/>
  <c r="AD95" i="19"/>
  <c r="X95" i="19"/>
  <c r="W95" i="19"/>
  <c r="V95" i="19"/>
  <c r="P95" i="19"/>
  <c r="N95" i="19" s="1"/>
  <c r="L95" i="19"/>
  <c r="K95" i="19" s="1"/>
  <c r="G95" i="19"/>
  <c r="AD94" i="19"/>
  <c r="X94" i="19"/>
  <c r="W94" i="19"/>
  <c r="V94" i="19"/>
  <c r="L94" i="19"/>
  <c r="K94" i="19" s="1"/>
  <c r="I94" i="19"/>
  <c r="AD93" i="19"/>
  <c r="X93" i="19"/>
  <c r="W93" i="19"/>
  <c r="V93" i="19"/>
  <c r="P93" i="19"/>
  <c r="N93" i="19" s="1"/>
  <c r="L93" i="19"/>
  <c r="K93" i="19" s="1"/>
  <c r="G93" i="19"/>
  <c r="AD92" i="19"/>
  <c r="X92" i="19"/>
  <c r="W92" i="19"/>
  <c r="V92" i="19"/>
  <c r="L92" i="19"/>
  <c r="I92" i="19"/>
  <c r="M92" i="19" s="1"/>
  <c r="G92" i="19"/>
  <c r="AA91" i="19"/>
  <c r="W91" i="19"/>
  <c r="V91" i="19"/>
  <c r="L91" i="19"/>
  <c r="I91" i="19"/>
  <c r="M91" i="19" s="1"/>
  <c r="AA90" i="19"/>
  <c r="X90" i="19"/>
  <c r="W90" i="19"/>
  <c r="V90" i="19"/>
  <c r="M90" i="19"/>
  <c r="L90" i="19"/>
  <c r="I90" i="19"/>
  <c r="G90" i="19" s="1"/>
  <c r="AB89" i="19"/>
  <c r="AA89" i="19"/>
  <c r="X89" i="19"/>
  <c r="W89" i="19"/>
  <c r="P89" i="19"/>
  <c r="N89" i="19"/>
  <c r="L89" i="19"/>
  <c r="K89" i="19"/>
  <c r="G89" i="19"/>
  <c r="AA88" i="19"/>
  <c r="X88" i="19"/>
  <c r="W88" i="19"/>
  <c r="V88" i="19"/>
  <c r="L88" i="19"/>
  <c r="I88" i="19"/>
  <c r="X87" i="19"/>
  <c r="W87" i="19"/>
  <c r="V87" i="19"/>
  <c r="U87" i="19" s="1"/>
  <c r="G87" i="19"/>
  <c r="K87" i="19" s="1"/>
  <c r="X86" i="19"/>
  <c r="W86" i="19"/>
  <c r="U86" i="19" s="1"/>
  <c r="V86" i="19"/>
  <c r="G86" i="19"/>
  <c r="K86" i="19" s="1"/>
  <c r="X85" i="19"/>
  <c r="W85" i="19"/>
  <c r="V85" i="19"/>
  <c r="G85" i="19"/>
  <c r="K85" i="19" s="1"/>
  <c r="AK84" i="19"/>
  <c r="AH84" i="19"/>
  <c r="AF84" i="19"/>
  <c r="AE84" i="19"/>
  <c r="AC84" i="19"/>
  <c r="Z84" i="19"/>
  <c r="Y84" i="19"/>
  <c r="R84" i="19"/>
  <c r="J84" i="19"/>
  <c r="H84" i="19"/>
  <c r="AG83" i="19"/>
  <c r="Q83" i="19"/>
  <c r="N83" i="19"/>
  <c r="AG82" i="19"/>
  <c r="X82" i="19"/>
  <c r="W82" i="19"/>
  <c r="V82" i="19"/>
  <c r="U82" i="19" s="1"/>
  <c r="Q82" i="19"/>
  <c r="G82" i="19"/>
  <c r="AG81" i="19"/>
  <c r="X81" i="19"/>
  <c r="W81" i="19"/>
  <c r="V81" i="19"/>
  <c r="U81" i="19" s="1"/>
  <c r="Q81" i="19"/>
  <c r="G81" i="19"/>
  <c r="K81" i="19" s="1"/>
  <c r="AG80" i="19"/>
  <c r="X80" i="19"/>
  <c r="W80" i="19"/>
  <c r="V80" i="19"/>
  <c r="U80" i="19" s="1"/>
  <c r="Q80" i="19"/>
  <c r="K80" i="19"/>
  <c r="G80" i="19"/>
  <c r="AD79" i="19"/>
  <c r="X79" i="19"/>
  <c r="W79" i="19"/>
  <c r="V79" i="19"/>
  <c r="Q79" i="19"/>
  <c r="G79" i="19"/>
  <c r="AD78" i="19"/>
  <c r="AD69" i="19" s="1"/>
  <c r="X78" i="19"/>
  <c r="W78" i="19"/>
  <c r="V78" i="19"/>
  <c r="Q78" i="19"/>
  <c r="G78" i="19"/>
  <c r="AD77" i="19"/>
  <c r="X77" i="19"/>
  <c r="W77" i="19"/>
  <c r="V77" i="19"/>
  <c r="Q77" i="19"/>
  <c r="G77" i="19"/>
  <c r="AD76" i="19"/>
  <c r="X76" i="19"/>
  <c r="W76" i="19"/>
  <c r="U76" i="19" s="1"/>
  <c r="V76" i="19"/>
  <c r="Q76" i="19"/>
  <c r="P76" i="19"/>
  <c r="P69" i="19" s="1"/>
  <c r="L76" i="19"/>
  <c r="K76" i="19" s="1"/>
  <c r="G76" i="19"/>
  <c r="AA75" i="19"/>
  <c r="X75" i="19"/>
  <c r="W75" i="19"/>
  <c r="V75" i="19"/>
  <c r="U75" i="19" s="1"/>
  <c r="Q75" i="19"/>
  <c r="M75" i="19"/>
  <c r="L75" i="19"/>
  <c r="G75" i="19"/>
  <c r="AB74" i="19"/>
  <c r="AA74" i="19" s="1"/>
  <c r="X74" i="19"/>
  <c r="W74" i="19"/>
  <c r="Q74" i="19"/>
  <c r="M74" i="19"/>
  <c r="L74" i="19"/>
  <c r="G74" i="19"/>
  <c r="AA73" i="19"/>
  <c r="X73" i="19"/>
  <c r="W73" i="19"/>
  <c r="V73" i="19"/>
  <c r="Q73" i="19"/>
  <c r="M73" i="19"/>
  <c r="L73" i="19"/>
  <c r="G73" i="19"/>
  <c r="AA72" i="19"/>
  <c r="X72" i="19"/>
  <c r="W72" i="19"/>
  <c r="V72" i="19"/>
  <c r="Q72" i="19"/>
  <c r="M72" i="19"/>
  <c r="M69" i="19" s="1"/>
  <c r="L72" i="19"/>
  <c r="G72" i="19"/>
  <c r="X71" i="19"/>
  <c r="W71" i="19"/>
  <c r="V71" i="19"/>
  <c r="U71" i="19" s="1"/>
  <c r="Q71" i="19"/>
  <c r="G71" i="19"/>
  <c r="K71" i="19" s="1"/>
  <c r="A71" i="19"/>
  <c r="A72" i="19" s="1"/>
  <c r="A73" i="19" s="1"/>
  <c r="A74" i="19" s="1"/>
  <c r="A75" i="19" s="1"/>
  <c r="A76" i="19" s="1"/>
  <c r="A77" i="19" s="1"/>
  <c r="A78" i="19" s="1"/>
  <c r="A79" i="19" s="1"/>
  <c r="A80" i="19" s="1"/>
  <c r="A81" i="19" s="1"/>
  <c r="A82" i="19" s="1"/>
  <c r="A83" i="19" s="1"/>
  <c r="X70" i="19"/>
  <c r="W70" i="19"/>
  <c r="V70" i="19"/>
  <c r="Q70" i="19"/>
  <c r="G70" i="19"/>
  <c r="AK69" i="19"/>
  <c r="AI69" i="19"/>
  <c r="AH69" i="19"/>
  <c r="AF69" i="19"/>
  <c r="AE69" i="19"/>
  <c r="AC69" i="19"/>
  <c r="Z69" i="19"/>
  <c r="Y69" i="19"/>
  <c r="T69" i="19"/>
  <c r="S69" i="19"/>
  <c r="R69" i="19"/>
  <c r="O69" i="19"/>
  <c r="J69" i="19"/>
  <c r="I69" i="19"/>
  <c r="H69" i="19"/>
  <c r="AG68" i="19"/>
  <c r="Q68" i="19"/>
  <c r="N68" i="19"/>
  <c r="AG67" i="19"/>
  <c r="Q67" i="19"/>
  <c r="N67" i="19"/>
  <c r="AG66" i="19"/>
  <c r="Q66" i="19"/>
  <c r="N66" i="19"/>
  <c r="AG65" i="19"/>
  <c r="Q65" i="19"/>
  <c r="N65" i="19"/>
  <c r="AI64" i="19"/>
  <c r="AI56" i="19" s="1"/>
  <c r="AH64" i="19"/>
  <c r="AD64" i="19"/>
  <c r="W64" i="19"/>
  <c r="V64" i="19"/>
  <c r="U64" i="19" s="1"/>
  <c r="Q64" i="19"/>
  <c r="N64" i="19"/>
  <c r="M64" i="19"/>
  <c r="L64" i="19"/>
  <c r="G64" i="19"/>
  <c r="AD63" i="19"/>
  <c r="AD56" i="19" s="1"/>
  <c r="X63" i="19"/>
  <c r="W63" i="19"/>
  <c r="V63" i="19"/>
  <c r="Q63" i="19"/>
  <c r="P63" i="19"/>
  <c r="N63" i="19" s="1"/>
  <c r="L63" i="19"/>
  <c r="K63" i="19" s="1"/>
  <c r="G63" i="19"/>
  <c r="AD62" i="19"/>
  <c r="X62" i="19"/>
  <c r="W62" i="19"/>
  <c r="V62" i="19"/>
  <c r="Q62" i="19"/>
  <c r="P62" i="19"/>
  <c r="N62" i="19"/>
  <c r="L62" i="19"/>
  <c r="K62" i="19" s="1"/>
  <c r="G62" i="19"/>
  <c r="AA61" i="19"/>
  <c r="X61" i="19"/>
  <c r="W61" i="19"/>
  <c r="V61" i="19"/>
  <c r="Q61" i="19"/>
  <c r="M61" i="19"/>
  <c r="L61" i="19"/>
  <c r="G61" i="19"/>
  <c r="AA60" i="19"/>
  <c r="X60" i="19"/>
  <c r="W60" i="19"/>
  <c r="V60" i="19"/>
  <c r="U60" i="19" s="1"/>
  <c r="Q60" i="19"/>
  <c r="M60" i="19"/>
  <c r="K60" i="19" s="1"/>
  <c r="L60" i="19"/>
  <c r="G60" i="19"/>
  <c r="X59" i="19"/>
  <c r="W59" i="19"/>
  <c r="V59" i="19"/>
  <c r="Q59" i="19"/>
  <c r="G59" i="19"/>
  <c r="X58" i="19"/>
  <c r="W58" i="19"/>
  <c r="V58" i="19"/>
  <c r="Q58" i="19"/>
  <c r="G58" i="19"/>
  <c r="A58" i="19"/>
  <c r="A59" i="19" s="1"/>
  <c r="A60" i="19" s="1"/>
  <c r="A61" i="19" s="1"/>
  <c r="A62" i="19" s="1"/>
  <c r="A63" i="19" s="1"/>
  <c r="A64" i="19" s="1"/>
  <c r="A65" i="19" s="1"/>
  <c r="A66" i="19" s="1"/>
  <c r="A67" i="19" s="1"/>
  <c r="A68" i="19" s="1"/>
  <c r="X57" i="19"/>
  <c r="W57" i="19"/>
  <c r="V57" i="19"/>
  <c r="U57" i="19"/>
  <c r="Q57" i="19"/>
  <c r="G57" i="19"/>
  <c r="AK56" i="19"/>
  <c r="AH56" i="19"/>
  <c r="AF56" i="19"/>
  <c r="AE56" i="19"/>
  <c r="AC56" i="19"/>
  <c r="AB56" i="19"/>
  <c r="AA56" i="19"/>
  <c r="Z56" i="19"/>
  <c r="Y56" i="19"/>
  <c r="T56" i="19"/>
  <c r="S56" i="19"/>
  <c r="R56" i="19"/>
  <c r="O56" i="19"/>
  <c r="J56" i="19"/>
  <c r="I56" i="19"/>
  <c r="H56" i="19"/>
  <c r="AG55" i="19"/>
  <c r="Q55" i="19"/>
  <c r="N55" i="19"/>
  <c r="AG54" i="19"/>
  <c r="X54" i="19"/>
  <c r="W54" i="19"/>
  <c r="V54" i="19"/>
  <c r="U54" i="19"/>
  <c r="Q54" i="19"/>
  <c r="N54" i="19"/>
  <c r="G54" i="19"/>
  <c r="AG53" i="19"/>
  <c r="AG46" i="19" s="1"/>
  <c r="X53" i="19"/>
  <c r="W53" i="19"/>
  <c r="V53" i="19"/>
  <c r="Q53" i="19"/>
  <c r="N53" i="19"/>
  <c r="G53" i="19"/>
  <c r="AD52" i="19"/>
  <c r="AD46" i="19" s="1"/>
  <c r="X52" i="19"/>
  <c r="W52" i="19"/>
  <c r="V52" i="19"/>
  <c r="U52" i="19" s="1"/>
  <c r="Q52" i="19"/>
  <c r="P52" i="19"/>
  <c r="N52" i="19" s="1"/>
  <c r="N46" i="19" s="1"/>
  <c r="L52" i="19"/>
  <c r="K52" i="19" s="1"/>
  <c r="G52" i="19"/>
  <c r="AA51" i="19"/>
  <c r="AA46" i="19" s="1"/>
  <c r="X51" i="19"/>
  <c r="W51" i="19"/>
  <c r="V51" i="19"/>
  <c r="Q51" i="19"/>
  <c r="M51" i="19"/>
  <c r="M46" i="19" s="1"/>
  <c r="L51" i="19"/>
  <c r="G51" i="19"/>
  <c r="X50" i="19"/>
  <c r="W50" i="19"/>
  <c r="V50" i="19"/>
  <c r="Q50" i="19"/>
  <c r="G50" i="19"/>
  <c r="X49" i="19"/>
  <c r="W49" i="19"/>
  <c r="V49" i="19"/>
  <c r="U49" i="19" s="1"/>
  <c r="Q49" i="19"/>
  <c r="G49" i="19"/>
  <c r="X48" i="19"/>
  <c r="W48" i="19"/>
  <c r="V48" i="19"/>
  <c r="Q48" i="19"/>
  <c r="G48" i="19"/>
  <c r="A48" i="19"/>
  <c r="A49" i="19" s="1"/>
  <c r="A50" i="19" s="1"/>
  <c r="A51" i="19" s="1"/>
  <c r="A52" i="19" s="1"/>
  <c r="A53" i="19" s="1"/>
  <c r="A54" i="19" s="1"/>
  <c r="A55" i="19" s="1"/>
  <c r="X47" i="19"/>
  <c r="W47" i="19"/>
  <c r="V47" i="19"/>
  <c r="Q47" i="19"/>
  <c r="G47" i="19"/>
  <c r="AK46" i="19"/>
  <c r="AI46" i="19"/>
  <c r="AH46" i="19"/>
  <c r="AF46" i="19"/>
  <c r="AE46" i="19"/>
  <c r="AC46" i="19"/>
  <c r="AB46" i="19"/>
  <c r="Z46" i="19"/>
  <c r="Y46" i="19"/>
  <c r="S46" i="19"/>
  <c r="R46" i="19"/>
  <c r="O46" i="19"/>
  <c r="L46" i="19"/>
  <c r="J46" i="19"/>
  <c r="I46" i="19"/>
  <c r="H46" i="19"/>
  <c r="AG45" i="19"/>
  <c r="X45" i="19"/>
  <c r="U45" i="19" s="1"/>
  <c r="W45" i="19"/>
  <c r="V45" i="19"/>
  <c r="Q45" i="19"/>
  <c r="K45" i="19"/>
  <c r="G45" i="19"/>
  <c r="AG44" i="19"/>
  <c r="Q44" i="19"/>
  <c r="G44" i="19"/>
  <c r="AG43" i="19"/>
  <c r="X43" i="19"/>
  <c r="U43" i="19" s="1"/>
  <c r="W43" i="19"/>
  <c r="V43" i="19"/>
  <c r="Q43" i="19"/>
  <c r="P43" i="19"/>
  <c r="O43" i="19"/>
  <c r="N43" i="19" s="1"/>
  <c r="G43" i="19"/>
  <c r="A43" i="19"/>
  <c r="A44" i="19" s="1"/>
  <c r="A45" i="19" s="1"/>
  <c r="AD42" i="19"/>
  <c r="U42" i="19" s="1"/>
  <c r="W42" i="19"/>
  <c r="V42" i="19"/>
  <c r="Q42" i="19"/>
  <c r="P42" i="19"/>
  <c r="L42" i="19"/>
  <c r="K42" i="19" s="1"/>
  <c r="G42" i="19"/>
  <c r="AD41" i="19"/>
  <c r="X41" i="19"/>
  <c r="W41" i="19"/>
  <c r="V41" i="19"/>
  <c r="Q41" i="19"/>
  <c r="P41" i="19"/>
  <c r="O41" i="19"/>
  <c r="G41" i="19"/>
  <c r="AD40" i="19"/>
  <c r="X40" i="19"/>
  <c r="W40" i="19"/>
  <c r="V40" i="19"/>
  <c r="Q40" i="19"/>
  <c r="M40" i="19"/>
  <c r="L40" i="19"/>
  <c r="K40" i="19" s="1"/>
  <c r="G40" i="19"/>
  <c r="AD39" i="19"/>
  <c r="X39" i="19"/>
  <c r="U39" i="19" s="1"/>
  <c r="W39" i="19"/>
  <c r="V39" i="19"/>
  <c r="Q39" i="19"/>
  <c r="M39" i="19"/>
  <c r="L39" i="19"/>
  <c r="G39" i="19"/>
  <c r="AA38" i="19"/>
  <c r="X38" i="19"/>
  <c r="W38" i="19"/>
  <c r="V38" i="19"/>
  <c r="Q38" i="19"/>
  <c r="M38" i="19"/>
  <c r="M31" i="19" s="1"/>
  <c r="L38" i="19"/>
  <c r="G38" i="19"/>
  <c r="AA37" i="19"/>
  <c r="X37" i="19"/>
  <c r="U37" i="19" s="1"/>
  <c r="W37" i="19"/>
  <c r="V37" i="19"/>
  <c r="Q37" i="19"/>
  <c r="G37" i="19"/>
  <c r="AA36" i="19"/>
  <c r="AA31" i="19" s="1"/>
  <c r="X36" i="19"/>
  <c r="W36" i="19"/>
  <c r="V36" i="19"/>
  <c r="Q36" i="19"/>
  <c r="G36" i="19"/>
  <c r="X35" i="19"/>
  <c r="W35" i="19"/>
  <c r="V35" i="19"/>
  <c r="Q35" i="19"/>
  <c r="K35" i="19" s="1"/>
  <c r="G35" i="19"/>
  <c r="X34" i="19"/>
  <c r="U34" i="19" s="1"/>
  <c r="W34" i="19"/>
  <c r="V34" i="19"/>
  <c r="Q34" i="19"/>
  <c r="G34" i="19"/>
  <c r="X33" i="19"/>
  <c r="U33" i="19" s="1"/>
  <c r="W33" i="19"/>
  <c r="V33" i="19"/>
  <c r="Q33" i="19"/>
  <c r="G33" i="19"/>
  <c r="X32" i="19"/>
  <c r="U32" i="19" s="1"/>
  <c r="W32" i="19"/>
  <c r="V32" i="19"/>
  <c r="Q32" i="19"/>
  <c r="G32" i="19"/>
  <c r="AK31" i="19"/>
  <c r="AI31" i="19"/>
  <c r="AH31" i="19"/>
  <c r="AF31" i="19"/>
  <c r="AE31" i="19"/>
  <c r="AC31" i="19"/>
  <c r="AB31" i="19"/>
  <c r="Z31" i="19"/>
  <c r="Y31" i="19"/>
  <c r="T31" i="19"/>
  <c r="S31" i="19"/>
  <c r="R31" i="19"/>
  <c r="J31" i="19"/>
  <c r="I31" i="19"/>
  <c r="H31" i="19"/>
  <c r="AH30" i="19"/>
  <c r="AG30" i="19" s="1"/>
  <c r="R30" i="19"/>
  <c r="Q30" i="19" s="1"/>
  <c r="O30" i="19"/>
  <c r="N30" i="19" s="1"/>
  <c r="AG29" i="19"/>
  <c r="Q29" i="19"/>
  <c r="N29" i="19"/>
  <c r="AG28" i="19"/>
  <c r="X28" i="19"/>
  <c r="W28" i="19"/>
  <c r="V28" i="19"/>
  <c r="U28" i="19"/>
  <c r="Q28" i="19"/>
  <c r="O28" i="19"/>
  <c r="N28" i="19" s="1"/>
  <c r="M28" i="19"/>
  <c r="K28" i="19" s="1"/>
  <c r="G28" i="19"/>
  <c r="AG27" i="19"/>
  <c r="X27" i="19"/>
  <c r="W27" i="19"/>
  <c r="V27" i="19"/>
  <c r="U27" i="19"/>
  <c r="Q27" i="19"/>
  <c r="G27" i="19"/>
  <c r="AG26" i="19"/>
  <c r="X26" i="19"/>
  <c r="W26" i="19"/>
  <c r="V26" i="19"/>
  <c r="U26" i="19"/>
  <c r="Q26" i="19"/>
  <c r="O26" i="19"/>
  <c r="N26" i="19" s="1"/>
  <c r="G26" i="19"/>
  <c r="AH25" i="19"/>
  <c r="AG25" i="19" s="1"/>
  <c r="X25" i="19"/>
  <c r="W25" i="19"/>
  <c r="V25" i="19"/>
  <c r="U25" i="19"/>
  <c r="R25" i="19"/>
  <c r="O25" i="19" s="1"/>
  <c r="G25" i="19"/>
  <c r="AD24" i="19"/>
  <c r="U24" i="19" s="1"/>
  <c r="X24" i="19"/>
  <c r="W24" i="19"/>
  <c r="V24" i="19"/>
  <c r="Q24" i="19"/>
  <c r="P24" i="19"/>
  <c r="P15" i="19" s="1"/>
  <c r="O24" i="19"/>
  <c r="G24" i="19"/>
  <c r="AD23" i="19"/>
  <c r="U23" i="19" s="1"/>
  <c r="X23" i="19"/>
  <c r="W23" i="19"/>
  <c r="V23" i="19"/>
  <c r="Q23" i="19"/>
  <c r="M23" i="19"/>
  <c r="L23" i="19"/>
  <c r="G23" i="19"/>
  <c r="AD22" i="19"/>
  <c r="U22" i="19" s="1"/>
  <c r="X22" i="19"/>
  <c r="W22" i="19"/>
  <c r="V22" i="19"/>
  <c r="Q22" i="19"/>
  <c r="M22" i="19"/>
  <c r="L22" i="19"/>
  <c r="G22" i="19"/>
  <c r="AA21" i="19"/>
  <c r="U21" i="19" s="1"/>
  <c r="X21" i="19"/>
  <c r="W21" i="19"/>
  <c r="V21" i="19"/>
  <c r="Q21" i="19"/>
  <c r="M21" i="19"/>
  <c r="L21" i="19"/>
  <c r="G21" i="19"/>
  <c r="AB20" i="19"/>
  <c r="V20" i="19" s="1"/>
  <c r="X20" i="19"/>
  <c r="W20" i="19"/>
  <c r="Q20" i="19"/>
  <c r="M20" i="19"/>
  <c r="L20" i="19"/>
  <c r="G20" i="19"/>
  <c r="AB19" i="19"/>
  <c r="V19" i="19" s="1"/>
  <c r="X19" i="19"/>
  <c r="W19" i="19"/>
  <c r="Q19" i="19"/>
  <c r="M19" i="19"/>
  <c r="L19" i="19"/>
  <c r="G19" i="19"/>
  <c r="X18" i="19"/>
  <c r="U18" i="19" s="1"/>
  <c r="W18" i="19"/>
  <c r="V18" i="19"/>
  <c r="Q18" i="19"/>
  <c r="K18" i="19" s="1"/>
  <c r="G18" i="19"/>
  <c r="N18" i="19" s="1"/>
  <c r="X17" i="19"/>
  <c r="U17" i="19" s="1"/>
  <c r="W17" i="19"/>
  <c r="V17" i="19"/>
  <c r="Q17" i="19"/>
  <c r="N17" i="19" s="1"/>
  <c r="G17" i="19"/>
  <c r="A17" i="19"/>
  <c r="A18" i="19" s="1"/>
  <c r="A19" i="19" s="1"/>
  <c r="A20" i="19" s="1"/>
  <c r="A21" i="19" s="1"/>
  <c r="A22" i="19" s="1"/>
  <c r="A23" i="19" s="1"/>
  <c r="A24" i="19" s="1"/>
  <c r="A25" i="19" s="1"/>
  <c r="A26" i="19" s="1"/>
  <c r="A27" i="19" s="1"/>
  <c r="A28" i="19" s="1"/>
  <c r="A29" i="19" s="1"/>
  <c r="A30" i="19" s="1"/>
  <c r="X16" i="19"/>
  <c r="W16" i="19"/>
  <c r="V16" i="19"/>
  <c r="U16" i="19"/>
  <c r="Q16" i="19"/>
  <c r="N16" i="19"/>
  <c r="G16" i="19"/>
  <c r="K16" i="19" s="1"/>
  <c r="AK15" i="19"/>
  <c r="AI15" i="19"/>
  <c r="AH15" i="19"/>
  <c r="AF15" i="19"/>
  <c r="AE15" i="19"/>
  <c r="AC15" i="19"/>
  <c r="Z15" i="19"/>
  <c r="Y15" i="19"/>
  <c r="T15" i="19"/>
  <c r="S15" i="19"/>
  <c r="J15" i="19"/>
  <c r="I15" i="19"/>
  <c r="H15" i="19"/>
  <c r="X12" i="19"/>
  <c r="X11" i="19" s="1"/>
  <c r="X10" i="19" s="1"/>
  <c r="S12" i="19"/>
  <c r="S11" i="19" s="1"/>
  <c r="S10" i="19" s="1"/>
  <c r="R12" i="19"/>
  <c r="Q12" i="19" s="1"/>
  <c r="Q11" i="19" s="1"/>
  <c r="Q10" i="19" s="1"/>
  <c r="N12" i="19"/>
  <c r="N11" i="19" s="1"/>
  <c r="N10" i="19" s="1"/>
  <c r="G12" i="19"/>
  <c r="AK11" i="19"/>
  <c r="AK10" i="19" s="1"/>
  <c r="Z11" i="19"/>
  <c r="Z10" i="19" s="1"/>
  <c r="Y11" i="19"/>
  <c r="Y10" i="19" s="1"/>
  <c r="P11" i="19"/>
  <c r="P10" i="19" s="1"/>
  <c r="O11" i="19"/>
  <c r="M11" i="19"/>
  <c r="M10" i="19" s="1"/>
  <c r="L11" i="19"/>
  <c r="L10" i="19" s="1"/>
  <c r="K11" i="19"/>
  <c r="K10" i="19" s="1"/>
  <c r="J11" i="19"/>
  <c r="J10" i="19" s="1"/>
  <c r="I11" i="19"/>
  <c r="I10" i="19" s="1"/>
  <c r="H11" i="19"/>
  <c r="G11" i="19" s="1"/>
  <c r="G10" i="19" s="1"/>
  <c r="O10" i="19"/>
  <c r="G7" i="19"/>
  <c r="H7" i="19" s="1"/>
  <c r="I7" i="19" s="1"/>
  <c r="J7" i="19" s="1"/>
  <c r="X7" i="19" s="1"/>
  <c r="Y7" i="19" s="1"/>
  <c r="Z7" i="19" s="1"/>
  <c r="AK7" i="19" s="1"/>
  <c r="AL7" i="19" s="1"/>
  <c r="A3" i="19"/>
  <c r="AA19" i="19" l="1"/>
  <c r="AG31" i="19"/>
  <c r="U58" i="19"/>
  <c r="K77" i="19"/>
  <c r="K79" i="19"/>
  <c r="U103" i="19"/>
  <c r="N110" i="19"/>
  <c r="U148" i="19"/>
  <c r="AA152" i="19"/>
  <c r="U155" i="19"/>
  <c r="X181" i="19"/>
  <c r="U210" i="19"/>
  <c r="U222" i="19"/>
  <c r="N248" i="19"/>
  <c r="U281" i="19"/>
  <c r="Z14" i="19"/>
  <c r="Z13" i="19" s="1"/>
  <c r="Z8" i="19" s="1"/>
  <c r="O31" i="19"/>
  <c r="AI84" i="19"/>
  <c r="AI14" i="19" s="1"/>
  <c r="AD163" i="19"/>
  <c r="AB15" i="19"/>
  <c r="K44" i="19"/>
  <c r="X46" i="19"/>
  <c r="K51" i="19"/>
  <c r="U63" i="19"/>
  <c r="U77" i="19"/>
  <c r="U94" i="19"/>
  <c r="U117" i="19"/>
  <c r="U128" i="19"/>
  <c r="K130" i="19"/>
  <c r="K139" i="19"/>
  <c r="K144" i="19"/>
  <c r="N152" i="19"/>
  <c r="K176" i="19"/>
  <c r="M181" i="19"/>
  <c r="U191" i="19"/>
  <c r="AD198" i="19"/>
  <c r="K250" i="19"/>
  <c r="L69" i="19"/>
  <c r="N76" i="19"/>
  <c r="N69" i="19" s="1"/>
  <c r="U85" i="19"/>
  <c r="U137" i="19"/>
  <c r="U139" i="19"/>
  <c r="K149" i="19"/>
  <c r="K178" i="19"/>
  <c r="N181" i="19"/>
  <c r="U216" i="19"/>
  <c r="U221" i="19"/>
  <c r="U225" i="19"/>
  <c r="U232" i="19"/>
  <c r="N245" i="19"/>
  <c r="U282" i="19"/>
  <c r="K22" i="19"/>
  <c r="Q25" i="19"/>
  <c r="Q15" i="19" s="1"/>
  <c r="U41" i="19"/>
  <c r="V56" i="19"/>
  <c r="AN57" i="19" s="1"/>
  <c r="AN58" i="19" s="1"/>
  <c r="U59" i="19"/>
  <c r="U56" i="19" s="1"/>
  <c r="AM57" i="19" s="1"/>
  <c r="U62" i="19"/>
  <c r="U91" i="19"/>
  <c r="U98" i="19"/>
  <c r="AD105" i="19"/>
  <c r="Q105" i="19"/>
  <c r="K121" i="19"/>
  <c r="K146" i="19"/>
  <c r="U171" i="19"/>
  <c r="K215" i="19"/>
  <c r="P218" i="19"/>
  <c r="X218" i="19"/>
  <c r="X223" i="19"/>
  <c r="U241" i="19"/>
  <c r="N261" i="19"/>
  <c r="L15" i="19"/>
  <c r="W46" i="19"/>
  <c r="W56" i="19"/>
  <c r="AO57" i="19" s="1"/>
  <c r="AO58" i="19" s="1"/>
  <c r="M56" i="19"/>
  <c r="AA84" i="19"/>
  <c r="G198" i="19"/>
  <c r="U278" i="19"/>
  <c r="M105" i="19"/>
  <c r="U78" i="19"/>
  <c r="AG120" i="19"/>
  <c r="U141" i="19"/>
  <c r="K158" i="19"/>
  <c r="K187" i="19"/>
  <c r="O198" i="19"/>
  <c r="K217" i="19"/>
  <c r="N230" i="19"/>
  <c r="N240" i="19"/>
  <c r="R11" i="19"/>
  <c r="R10" i="19" s="1"/>
  <c r="AK14" i="19"/>
  <c r="AK13" i="19" s="1"/>
  <c r="AK8" i="19" s="1"/>
  <c r="AD238" i="19"/>
  <c r="G15" i="19"/>
  <c r="P31" i="19"/>
  <c r="U50" i="19"/>
  <c r="U113" i="19"/>
  <c r="U138" i="19"/>
  <c r="U143" i="19"/>
  <c r="N145" i="19"/>
  <c r="K150" i="19"/>
  <c r="N162" i="19"/>
  <c r="U170" i="19"/>
  <c r="N172" i="19"/>
  <c r="U187" i="19"/>
  <c r="O218" i="19"/>
  <c r="U224" i="19"/>
  <c r="Q223" i="19"/>
  <c r="AA223" i="19"/>
  <c r="U240" i="19"/>
  <c r="K263" i="19"/>
  <c r="N266" i="19"/>
  <c r="N252" i="19" s="1"/>
  <c r="AO47" i="19"/>
  <c r="AO48" i="19" s="1"/>
  <c r="X31" i="19"/>
  <c r="U48" i="19"/>
  <c r="U46" i="19" s="1"/>
  <c r="AM47" i="19" s="1"/>
  <c r="AM48" i="19" s="1"/>
  <c r="X152" i="19"/>
  <c r="W163" i="19"/>
  <c r="AO164" i="19" s="1"/>
  <c r="AO165" i="19" s="1"/>
  <c r="Q163" i="19"/>
  <c r="V218" i="19"/>
  <c r="AN219" i="19" s="1"/>
  <c r="AN220" i="19" s="1"/>
  <c r="AD223" i="19"/>
  <c r="Q238" i="19"/>
  <c r="H14" i="19"/>
  <c r="H13" i="19" s="1"/>
  <c r="K36" i="19"/>
  <c r="U40" i="19"/>
  <c r="G56" i="19"/>
  <c r="W69" i="19"/>
  <c r="AO70" i="19" s="1"/>
  <c r="K107" i="19"/>
  <c r="X120" i="19"/>
  <c r="U127" i="19"/>
  <c r="U130" i="19"/>
  <c r="U132" i="19"/>
  <c r="V136" i="19"/>
  <c r="AN137" i="19" s="1"/>
  <c r="AN138" i="19" s="1"/>
  <c r="K154" i="19"/>
  <c r="U168" i="19"/>
  <c r="K170" i="19"/>
  <c r="K173" i="19"/>
  <c r="U176" i="19"/>
  <c r="P181" i="19"/>
  <c r="K200" i="19"/>
  <c r="W201" i="19"/>
  <c r="U201" i="19" s="1"/>
  <c r="K210" i="19"/>
  <c r="U212" i="19"/>
  <c r="U215" i="19"/>
  <c r="AO219" i="19"/>
  <c r="AO220" i="19" s="1"/>
  <c r="K228" i="19"/>
  <c r="N236" i="19"/>
  <c r="N223" i="19" s="1"/>
  <c r="K247" i="19"/>
  <c r="U250" i="19"/>
  <c r="Q252" i="19"/>
  <c r="AD252" i="19"/>
  <c r="N269" i="19"/>
  <c r="K272" i="19"/>
  <c r="U275" i="19"/>
  <c r="Q291" i="19"/>
  <c r="Q290" i="19" s="1"/>
  <c r="Q285" i="19" s="1"/>
  <c r="P198" i="19"/>
  <c r="V252" i="19"/>
  <c r="AN253" i="19" s="1"/>
  <c r="AN254" i="19" s="1"/>
  <c r="X252" i="19"/>
  <c r="J14" i="19"/>
  <c r="J13" i="19" s="1"/>
  <c r="J8" i="19" s="1"/>
  <c r="AD15" i="19"/>
  <c r="K19" i="19"/>
  <c r="AA20" i="19"/>
  <c r="U20" i="19" s="1"/>
  <c r="Y14" i="19"/>
  <c r="Y13" i="19" s="1"/>
  <c r="Y8" i="19" s="1"/>
  <c r="K34" i="19"/>
  <c r="K38" i="19"/>
  <c r="G46" i="19"/>
  <c r="P56" i="19"/>
  <c r="AA69" i="19"/>
  <c r="W84" i="19"/>
  <c r="G91" i="19"/>
  <c r="K100" i="19"/>
  <c r="U107" i="19"/>
  <c r="N111" i="19"/>
  <c r="AG105" i="19"/>
  <c r="AD120" i="19"/>
  <c r="U140" i="19"/>
  <c r="P136" i="19"/>
  <c r="U154" i="19"/>
  <c r="K156" i="19"/>
  <c r="K161" i="19"/>
  <c r="U173" i="19"/>
  <c r="N175" i="19"/>
  <c r="U183" i="19"/>
  <c r="K186" i="19"/>
  <c r="K203" i="19"/>
  <c r="X198" i="19"/>
  <c r="U211" i="19"/>
  <c r="L218" i="19"/>
  <c r="U228" i="19"/>
  <c r="U236" i="19"/>
  <c r="N259" i="19"/>
  <c r="U260" i="19"/>
  <c r="N262" i="19"/>
  <c r="U263" i="19"/>
  <c r="U266" i="19"/>
  <c r="U283" i="19"/>
  <c r="N56" i="19"/>
  <c r="N136" i="19"/>
  <c r="AE14" i="19"/>
  <c r="Q46" i="19"/>
  <c r="K46" i="19"/>
  <c r="Q69" i="19"/>
  <c r="K72" i="19"/>
  <c r="X84" i="19"/>
  <c r="W181" i="19"/>
  <c r="AO182" i="19" s="1"/>
  <c r="AO183" i="19" s="1"/>
  <c r="G252" i="19"/>
  <c r="M15" i="19"/>
  <c r="AF14" i="19"/>
  <c r="K32" i="19"/>
  <c r="U36" i="19"/>
  <c r="AD31" i="19"/>
  <c r="U47" i="19"/>
  <c r="X56" i="19"/>
  <c r="K61" i="19"/>
  <c r="U73" i="19"/>
  <c r="U79" i="19"/>
  <c r="AG69" i="19"/>
  <c r="U96" i="19"/>
  <c r="K98" i="19"/>
  <c r="U111" i="19"/>
  <c r="U122" i="19"/>
  <c r="W120" i="19"/>
  <c r="AO121" i="19" s="1"/>
  <c r="AO122" i="19" s="1"/>
  <c r="U126" i="19"/>
  <c r="K133" i="19"/>
  <c r="U150" i="19"/>
  <c r="M152" i="19"/>
  <c r="AD152" i="19"/>
  <c r="U159" i="19"/>
  <c r="O163" i="19"/>
  <c r="V163" i="19"/>
  <c r="AN164" i="19" s="1"/>
  <c r="AN165" i="19" s="1"/>
  <c r="P163" i="19"/>
  <c r="U175" i="19"/>
  <c r="K177" i="19"/>
  <c r="U186" i="19"/>
  <c r="U189" i="19"/>
  <c r="U200" i="19"/>
  <c r="K205" i="19"/>
  <c r="K206" i="19"/>
  <c r="N220" i="19"/>
  <c r="AO224" i="19"/>
  <c r="AO225" i="19" s="1"/>
  <c r="G238" i="19"/>
  <c r="U244" i="19"/>
  <c r="AG238" i="19"/>
  <c r="U249" i="19"/>
  <c r="K253" i="19"/>
  <c r="K255" i="19"/>
  <c r="N265" i="19"/>
  <c r="U269" i="19"/>
  <c r="N271" i="19"/>
  <c r="U274" i="19"/>
  <c r="K276" i="19"/>
  <c r="U277" i="19"/>
  <c r="S290" i="19"/>
  <c r="S285" i="19" s="1"/>
  <c r="X15" i="19"/>
  <c r="N24" i="19"/>
  <c r="V46" i="19"/>
  <c r="AN47" i="19" s="1"/>
  <c r="AN48" i="19" s="1"/>
  <c r="R15" i="19"/>
  <c r="R14" i="19" s="1"/>
  <c r="R13" i="19" s="1"/>
  <c r="AG15" i="19"/>
  <c r="K37" i="19"/>
  <c r="U38" i="19"/>
  <c r="L56" i="19"/>
  <c r="U61" i="19"/>
  <c r="U72" i="19"/>
  <c r="K78" i="19"/>
  <c r="U93" i="19"/>
  <c r="X136" i="19"/>
  <c r="AD136" i="19"/>
  <c r="AG136" i="19"/>
  <c r="K155" i="19"/>
  <c r="X163" i="19"/>
  <c r="U169" i="19"/>
  <c r="U172" i="19"/>
  <c r="U177" i="19"/>
  <c r="AN182" i="19"/>
  <c r="AN183" i="19" s="1"/>
  <c r="U184" i="19"/>
  <c r="AA181" i="19"/>
  <c r="AB198" i="19"/>
  <c r="U213" i="19"/>
  <c r="U220" i="19"/>
  <c r="W238" i="19"/>
  <c r="AO239" i="19" s="1"/>
  <c r="AO240" i="19" s="1"/>
  <c r="P238" i="19"/>
  <c r="U246" i="19"/>
  <c r="W252" i="19"/>
  <c r="AO253" i="19" s="1"/>
  <c r="AO254" i="19" s="1"/>
  <c r="K264" i="19"/>
  <c r="N267" i="19"/>
  <c r="U268" i="19"/>
  <c r="U271" i="19"/>
  <c r="U276" i="19"/>
  <c r="U284" i="19"/>
  <c r="L198" i="19"/>
  <c r="U206" i="19"/>
  <c r="K213" i="19"/>
  <c r="P223" i="19"/>
  <c r="G31" i="19"/>
  <c r="P46" i="19"/>
  <c r="U108" i="19"/>
  <c r="U123" i="19"/>
  <c r="U144" i="19"/>
  <c r="U158" i="19"/>
  <c r="L163" i="19"/>
  <c r="U174" i="19"/>
  <c r="K190" i="19"/>
  <c r="AG181" i="19"/>
  <c r="Q198" i="19"/>
  <c r="K201" i="19"/>
  <c r="U226" i="19"/>
  <c r="K232" i="19"/>
  <c r="AG223" i="19"/>
  <c r="K258" i="19"/>
  <c r="AA252" i="19"/>
  <c r="K270" i="19"/>
  <c r="U273" i="19"/>
  <c r="N278" i="19"/>
  <c r="AA105" i="19"/>
  <c r="K21" i="19"/>
  <c r="W31" i="19"/>
  <c r="AO32" i="19" s="1"/>
  <c r="AO33" i="19" s="1"/>
  <c r="W136" i="19"/>
  <c r="K202" i="19"/>
  <c r="K17" i="19"/>
  <c r="L31" i="19"/>
  <c r="V31" i="19"/>
  <c r="AN32" i="19" s="1"/>
  <c r="AN33" i="19" s="1"/>
  <c r="Q56" i="19"/>
  <c r="K64" i="19"/>
  <c r="K90" i="19"/>
  <c r="U95" i="19"/>
  <c r="L105" i="19"/>
  <c r="P120" i="19"/>
  <c r="G136" i="19"/>
  <c r="M163" i="19"/>
  <c r="AD181" i="19"/>
  <c r="K208" i="19"/>
  <c r="G223" i="19"/>
  <c r="W15" i="19"/>
  <c r="X69" i="19"/>
  <c r="X105" i="19"/>
  <c r="O223" i="19"/>
  <c r="T14" i="19"/>
  <c r="T13" i="19" s="1"/>
  <c r="T9" i="19" s="1"/>
  <c r="K20" i="19"/>
  <c r="K23" i="19"/>
  <c r="K39" i="19"/>
  <c r="K31" i="19" s="1"/>
  <c r="U53" i="19"/>
  <c r="K82" i="19"/>
  <c r="U90" i="19"/>
  <c r="K92" i="19"/>
  <c r="K99" i="19"/>
  <c r="K132" i="19"/>
  <c r="K138" i="19"/>
  <c r="K143" i="19"/>
  <c r="U149" i="19"/>
  <c r="U166" i="19"/>
  <c r="K168" i="19"/>
  <c r="L181" i="19"/>
  <c r="U185" i="19"/>
  <c r="U192" i="19"/>
  <c r="U194" i="19"/>
  <c r="N198" i="19"/>
  <c r="U208" i="19"/>
  <c r="AG198" i="19"/>
  <c r="K219" i="19"/>
  <c r="K218" i="19" s="1"/>
  <c r="U229" i="19"/>
  <c r="U243" i="19"/>
  <c r="K256" i="19"/>
  <c r="N260" i="19"/>
  <c r="U264" i="19"/>
  <c r="AG252" i="19"/>
  <c r="K56" i="19"/>
  <c r="N15" i="19"/>
  <c r="O15" i="19"/>
  <c r="N25" i="19"/>
  <c r="V15" i="19"/>
  <c r="AN16" i="19" s="1"/>
  <c r="AN17" i="19" s="1"/>
  <c r="H10" i="19"/>
  <c r="U51" i="19"/>
  <c r="G69" i="19"/>
  <c r="AO137" i="19"/>
  <c r="AO138" i="19" s="1"/>
  <c r="K70" i="19"/>
  <c r="K73" i="19"/>
  <c r="K101" i="19"/>
  <c r="K142" i="19"/>
  <c r="K160" i="19"/>
  <c r="U19" i="19"/>
  <c r="U35" i="19"/>
  <c r="K134" i="19"/>
  <c r="L136" i="19"/>
  <c r="U70" i="19"/>
  <c r="U145" i="19"/>
  <c r="L152" i="19"/>
  <c r="U164" i="19"/>
  <c r="U92" i="19"/>
  <c r="P94" i="19"/>
  <c r="G94" i="19"/>
  <c r="AG84" i="19"/>
  <c r="O84" i="19"/>
  <c r="N104" i="19"/>
  <c r="V120" i="19"/>
  <c r="AN121" i="19" s="1"/>
  <c r="AN122" i="19" s="1"/>
  <c r="U121" i="19"/>
  <c r="Q134" i="19"/>
  <c r="Q120" i="19" s="1"/>
  <c r="S120" i="19"/>
  <c r="AG162" i="19"/>
  <c r="AG152" i="19" s="1"/>
  <c r="N41" i="19"/>
  <c r="N42" i="19"/>
  <c r="K123" i="19"/>
  <c r="G120" i="19"/>
  <c r="V198" i="19"/>
  <c r="AN199" i="19" s="1"/>
  <c r="AN200" i="19" s="1"/>
  <c r="U202" i="19"/>
  <c r="M88" i="19"/>
  <c r="M84" i="19" s="1"/>
  <c r="G88" i="19"/>
  <c r="I84" i="19"/>
  <c r="N238" i="19"/>
  <c r="K33" i="19"/>
  <c r="K91" i="19"/>
  <c r="L84" i="19"/>
  <c r="AD84" i="19"/>
  <c r="K75" i="19"/>
  <c r="U88" i="19"/>
  <c r="V89" i="19"/>
  <c r="AB84" i="19"/>
  <c r="N109" i="19"/>
  <c r="W152" i="19"/>
  <c r="AO153" i="19" s="1"/>
  <c r="AO154" i="19" s="1"/>
  <c r="U161" i="19"/>
  <c r="G163" i="19"/>
  <c r="AA163" i="19"/>
  <c r="K238" i="19"/>
  <c r="Q31" i="19"/>
  <c r="AG64" i="19"/>
  <c r="AG56" i="19" s="1"/>
  <c r="G105" i="19"/>
  <c r="K106" i="19"/>
  <c r="K105" i="19" s="1"/>
  <c r="P105" i="19"/>
  <c r="AA120" i="19"/>
  <c r="U125" i="19"/>
  <c r="V152" i="19"/>
  <c r="AN153" i="19" s="1"/>
  <c r="Q292" i="19"/>
  <c r="R290" i="19"/>
  <c r="R285" i="19" s="1"/>
  <c r="AO16" i="19"/>
  <c r="AO17" i="19" s="1"/>
  <c r="S84" i="19"/>
  <c r="Q103" i="19"/>
  <c r="Q84" i="19" s="1"/>
  <c r="U109" i="19"/>
  <c r="U115" i="19"/>
  <c r="G152" i="19"/>
  <c r="N163" i="19"/>
  <c r="K74" i="19"/>
  <c r="V105" i="19"/>
  <c r="AN106" i="19" s="1"/>
  <c r="AN107" i="19" s="1"/>
  <c r="W105" i="19"/>
  <c r="AO106" i="19" s="1"/>
  <c r="AO107" i="19" s="1"/>
  <c r="N218" i="19"/>
  <c r="N125" i="19"/>
  <c r="N120" i="19" s="1"/>
  <c r="K131" i="19"/>
  <c r="Q136" i="19"/>
  <c r="Q162" i="19"/>
  <c r="Q152" i="19" s="1"/>
  <c r="K166" i="19"/>
  <c r="AG180" i="19"/>
  <c r="AG163" i="19" s="1"/>
  <c r="U219" i="19"/>
  <c r="V223" i="19"/>
  <c r="AN224" i="19" s="1"/>
  <c r="AN225" i="19" s="1"/>
  <c r="V242" i="19"/>
  <c r="O290" i="19"/>
  <c r="O285" i="19" s="1"/>
  <c r="U153" i="19"/>
  <c r="AA202" i="19"/>
  <c r="AA198" i="19" s="1"/>
  <c r="N222" i="19"/>
  <c r="AA243" i="19"/>
  <c r="L252" i="19"/>
  <c r="M291" i="19"/>
  <c r="M290" i="19" s="1"/>
  <c r="M285" i="19" s="1"/>
  <c r="G181" i="19"/>
  <c r="M198" i="19"/>
  <c r="L223" i="19"/>
  <c r="M252" i="19"/>
  <c r="AB69" i="19"/>
  <c r="AH152" i="19"/>
  <c r="AH14" i="19" s="1"/>
  <c r="U165" i="19"/>
  <c r="M223" i="19"/>
  <c r="AA242" i="19"/>
  <c r="O252" i="19"/>
  <c r="K254" i="19"/>
  <c r="X285" i="19"/>
  <c r="U255" i="19"/>
  <c r="M120" i="19"/>
  <c r="AC198" i="19"/>
  <c r="AC14" i="19" s="1"/>
  <c r="K199" i="19"/>
  <c r="M218" i="19"/>
  <c r="K225" i="19"/>
  <c r="K223" i="19" s="1"/>
  <c r="U254" i="19"/>
  <c r="N292" i="19"/>
  <c r="N290" i="19" s="1"/>
  <c r="N285" i="19" s="1"/>
  <c r="V74" i="19"/>
  <c r="U74" i="19" s="1"/>
  <c r="L238" i="19"/>
  <c r="P152" i="19"/>
  <c r="W204" i="19"/>
  <c r="L290" i="19"/>
  <c r="L285" i="19" s="1"/>
  <c r="O136" i="19"/>
  <c r="Q218" i="19"/>
  <c r="O238" i="19"/>
  <c r="U136" i="19" l="1"/>
  <c r="AM137" i="19" s="1"/>
  <c r="AM138" i="19" s="1"/>
  <c r="R9" i="19"/>
  <c r="K152" i="19"/>
  <c r="M14" i="19"/>
  <c r="M13" i="19" s="1"/>
  <c r="M9" i="19" s="1"/>
  <c r="U15" i="19"/>
  <c r="K136" i="19"/>
  <c r="AA15" i="19"/>
  <c r="K15" i="19"/>
  <c r="U223" i="19"/>
  <c r="AM224" i="19" s="1"/>
  <c r="AM225" i="19" s="1"/>
  <c r="S14" i="19"/>
  <c r="S13" i="19" s="1"/>
  <c r="S9" i="19" s="1"/>
  <c r="K181" i="19"/>
  <c r="U105" i="19"/>
  <c r="AM106" i="19" s="1"/>
  <c r="AM107" i="19" s="1"/>
  <c r="N31" i="19"/>
  <c r="X14" i="19"/>
  <c r="X13" i="19" s="1"/>
  <c r="U181" i="19"/>
  <c r="AA238" i="19"/>
  <c r="AO71" i="19"/>
  <c r="AO72" i="19"/>
  <c r="U152" i="19"/>
  <c r="U31" i="19"/>
  <c r="AM32" i="19" s="1"/>
  <c r="AM33" i="19" s="1"/>
  <c r="AD14" i="19"/>
  <c r="K120" i="19"/>
  <c r="J9" i="19"/>
  <c r="AB14" i="19"/>
  <c r="K198" i="19"/>
  <c r="U218" i="19"/>
  <c r="AM219" i="19" s="1"/>
  <c r="AM220" i="19" s="1"/>
  <c r="U252" i="19"/>
  <c r="AM253" i="19" s="1"/>
  <c r="AM254" i="19" s="1"/>
  <c r="AM182" i="19"/>
  <c r="AM183" i="19" s="1"/>
  <c r="K163" i="19"/>
  <c r="AA14" i="19"/>
  <c r="N105" i="19"/>
  <c r="U163" i="19"/>
  <c r="AM164" i="19" s="1"/>
  <c r="AM165" i="19" s="1"/>
  <c r="AN154" i="19"/>
  <c r="L14" i="19"/>
  <c r="L13" i="19" s="1"/>
  <c r="L9" i="19" s="1"/>
  <c r="X8" i="19"/>
  <c r="AO85" i="19"/>
  <c r="AO86" i="19" s="1"/>
  <c r="K252" i="19"/>
  <c r="G84" i="19"/>
  <c r="AG14" i="19"/>
  <c r="G14" i="19"/>
  <c r="G13" i="19" s="1"/>
  <c r="Q14" i="19"/>
  <c r="Q13" i="19" s="1"/>
  <c r="Q9" i="19" s="1"/>
  <c r="U242" i="19"/>
  <c r="U238" i="19" s="1"/>
  <c r="AM239" i="19" s="1"/>
  <c r="AM240" i="19" s="1"/>
  <c r="V238" i="19"/>
  <c r="AN239" i="19" s="1"/>
  <c r="AN240" i="19" s="1"/>
  <c r="U89" i="19"/>
  <c r="U84" i="19" s="1"/>
  <c r="AM85" i="19" s="1"/>
  <c r="AM86" i="19" s="1"/>
  <c r="V84" i="19"/>
  <c r="AN85" i="19" s="1"/>
  <c r="AN86" i="19" s="1"/>
  <c r="K69" i="19"/>
  <c r="N94" i="19"/>
  <c r="N84" i="19" s="1"/>
  <c r="P84" i="19"/>
  <c r="P14" i="19" s="1"/>
  <c r="P13" i="19" s="1"/>
  <c r="P9" i="19" s="1"/>
  <c r="K103" i="19"/>
  <c r="U204" i="19"/>
  <c r="U198" i="19" s="1"/>
  <c r="AM199" i="19" s="1"/>
  <c r="AM200" i="19" s="1"/>
  <c r="W198" i="19"/>
  <c r="AO199" i="19" s="1"/>
  <c r="AO200" i="19" s="1"/>
  <c r="K291" i="19"/>
  <c r="K290" i="19" s="1"/>
  <c r="K285" i="19" s="1"/>
  <c r="I14" i="19"/>
  <c r="I13" i="19" s="1"/>
  <c r="AM23" i="19"/>
  <c r="AM24" i="19" s="1"/>
  <c r="AM16" i="19"/>
  <c r="AM17" i="19" s="1"/>
  <c r="U69" i="19"/>
  <c r="U120" i="19"/>
  <c r="AM121" i="19" s="1"/>
  <c r="AM122" i="19" s="1"/>
  <c r="V69" i="19"/>
  <c r="AN70" i="19" s="1"/>
  <c r="K88" i="19"/>
  <c r="AM58" i="19"/>
  <c r="AM153" i="19"/>
  <c r="AM154" i="19" s="1"/>
  <c r="H9" i="19"/>
  <c r="H8" i="19"/>
  <c r="O14" i="19"/>
  <c r="O13" i="19" s="1"/>
  <c r="O9" i="19" s="1"/>
  <c r="N14" i="19" l="1"/>
  <c r="N13" i="19" s="1"/>
  <c r="N9" i="19" s="1"/>
  <c r="K84" i="19"/>
  <c r="K14" i="19"/>
  <c r="K13" i="19" s="1"/>
  <c r="K9" i="19" s="1"/>
  <c r="U14" i="19"/>
  <c r="AM70" i="19"/>
  <c r="W14" i="19"/>
  <c r="V14" i="19"/>
  <c r="G9" i="19"/>
  <c r="G8" i="19"/>
  <c r="I9" i="19"/>
  <c r="I8" i="19"/>
  <c r="AN71" i="19"/>
  <c r="AN72" i="19"/>
  <c r="AM72" i="19" l="1"/>
  <c r="AM71" i="19"/>
  <c r="P291" i="18" l="1"/>
  <c r="S291" i="18" s="1"/>
  <c r="O291" i="18"/>
  <c r="R291" i="18" s="1"/>
  <c r="N291" i="18"/>
  <c r="N289" i="18" s="1"/>
  <c r="X290" i="18"/>
  <c r="X289" i="18" s="1"/>
  <c r="S290" i="18"/>
  <c r="M290" i="18" s="1"/>
  <c r="M289" i="18" s="1"/>
  <c r="R290" i="18"/>
  <c r="Q290" i="18" s="1"/>
  <c r="G290" i="18"/>
  <c r="AK289" i="18"/>
  <c r="Z289" i="18"/>
  <c r="Y289" i="18"/>
  <c r="T289" i="18"/>
  <c r="P289" i="18"/>
  <c r="O289" i="18"/>
  <c r="J289" i="18"/>
  <c r="I289" i="18"/>
  <c r="H289" i="18"/>
  <c r="X288" i="18"/>
  <c r="G288" i="18"/>
  <c r="X287" i="18"/>
  <c r="G287" i="18"/>
  <c r="X286" i="18"/>
  <c r="G286" i="18"/>
  <c r="X285" i="18"/>
  <c r="G285" i="18"/>
  <c r="AK284" i="18"/>
  <c r="Z284" i="18"/>
  <c r="Y284" i="18"/>
  <c r="J284" i="18"/>
  <c r="I284" i="18"/>
  <c r="H284" i="18"/>
  <c r="X283" i="18"/>
  <c r="W283" i="18"/>
  <c r="V283" i="18"/>
  <c r="K283" i="18"/>
  <c r="G283" i="18"/>
  <c r="X282" i="18"/>
  <c r="W282" i="18"/>
  <c r="V282" i="18"/>
  <c r="U282" i="18"/>
  <c r="K282" i="18"/>
  <c r="G282" i="18"/>
  <c r="X281" i="18"/>
  <c r="W281" i="18"/>
  <c r="V281" i="18"/>
  <c r="U281" i="18" s="1"/>
  <c r="K281" i="18"/>
  <c r="G281" i="18"/>
  <c r="X280" i="18"/>
  <c r="W280" i="18"/>
  <c r="V280" i="18"/>
  <c r="U280" i="18" s="1"/>
  <c r="K280" i="18"/>
  <c r="G280" i="18"/>
  <c r="X279" i="18"/>
  <c r="W279" i="18"/>
  <c r="V279" i="18"/>
  <c r="U279" i="18" s="1"/>
  <c r="K279" i="18"/>
  <c r="G279" i="18"/>
  <c r="X278" i="18"/>
  <c r="W278" i="18"/>
  <c r="V278" i="18"/>
  <c r="K278" i="18"/>
  <c r="G278" i="18"/>
  <c r="AG277" i="18"/>
  <c r="X277" i="18"/>
  <c r="W277" i="18"/>
  <c r="V277" i="18"/>
  <c r="U277" i="18" s="1"/>
  <c r="Q277" i="18"/>
  <c r="P277" i="18"/>
  <c r="O277" i="18"/>
  <c r="G277" i="18"/>
  <c r="AG276" i="18"/>
  <c r="X276" i="18"/>
  <c r="W276" i="18"/>
  <c r="V276" i="18"/>
  <c r="U276" i="18" s="1"/>
  <c r="Q276" i="18"/>
  <c r="O276" i="18"/>
  <c r="N276" i="18" s="1"/>
  <c r="M276" i="18"/>
  <c r="K276" i="18" s="1"/>
  <c r="G276" i="18"/>
  <c r="AG275" i="18"/>
  <c r="X275" i="18"/>
  <c r="W275" i="18"/>
  <c r="V275" i="18"/>
  <c r="Q275" i="18"/>
  <c r="G275" i="18"/>
  <c r="AG274" i="18"/>
  <c r="X274" i="18"/>
  <c r="W274" i="18"/>
  <c r="V274" i="18"/>
  <c r="U274" i="18"/>
  <c r="Q274" i="18"/>
  <c r="M274" i="18"/>
  <c r="L274" i="18"/>
  <c r="G274" i="18"/>
  <c r="AG273" i="18"/>
  <c r="X273" i="18"/>
  <c r="W273" i="18"/>
  <c r="V273" i="18"/>
  <c r="Q273" i="18"/>
  <c r="O273" i="18"/>
  <c r="N273" i="18" s="1"/>
  <c r="M273" i="18"/>
  <c r="K273" i="18"/>
  <c r="G273" i="18"/>
  <c r="AG272" i="18"/>
  <c r="X272" i="18"/>
  <c r="W272" i="18"/>
  <c r="V272" i="18"/>
  <c r="Q272" i="18"/>
  <c r="G272" i="18"/>
  <c r="AG271" i="18"/>
  <c r="X271" i="18"/>
  <c r="W271" i="18"/>
  <c r="V271" i="18"/>
  <c r="Q271" i="18"/>
  <c r="G271" i="18"/>
  <c r="K271" i="18" s="1"/>
  <c r="AG270" i="18"/>
  <c r="X270" i="18"/>
  <c r="W270" i="18"/>
  <c r="V270" i="18"/>
  <c r="Q270" i="18"/>
  <c r="P270" i="18"/>
  <c r="O270" i="18"/>
  <c r="N270" i="18" s="1"/>
  <c r="G270" i="18"/>
  <c r="AG269" i="18"/>
  <c r="X269" i="18"/>
  <c r="W269" i="18"/>
  <c r="V269" i="18"/>
  <c r="U269" i="18"/>
  <c r="Q269" i="18"/>
  <c r="M269" i="18"/>
  <c r="L269" i="18"/>
  <c r="G269" i="18"/>
  <c r="AD268" i="18"/>
  <c r="X268" i="18"/>
  <c r="W268" i="18"/>
  <c r="V268" i="18"/>
  <c r="U268" i="18" s="1"/>
  <c r="Q268" i="18"/>
  <c r="P268" i="18"/>
  <c r="O268" i="18"/>
  <c r="N268" i="18" s="1"/>
  <c r="G268" i="18"/>
  <c r="AD267" i="18"/>
  <c r="X267" i="18"/>
  <c r="W267" i="18"/>
  <c r="V267" i="18"/>
  <c r="U267" i="18" s="1"/>
  <c r="Q267" i="18"/>
  <c r="P267" i="18"/>
  <c r="O267" i="18"/>
  <c r="N267" i="18" s="1"/>
  <c r="G267" i="18"/>
  <c r="AD266" i="18"/>
  <c r="X266" i="18"/>
  <c r="W266" i="18"/>
  <c r="V266" i="18"/>
  <c r="Q266" i="18"/>
  <c r="P266" i="18"/>
  <c r="O266" i="18"/>
  <c r="G266" i="18"/>
  <c r="AD265" i="18"/>
  <c r="X265" i="18"/>
  <c r="W265" i="18"/>
  <c r="U265" i="18" s="1"/>
  <c r="V265" i="18"/>
  <c r="Q265" i="18"/>
  <c r="P265" i="18"/>
  <c r="O265" i="18"/>
  <c r="G265" i="18"/>
  <c r="AA264" i="18"/>
  <c r="X264" i="18"/>
  <c r="W264" i="18"/>
  <c r="V264" i="18"/>
  <c r="U264" i="18" s="1"/>
  <c r="Q264" i="18"/>
  <c r="P264" i="18"/>
  <c r="O264" i="18"/>
  <c r="N264" i="18"/>
  <c r="G264" i="18"/>
  <c r="AA263" i="18"/>
  <c r="X263" i="18"/>
  <c r="W263" i="18"/>
  <c r="V263" i="18"/>
  <c r="U263" i="18" s="1"/>
  <c r="Q263" i="18"/>
  <c r="M263" i="18"/>
  <c r="L263" i="18"/>
  <c r="G263" i="18"/>
  <c r="AA262" i="18"/>
  <c r="X262" i="18"/>
  <c r="W262" i="18"/>
  <c r="V262" i="18"/>
  <c r="U262" i="18" s="1"/>
  <c r="Q262" i="18"/>
  <c r="M262" i="18"/>
  <c r="K262" i="18" s="1"/>
  <c r="L262" i="18"/>
  <c r="G262" i="18"/>
  <c r="AA261" i="18"/>
  <c r="X261" i="18"/>
  <c r="W261" i="18"/>
  <c r="V261" i="18"/>
  <c r="U261" i="18" s="1"/>
  <c r="Q261" i="18"/>
  <c r="P261" i="18"/>
  <c r="O261" i="18"/>
  <c r="N261" i="18" s="1"/>
  <c r="G261" i="18"/>
  <c r="AD260" i="18"/>
  <c r="X260" i="18"/>
  <c r="W260" i="18"/>
  <c r="V260" i="18"/>
  <c r="Q260" i="18"/>
  <c r="P260" i="18"/>
  <c r="O260" i="18"/>
  <c r="N260" i="18"/>
  <c r="G260" i="18"/>
  <c r="AA259" i="18"/>
  <c r="X259" i="18"/>
  <c r="W259" i="18"/>
  <c r="V259" i="18"/>
  <c r="U259" i="18" s="1"/>
  <c r="Q259" i="18"/>
  <c r="P259" i="18"/>
  <c r="O259" i="18"/>
  <c r="G259" i="18"/>
  <c r="AA258" i="18"/>
  <c r="X258" i="18"/>
  <c r="W258" i="18"/>
  <c r="V258" i="18"/>
  <c r="Q258" i="18"/>
  <c r="P258" i="18"/>
  <c r="O258" i="18"/>
  <c r="N258" i="18" s="1"/>
  <c r="G258" i="18"/>
  <c r="X257" i="18"/>
  <c r="W257" i="18"/>
  <c r="V257" i="18"/>
  <c r="Q257" i="18"/>
  <c r="G257" i="18"/>
  <c r="X256" i="18"/>
  <c r="W256" i="18"/>
  <c r="V256" i="18"/>
  <c r="U256" i="18" s="1"/>
  <c r="Q256" i="18"/>
  <c r="G256" i="18"/>
  <c r="K256" i="18" s="1"/>
  <c r="X255" i="18"/>
  <c r="W255" i="18"/>
  <c r="V255" i="18"/>
  <c r="Q255" i="18"/>
  <c r="G255" i="18"/>
  <c r="X254" i="18"/>
  <c r="W254" i="18"/>
  <c r="V254" i="18"/>
  <c r="Q254" i="18"/>
  <c r="G254" i="18"/>
  <c r="X253" i="18"/>
  <c r="W253" i="18"/>
  <c r="V253" i="18"/>
  <c r="U253" i="18" s="1"/>
  <c r="Q253" i="18"/>
  <c r="G253" i="18"/>
  <c r="A253" i="18"/>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X252" i="18"/>
  <c r="W252" i="18"/>
  <c r="V252" i="18"/>
  <c r="Q252" i="18"/>
  <c r="G252" i="18"/>
  <c r="AK251" i="18"/>
  <c r="AI251" i="18"/>
  <c r="AH251" i="18"/>
  <c r="AF251" i="18"/>
  <c r="AE251" i="18"/>
  <c r="AC251" i="18"/>
  <c r="AB251" i="18"/>
  <c r="Z251" i="18"/>
  <c r="Y251" i="18"/>
  <c r="S251" i="18"/>
  <c r="R251" i="18"/>
  <c r="J251" i="18"/>
  <c r="I251" i="18"/>
  <c r="H251" i="18"/>
  <c r="X250" i="18"/>
  <c r="W250" i="18"/>
  <c r="V250" i="18"/>
  <c r="U250" i="18" s="1"/>
  <c r="K250" i="18"/>
  <c r="G250" i="18"/>
  <c r="AG249" i="18"/>
  <c r="X249" i="18"/>
  <c r="W249" i="18"/>
  <c r="U249" i="18" s="1"/>
  <c r="V249" i="18"/>
  <c r="Q249" i="18"/>
  <c r="M249" i="18"/>
  <c r="L249" i="18"/>
  <c r="K249" i="18"/>
  <c r="G249" i="18"/>
  <c r="AG248" i="18"/>
  <c r="X248" i="18"/>
  <c r="W248" i="18"/>
  <c r="V248" i="18"/>
  <c r="Q248" i="18"/>
  <c r="G248" i="18"/>
  <c r="AG247" i="18"/>
  <c r="X247" i="18"/>
  <c r="W247" i="18"/>
  <c r="V247" i="18"/>
  <c r="U247" i="18" s="1"/>
  <c r="Q247" i="18"/>
  <c r="P247" i="18"/>
  <c r="O247" i="18"/>
  <c r="N247" i="18" s="1"/>
  <c r="G247" i="18"/>
  <c r="AG246" i="18"/>
  <c r="X246" i="18"/>
  <c r="W246" i="18"/>
  <c r="V246" i="18"/>
  <c r="Q246" i="18"/>
  <c r="G246" i="18"/>
  <c r="K246" i="18" s="1"/>
  <c r="AG245" i="18"/>
  <c r="X245" i="18"/>
  <c r="W245" i="18"/>
  <c r="V245" i="18"/>
  <c r="U245" i="18" s="1"/>
  <c r="Q245" i="18"/>
  <c r="G245" i="18"/>
  <c r="AD244" i="18"/>
  <c r="X244" i="18"/>
  <c r="W244" i="18"/>
  <c r="V244" i="18"/>
  <c r="U244" i="18" s="1"/>
  <c r="P244" i="18"/>
  <c r="O244" i="18"/>
  <c r="G244" i="18"/>
  <c r="AD243" i="18"/>
  <c r="AD237" i="18" s="1"/>
  <c r="X243" i="18"/>
  <c r="W243" i="18"/>
  <c r="V243" i="18"/>
  <c r="P243" i="18"/>
  <c r="N243" i="18" s="1"/>
  <c r="L243" i="18"/>
  <c r="K243" i="18" s="1"/>
  <c r="G243" i="18"/>
  <c r="AB242" i="18"/>
  <c r="V242" i="18" s="1"/>
  <c r="AA242" i="18"/>
  <c r="X242" i="18"/>
  <c r="W242" i="18"/>
  <c r="L242" i="18"/>
  <c r="L237" i="18" s="1"/>
  <c r="K242" i="18"/>
  <c r="G242" i="18"/>
  <c r="AB241" i="18"/>
  <c r="V241" i="18" s="1"/>
  <c r="X241" i="18"/>
  <c r="W241" i="18"/>
  <c r="L241" i="18"/>
  <c r="K241" i="18"/>
  <c r="G241" i="18"/>
  <c r="AA240" i="18"/>
  <c r="X240" i="18"/>
  <c r="W240" i="18"/>
  <c r="V240" i="18"/>
  <c r="U240" i="18" s="1"/>
  <c r="P240" i="18"/>
  <c r="O240" i="18"/>
  <c r="G240" i="18"/>
  <c r="AA239" i="18"/>
  <c r="X239" i="18"/>
  <c r="W239" i="18"/>
  <c r="V239" i="18"/>
  <c r="P239" i="18"/>
  <c r="O239" i="18"/>
  <c r="G239" i="18"/>
  <c r="A239" i="18"/>
  <c r="A240" i="18" s="1"/>
  <c r="A241" i="18" s="1"/>
  <c r="A242" i="18" s="1"/>
  <c r="A243" i="18" s="1"/>
  <c r="A244" i="18" s="1"/>
  <c r="A245" i="18" s="1"/>
  <c r="A246" i="18" s="1"/>
  <c r="A247" i="18" s="1"/>
  <c r="A248" i="18" s="1"/>
  <c r="A249" i="18" s="1"/>
  <c r="A250" i="18" s="1"/>
  <c r="X238" i="18"/>
  <c r="W238" i="18"/>
  <c r="V238" i="18"/>
  <c r="U238" i="18" s="1"/>
  <c r="G238" i="18"/>
  <c r="K238" i="18" s="1"/>
  <c r="AK237" i="18"/>
  <c r="AI237" i="18"/>
  <c r="AH237" i="18"/>
  <c r="AF237" i="18"/>
  <c r="AE237" i="18"/>
  <c r="AC237" i="18"/>
  <c r="Z237" i="18"/>
  <c r="Y237" i="18"/>
  <c r="S237" i="18"/>
  <c r="R237" i="18"/>
  <c r="M237" i="18"/>
  <c r="J237" i="18"/>
  <c r="I237" i="18"/>
  <c r="H237" i="18"/>
  <c r="AG236" i="18"/>
  <c r="Q236" i="18"/>
  <c r="N236" i="18"/>
  <c r="AG235" i="18"/>
  <c r="X235" i="18"/>
  <c r="W235" i="18"/>
  <c r="V235" i="18"/>
  <c r="Q235" i="18"/>
  <c r="P235" i="18"/>
  <c r="O235" i="18"/>
  <c r="N235" i="18" s="1"/>
  <c r="G235" i="18"/>
  <c r="AG234" i="18"/>
  <c r="X234" i="18"/>
  <c r="W234" i="18"/>
  <c r="V234" i="18"/>
  <c r="U234" i="18"/>
  <c r="Q234" i="18"/>
  <c r="O234" i="18"/>
  <c r="N234" i="18" s="1"/>
  <c r="M234" i="18"/>
  <c r="K234" i="18" s="1"/>
  <c r="G234" i="18"/>
  <c r="AG233" i="18"/>
  <c r="X233" i="18"/>
  <c r="W233" i="18"/>
  <c r="V233" i="18"/>
  <c r="U233" i="18" s="1"/>
  <c r="Q233" i="18"/>
  <c r="O233" i="18"/>
  <c r="M233" i="18"/>
  <c r="K233" i="18" s="1"/>
  <c r="G233" i="18"/>
  <c r="AG232" i="18"/>
  <c r="X232" i="18"/>
  <c r="W232" i="18"/>
  <c r="V232" i="18"/>
  <c r="Q232" i="18"/>
  <c r="O232" i="18"/>
  <c r="N232" i="18" s="1"/>
  <c r="M232" i="18"/>
  <c r="K232" i="18" s="1"/>
  <c r="G232" i="18"/>
  <c r="AG231" i="18"/>
  <c r="X231" i="18"/>
  <c r="W231" i="18"/>
  <c r="V231" i="18"/>
  <c r="U231" i="18" s="1"/>
  <c r="Q231" i="18"/>
  <c r="M231" i="18"/>
  <c r="L231" i="18"/>
  <c r="K231" i="18" s="1"/>
  <c r="G231" i="18"/>
  <c r="AD230" i="18"/>
  <c r="X230" i="18"/>
  <c r="W230" i="18"/>
  <c r="V230" i="18"/>
  <c r="U230" i="18"/>
  <c r="Q230" i="18"/>
  <c r="P230" i="18"/>
  <c r="N230" i="18" s="1"/>
  <c r="L230" i="18"/>
  <c r="K230" i="18" s="1"/>
  <c r="G230" i="18"/>
  <c r="AA229" i="18"/>
  <c r="X229" i="18"/>
  <c r="W229" i="18"/>
  <c r="U229" i="18" s="1"/>
  <c r="V229" i="18"/>
  <c r="Q229" i="18"/>
  <c r="P229" i="18"/>
  <c r="O229" i="18"/>
  <c r="G229" i="18"/>
  <c r="AD228" i="18"/>
  <c r="AD222" i="18" s="1"/>
  <c r="X228" i="18"/>
  <c r="W228" i="18"/>
  <c r="V228" i="18"/>
  <c r="U228" i="18" s="1"/>
  <c r="Q228" i="18"/>
  <c r="P228" i="18"/>
  <c r="N228" i="18" s="1"/>
  <c r="L228" i="18"/>
  <c r="K228" i="18"/>
  <c r="G228" i="18"/>
  <c r="AA227" i="18"/>
  <c r="X227" i="18"/>
  <c r="W227" i="18"/>
  <c r="V227" i="18"/>
  <c r="U227" i="18" s="1"/>
  <c r="Q227" i="18"/>
  <c r="M227" i="18"/>
  <c r="L227" i="18"/>
  <c r="G227" i="18"/>
  <c r="AA226" i="18"/>
  <c r="X226" i="18"/>
  <c r="W226" i="18"/>
  <c r="V226" i="18"/>
  <c r="U226" i="18" s="1"/>
  <c r="Q226" i="18"/>
  <c r="P226" i="18"/>
  <c r="N226" i="18"/>
  <c r="L226" i="18"/>
  <c r="K226" i="18" s="1"/>
  <c r="G226" i="18"/>
  <c r="AD225" i="18"/>
  <c r="X225" i="18"/>
  <c r="W225" i="18"/>
  <c r="U225" i="18" s="1"/>
  <c r="V225" i="18"/>
  <c r="Q225" i="18"/>
  <c r="P225" i="18"/>
  <c r="N225" i="18"/>
  <c r="L225" i="18"/>
  <c r="K225" i="18" s="1"/>
  <c r="G225" i="18"/>
  <c r="A225" i="18"/>
  <c r="A226" i="18" s="1"/>
  <c r="A227" i="18" s="1"/>
  <c r="A228" i="18" s="1"/>
  <c r="A229" i="18" s="1"/>
  <c r="A231" i="18" s="1"/>
  <c r="A232" i="18" s="1"/>
  <c r="A230" i="18" s="1"/>
  <c r="A233" i="18" s="1"/>
  <c r="A234" i="18" s="1"/>
  <c r="A235" i="18" s="1"/>
  <c r="A236" i="18" s="1"/>
  <c r="X224" i="18"/>
  <c r="W224" i="18"/>
  <c r="V224" i="18"/>
  <c r="Q224" i="18"/>
  <c r="G224" i="18"/>
  <c r="A224" i="18"/>
  <c r="X223" i="18"/>
  <c r="W223" i="18"/>
  <c r="V223" i="18"/>
  <c r="Q223" i="18"/>
  <c r="G223" i="18"/>
  <c r="AK222" i="18"/>
  <c r="AI222" i="18"/>
  <c r="AH222" i="18"/>
  <c r="AF222" i="18"/>
  <c r="AE222" i="18"/>
  <c r="AC222" i="18"/>
  <c r="AB222" i="18"/>
  <c r="Z222" i="18"/>
  <c r="Y222" i="18"/>
  <c r="T222" i="18"/>
  <c r="S222" i="18"/>
  <c r="R222" i="18"/>
  <c r="J222" i="18"/>
  <c r="I222" i="18"/>
  <c r="H222" i="18"/>
  <c r="AG221" i="18"/>
  <c r="AG217" i="18" s="1"/>
  <c r="X221" i="18"/>
  <c r="W221" i="18"/>
  <c r="V221" i="18"/>
  <c r="U221" i="18"/>
  <c r="Q221" i="18"/>
  <c r="O221" i="18"/>
  <c r="N221" i="18" s="1"/>
  <c r="M221" i="18"/>
  <c r="M217" i="18" s="1"/>
  <c r="G221" i="18"/>
  <c r="AD220" i="18"/>
  <c r="AD217" i="18" s="1"/>
  <c r="X220" i="18"/>
  <c r="W220" i="18"/>
  <c r="V220" i="18"/>
  <c r="U220" i="18" s="1"/>
  <c r="Q220" i="18"/>
  <c r="P220" i="18"/>
  <c r="N220" i="18" s="1"/>
  <c r="L220" i="18"/>
  <c r="L217" i="18" s="1"/>
  <c r="K220" i="18"/>
  <c r="G220" i="18"/>
  <c r="AA219" i="18"/>
  <c r="AA217" i="18" s="1"/>
  <c r="X219" i="18"/>
  <c r="W219" i="18"/>
  <c r="V219" i="18"/>
  <c r="U219" i="18" s="1"/>
  <c r="Q219" i="18"/>
  <c r="P219" i="18"/>
  <c r="O219" i="18"/>
  <c r="N219" i="18" s="1"/>
  <c r="G219" i="18"/>
  <c r="A219" i="18"/>
  <c r="A220" i="18" s="1"/>
  <c r="A221" i="18" s="1"/>
  <c r="X218" i="18"/>
  <c r="W218" i="18"/>
  <c r="W217" i="18" s="1"/>
  <c r="V218" i="18"/>
  <c r="Q218" i="18"/>
  <c r="G218" i="18"/>
  <c r="AK217" i="18"/>
  <c r="AI217" i="18"/>
  <c r="AH217" i="18"/>
  <c r="AF217" i="18"/>
  <c r="AE217" i="18"/>
  <c r="AC217" i="18"/>
  <c r="AB217" i="18"/>
  <c r="Z217" i="18"/>
  <c r="Y217" i="18"/>
  <c r="T217" i="18"/>
  <c r="S217" i="18"/>
  <c r="R217" i="18"/>
  <c r="P217" i="18"/>
  <c r="J217" i="18"/>
  <c r="I217" i="18"/>
  <c r="H217" i="18"/>
  <c r="AG216" i="18"/>
  <c r="X216" i="18"/>
  <c r="W216" i="18"/>
  <c r="V216" i="18"/>
  <c r="U216" i="18" s="1"/>
  <c r="Q216" i="18"/>
  <c r="G216" i="18"/>
  <c r="AG215" i="18"/>
  <c r="X215" i="18"/>
  <c r="W215" i="18"/>
  <c r="U215" i="18" s="1"/>
  <c r="V215" i="18"/>
  <c r="Q215" i="18"/>
  <c r="G215" i="18"/>
  <c r="K215" i="18" s="1"/>
  <c r="AG214" i="18"/>
  <c r="X214" i="18"/>
  <c r="W214" i="18"/>
  <c r="U214" i="18" s="1"/>
  <c r="V214" i="18"/>
  <c r="Q214" i="18"/>
  <c r="G214" i="18"/>
  <c r="AG213" i="18"/>
  <c r="X213" i="18"/>
  <c r="W213" i="18"/>
  <c r="U213" i="18" s="1"/>
  <c r="V213" i="18"/>
  <c r="Q213" i="18"/>
  <c r="G213" i="18"/>
  <c r="AG212" i="18"/>
  <c r="X212" i="18"/>
  <c r="W212" i="18"/>
  <c r="V212" i="18"/>
  <c r="Q212" i="18"/>
  <c r="G212" i="18"/>
  <c r="K212" i="18" s="1"/>
  <c r="AG211" i="18"/>
  <c r="X211" i="18"/>
  <c r="W211" i="18"/>
  <c r="V211" i="18"/>
  <c r="Q211" i="18"/>
  <c r="O211" i="18"/>
  <c r="N211" i="18" s="1"/>
  <c r="M211" i="18"/>
  <c r="K211" i="18" s="1"/>
  <c r="G211" i="18"/>
  <c r="AD210" i="18"/>
  <c r="X210" i="18"/>
  <c r="W210" i="18"/>
  <c r="V210" i="18"/>
  <c r="U210" i="18" s="1"/>
  <c r="Q210" i="18"/>
  <c r="G210" i="18"/>
  <c r="K210" i="18" s="1"/>
  <c r="AL209" i="18"/>
  <c r="AK209" i="18"/>
  <c r="AG209" i="18"/>
  <c r="AD209" i="18"/>
  <c r="AJ209" i="18" s="1"/>
  <c r="X209" i="18"/>
  <c r="W209" i="18"/>
  <c r="U209" i="18" s="1"/>
  <c r="V209" i="18"/>
  <c r="Q209" i="18"/>
  <c r="M209" i="18"/>
  <c r="L209" i="18"/>
  <c r="G209" i="18"/>
  <c r="AD208" i="18"/>
  <c r="X208" i="18"/>
  <c r="W208" i="18"/>
  <c r="V208" i="18"/>
  <c r="U208" i="18" s="1"/>
  <c r="Q208" i="18"/>
  <c r="G208" i="18"/>
  <c r="AD207" i="18"/>
  <c r="X207" i="18"/>
  <c r="W207" i="18"/>
  <c r="V207" i="18"/>
  <c r="Q207" i="18"/>
  <c r="G207" i="18"/>
  <c r="AD206" i="18"/>
  <c r="AC206" i="18"/>
  <c r="W206" i="18" s="1"/>
  <c r="AB206" i="18"/>
  <c r="V206" i="18" s="1"/>
  <c r="AA206" i="18"/>
  <c r="X206" i="18"/>
  <c r="Q206" i="18"/>
  <c r="P206" i="18"/>
  <c r="N206" i="18"/>
  <c r="L206" i="18"/>
  <c r="K206" i="18" s="1"/>
  <c r="G206" i="18"/>
  <c r="AA205" i="18"/>
  <c r="X205" i="18"/>
  <c r="W205" i="18"/>
  <c r="V205" i="18"/>
  <c r="Q205" i="18"/>
  <c r="G205" i="18"/>
  <c r="K205" i="18" s="1"/>
  <c r="AA204" i="18"/>
  <c r="X204" i="18"/>
  <c r="W204" i="18"/>
  <c r="V204" i="18"/>
  <c r="U204" i="18" s="1"/>
  <c r="Q204" i="18"/>
  <c r="K204" i="18" s="1"/>
  <c r="G204" i="18"/>
  <c r="AD203" i="18"/>
  <c r="AC203" i="18"/>
  <c r="AA203" i="18" s="1"/>
  <c r="X203" i="18"/>
  <c r="W203" i="18"/>
  <c r="V203" i="18"/>
  <c r="U203" i="18" s="1"/>
  <c r="Q203" i="18"/>
  <c r="P203" i="18"/>
  <c r="N203" i="18" s="1"/>
  <c r="L203" i="18"/>
  <c r="K203" i="18" s="1"/>
  <c r="G203" i="18"/>
  <c r="AA202" i="18"/>
  <c r="X202" i="18"/>
  <c r="W202" i="18"/>
  <c r="V202" i="18"/>
  <c r="U202" i="18" s="1"/>
  <c r="Q202" i="18"/>
  <c r="G202" i="18"/>
  <c r="K202" i="18" s="1"/>
  <c r="AB201" i="18"/>
  <c r="AA201" i="18" s="1"/>
  <c r="X201" i="18"/>
  <c r="W201" i="18"/>
  <c r="Q201" i="18"/>
  <c r="M201" i="18"/>
  <c r="L201" i="18"/>
  <c r="G201" i="18"/>
  <c r="AC200" i="18"/>
  <c r="W200" i="18" s="1"/>
  <c r="AA200" i="18"/>
  <c r="X200" i="18"/>
  <c r="V200" i="18"/>
  <c r="Q200" i="18"/>
  <c r="M200" i="18"/>
  <c r="L200" i="18"/>
  <c r="G200" i="18"/>
  <c r="X199" i="18"/>
  <c r="W199" i="18"/>
  <c r="U199" i="18" s="1"/>
  <c r="V199" i="18"/>
  <c r="Q199" i="18"/>
  <c r="G199" i="18"/>
  <c r="X198" i="18"/>
  <c r="W198" i="18"/>
  <c r="V198" i="18"/>
  <c r="Q198" i="18"/>
  <c r="G198" i="18"/>
  <c r="K198" i="18" s="1"/>
  <c r="AK197" i="18"/>
  <c r="AI197" i="18"/>
  <c r="AH197" i="18"/>
  <c r="AF197" i="18"/>
  <c r="AE197" i="18"/>
  <c r="Z197" i="18"/>
  <c r="Y197" i="18"/>
  <c r="T197" i="18"/>
  <c r="S197" i="18"/>
  <c r="R197" i="18"/>
  <c r="J197" i="18"/>
  <c r="I197" i="18"/>
  <c r="H197" i="18"/>
  <c r="AG196" i="18"/>
  <c r="AG195" i="18"/>
  <c r="AG194" i="18"/>
  <c r="X194" i="18"/>
  <c r="W194" i="18"/>
  <c r="V194" i="18"/>
  <c r="U194" i="18"/>
  <c r="G194" i="18"/>
  <c r="K194" i="18" s="1"/>
  <c r="AG193" i="18"/>
  <c r="X193" i="18"/>
  <c r="W193" i="18"/>
  <c r="U193" i="18" s="1"/>
  <c r="V193" i="18"/>
  <c r="G193" i="18"/>
  <c r="K193" i="18" s="1"/>
  <c r="AG192" i="18"/>
  <c r="X192" i="18"/>
  <c r="W192" i="18"/>
  <c r="V192" i="18"/>
  <c r="G192" i="18"/>
  <c r="K192" i="18" s="1"/>
  <c r="AG191" i="18"/>
  <c r="X191" i="18"/>
  <c r="W191" i="18"/>
  <c r="V191" i="18"/>
  <c r="U191" i="18" s="1"/>
  <c r="G191" i="18"/>
  <c r="K191" i="18" s="1"/>
  <c r="AG190" i="18"/>
  <c r="X190" i="18"/>
  <c r="W190" i="18"/>
  <c r="V190" i="18"/>
  <c r="G190" i="18"/>
  <c r="K190" i="18" s="1"/>
  <c r="AD189" i="18"/>
  <c r="X189" i="18"/>
  <c r="W189" i="18"/>
  <c r="V189" i="18"/>
  <c r="M189" i="18"/>
  <c r="L189" i="18"/>
  <c r="G189" i="18"/>
  <c r="AD188" i="18"/>
  <c r="X188" i="18"/>
  <c r="W188" i="18"/>
  <c r="V188" i="18"/>
  <c r="P188" i="18"/>
  <c r="N188" i="18" s="1"/>
  <c r="L188" i="18"/>
  <c r="K188" i="18" s="1"/>
  <c r="G188" i="18"/>
  <c r="AD187" i="18"/>
  <c r="X187" i="18"/>
  <c r="W187" i="18"/>
  <c r="U187" i="18" s="1"/>
  <c r="V187" i="18"/>
  <c r="P187" i="18"/>
  <c r="N187" i="18" s="1"/>
  <c r="N180" i="18" s="1"/>
  <c r="L187" i="18"/>
  <c r="K187" i="18"/>
  <c r="G187" i="18"/>
  <c r="AA186" i="18"/>
  <c r="X186" i="18"/>
  <c r="W186" i="18"/>
  <c r="V186" i="18"/>
  <c r="M186" i="18"/>
  <c r="L186" i="18"/>
  <c r="K186" i="18" s="1"/>
  <c r="G186" i="18"/>
  <c r="AA185" i="18"/>
  <c r="AA180" i="18" s="1"/>
  <c r="X185" i="18"/>
  <c r="W185" i="18"/>
  <c r="V185" i="18"/>
  <c r="M185" i="18"/>
  <c r="L185" i="18"/>
  <c r="K185" i="18"/>
  <c r="G185" i="18"/>
  <c r="X184" i="18"/>
  <c r="W184" i="18"/>
  <c r="V184" i="18"/>
  <c r="U184" i="18" s="1"/>
  <c r="G184" i="18"/>
  <c r="K184" i="18" s="1"/>
  <c r="X183" i="18"/>
  <c r="W183" i="18"/>
  <c r="V183" i="18"/>
  <c r="G183" i="18"/>
  <c r="K183" i="18" s="1"/>
  <c r="X182" i="18"/>
  <c r="W182" i="18"/>
  <c r="V182" i="18"/>
  <c r="U182" i="18" s="1"/>
  <c r="G182" i="18"/>
  <c r="K182" i="18" s="1"/>
  <c r="A182" i="18"/>
  <c r="A183" i="18" s="1"/>
  <c r="A184" i="18" s="1"/>
  <c r="A185" i="18" s="1"/>
  <c r="A186" i="18" s="1"/>
  <c r="A187" i="18" s="1"/>
  <c r="A188" i="18" s="1"/>
  <c r="A189" i="18" s="1"/>
  <c r="A190" i="18" s="1"/>
  <c r="A191" i="18" s="1"/>
  <c r="A192" i="18" s="1"/>
  <c r="A193" i="18" s="1"/>
  <c r="A194" i="18" s="1"/>
  <c r="A195" i="18" s="1"/>
  <c r="A196" i="18" s="1"/>
  <c r="X181" i="18"/>
  <c r="W181" i="18"/>
  <c r="V181" i="18"/>
  <c r="G181" i="18"/>
  <c r="AK180" i="18"/>
  <c r="AI180" i="18"/>
  <c r="AH180" i="18"/>
  <c r="AF180" i="18"/>
  <c r="AE180" i="18"/>
  <c r="AC180" i="18"/>
  <c r="AB180" i="18"/>
  <c r="Z180" i="18"/>
  <c r="Y180" i="18"/>
  <c r="T180" i="18"/>
  <c r="S180" i="18"/>
  <c r="R180" i="18"/>
  <c r="Q180" i="18"/>
  <c r="P180" i="18"/>
  <c r="O180" i="18"/>
  <c r="J180" i="18"/>
  <c r="I180" i="18"/>
  <c r="H180" i="18"/>
  <c r="AH179" i="18"/>
  <c r="AG179" i="18"/>
  <c r="R179" i="18"/>
  <c r="R162" i="18" s="1"/>
  <c r="Q179" i="18"/>
  <c r="O179" i="18"/>
  <c r="N179" i="18" s="1"/>
  <c r="AG178" i="18"/>
  <c r="Q178" i="18"/>
  <c r="N178" i="18"/>
  <c r="AG177" i="18"/>
  <c r="Q177" i="18"/>
  <c r="G177" i="18"/>
  <c r="AG176" i="18"/>
  <c r="X176" i="18"/>
  <c r="W176" i="18"/>
  <c r="V176" i="18"/>
  <c r="U176" i="18" s="1"/>
  <c r="Q176" i="18"/>
  <c r="G176" i="18"/>
  <c r="AG175" i="18"/>
  <c r="X175" i="18"/>
  <c r="W175" i="18"/>
  <c r="V175" i="18"/>
  <c r="Q175" i="18"/>
  <c r="M175" i="18"/>
  <c r="L175" i="18"/>
  <c r="K175" i="18" s="1"/>
  <c r="G175" i="18"/>
  <c r="AG174" i="18"/>
  <c r="X174" i="18"/>
  <c r="W174" i="18"/>
  <c r="V174" i="18"/>
  <c r="Q174" i="18"/>
  <c r="P174" i="18"/>
  <c r="O174" i="18"/>
  <c r="N174" i="18" s="1"/>
  <c r="G174" i="18"/>
  <c r="AG173" i="18"/>
  <c r="X173" i="18"/>
  <c r="W173" i="18"/>
  <c r="V173" i="18"/>
  <c r="U173" i="18"/>
  <c r="Q173" i="18"/>
  <c r="G173" i="18"/>
  <c r="AD172" i="18"/>
  <c r="X172" i="18"/>
  <c r="W172" i="18"/>
  <c r="V172" i="18"/>
  <c r="U172" i="18" s="1"/>
  <c r="M172" i="18"/>
  <c r="K172" i="18" s="1"/>
  <c r="L172" i="18"/>
  <c r="G172" i="18"/>
  <c r="AD171" i="18"/>
  <c r="X171" i="18"/>
  <c r="W171" i="18"/>
  <c r="V171" i="18"/>
  <c r="P171" i="18"/>
  <c r="N171" i="18" s="1"/>
  <c r="O171" i="18"/>
  <c r="G171" i="18"/>
  <c r="AD170" i="18"/>
  <c r="X170" i="18"/>
  <c r="W170" i="18"/>
  <c r="V170" i="18"/>
  <c r="M170" i="18"/>
  <c r="L170" i="18"/>
  <c r="K170" i="18"/>
  <c r="G170" i="18"/>
  <c r="AD169" i="18"/>
  <c r="AD162" i="18" s="1"/>
  <c r="X169" i="18"/>
  <c r="W169" i="18"/>
  <c r="V169" i="18"/>
  <c r="M169" i="18"/>
  <c r="L169" i="18"/>
  <c r="G169" i="18"/>
  <c r="AA168" i="18"/>
  <c r="X168" i="18"/>
  <c r="W168" i="18"/>
  <c r="V168" i="18"/>
  <c r="M168" i="18"/>
  <c r="L168" i="18"/>
  <c r="G168" i="18"/>
  <c r="AA167" i="18"/>
  <c r="X167" i="18"/>
  <c r="W167" i="18"/>
  <c r="V167" i="18"/>
  <c r="U167" i="18" s="1"/>
  <c r="M167" i="18"/>
  <c r="L167" i="18"/>
  <c r="K167" i="18" s="1"/>
  <c r="G167" i="18"/>
  <c r="AA166" i="18"/>
  <c r="X166" i="18"/>
  <c r="W166" i="18"/>
  <c r="V166" i="18"/>
  <c r="P166" i="18"/>
  <c r="P162" i="18" s="1"/>
  <c r="O166" i="18"/>
  <c r="G166" i="18"/>
  <c r="AA165" i="18"/>
  <c r="X165" i="18"/>
  <c r="W165" i="18"/>
  <c r="V165" i="18"/>
  <c r="M165" i="18"/>
  <c r="L165" i="18"/>
  <c r="G165" i="18"/>
  <c r="X164" i="18"/>
  <c r="W164" i="18"/>
  <c r="V164" i="18"/>
  <c r="U164" i="18" s="1"/>
  <c r="G164" i="18"/>
  <c r="K164" i="18" s="1"/>
  <c r="A164" i="18"/>
  <c r="A165" i="18" s="1"/>
  <c r="A166" i="18" s="1"/>
  <c r="A167" i="18" s="1"/>
  <c r="A168" i="18" s="1"/>
  <c r="A169" i="18" s="1"/>
  <c r="A170" i="18" s="1"/>
  <c r="A171" i="18" s="1"/>
  <c r="A172" i="18" s="1"/>
  <c r="A173" i="18" s="1"/>
  <c r="A174" i="18" s="1"/>
  <c r="A175" i="18" s="1"/>
  <c r="A176" i="18" s="1"/>
  <c r="A177" i="18" s="1"/>
  <c r="A178" i="18" s="1"/>
  <c r="A179" i="18" s="1"/>
  <c r="X163" i="18"/>
  <c r="W163" i="18"/>
  <c r="V163" i="18"/>
  <c r="U163" i="18" s="1"/>
  <c r="G163" i="18"/>
  <c r="AK162" i="18"/>
  <c r="AI162" i="18"/>
  <c r="AH162" i="18"/>
  <c r="AF162" i="18"/>
  <c r="AE162" i="18"/>
  <c r="AC162" i="18"/>
  <c r="AB162" i="18"/>
  <c r="AA162" i="18"/>
  <c r="Z162" i="18"/>
  <c r="Y162" i="18"/>
  <c r="T162" i="18"/>
  <c r="S162" i="18"/>
  <c r="J162" i="18"/>
  <c r="I162" i="18"/>
  <c r="H162" i="18"/>
  <c r="AI161" i="18"/>
  <c r="AI151" i="18" s="1"/>
  <c r="AH161" i="18"/>
  <c r="AG161" i="18" s="1"/>
  <c r="S161" i="18"/>
  <c r="R161" i="18"/>
  <c r="P161" i="18"/>
  <c r="O161" i="18"/>
  <c r="N161" i="18" s="1"/>
  <c r="AG160" i="18"/>
  <c r="X160" i="18"/>
  <c r="W160" i="18"/>
  <c r="V160" i="18"/>
  <c r="U160" i="18" s="1"/>
  <c r="Q160" i="18"/>
  <c r="G160" i="18"/>
  <c r="AG159" i="18"/>
  <c r="X159" i="18"/>
  <c r="W159" i="18"/>
  <c r="V159" i="18"/>
  <c r="Q159" i="18"/>
  <c r="G159" i="18"/>
  <c r="AD158" i="18"/>
  <c r="X158" i="18"/>
  <c r="W158" i="18"/>
  <c r="V158" i="18"/>
  <c r="M158" i="18"/>
  <c r="L158" i="18"/>
  <c r="G158" i="18"/>
  <c r="AD157" i="18"/>
  <c r="X157" i="18"/>
  <c r="W157" i="18"/>
  <c r="V157" i="18"/>
  <c r="U157" i="18" s="1"/>
  <c r="M157" i="18"/>
  <c r="L157" i="18"/>
  <c r="K157" i="18" s="1"/>
  <c r="G157" i="18"/>
  <c r="AD156" i="18"/>
  <c r="AD151" i="18" s="1"/>
  <c r="X156" i="18"/>
  <c r="W156" i="18"/>
  <c r="V156" i="18"/>
  <c r="P156" i="18"/>
  <c r="P151" i="18" s="1"/>
  <c r="L156" i="18"/>
  <c r="K156" i="18" s="1"/>
  <c r="G156" i="18"/>
  <c r="AA155" i="18"/>
  <c r="X155" i="18"/>
  <c r="W155" i="18"/>
  <c r="V155" i="18"/>
  <c r="U155" i="18" s="1"/>
  <c r="M155" i="18"/>
  <c r="L155" i="18"/>
  <c r="G155" i="18"/>
  <c r="AA154" i="18"/>
  <c r="X154" i="18"/>
  <c r="W154" i="18"/>
  <c r="V154" i="18"/>
  <c r="M154" i="18"/>
  <c r="L154" i="18"/>
  <c r="G154" i="18"/>
  <c r="AA153" i="18"/>
  <c r="X153" i="18"/>
  <c r="W153" i="18"/>
  <c r="V153" i="18"/>
  <c r="U153" i="18" s="1"/>
  <c r="M153" i="18"/>
  <c r="L153" i="18"/>
  <c r="G153" i="18"/>
  <c r="A153" i="18"/>
  <c r="A154" i="18" s="1"/>
  <c r="A155" i="18" s="1"/>
  <c r="A156" i="18" s="1"/>
  <c r="A157" i="18" s="1"/>
  <c r="A158" i="18" s="1"/>
  <c r="A159" i="18" s="1"/>
  <c r="A160" i="18" s="1"/>
  <c r="A161" i="18" s="1"/>
  <c r="AB152" i="18"/>
  <c r="V152" i="18" s="1"/>
  <c r="AA152" i="18"/>
  <c r="X152" i="18"/>
  <c r="W152" i="18"/>
  <c r="M152" i="18"/>
  <c r="L152" i="18"/>
  <c r="G152" i="18"/>
  <c r="AK151" i="18"/>
  <c r="AF151" i="18"/>
  <c r="AE151" i="18"/>
  <c r="AC151" i="18"/>
  <c r="Z151" i="18"/>
  <c r="Y151" i="18"/>
  <c r="T151" i="18"/>
  <c r="R151" i="18"/>
  <c r="J151" i="18"/>
  <c r="I151" i="18"/>
  <c r="H151" i="18"/>
  <c r="AG150" i="18"/>
  <c r="Q150" i="18"/>
  <c r="N150" i="18"/>
  <c r="AG149" i="18"/>
  <c r="X149" i="18"/>
  <c r="W149" i="18"/>
  <c r="V149" i="18"/>
  <c r="U149" i="18" s="1"/>
  <c r="Q149" i="18"/>
  <c r="G149" i="18"/>
  <c r="K149" i="18" s="1"/>
  <c r="AG148" i="18"/>
  <c r="X148" i="18"/>
  <c r="W148" i="18"/>
  <c r="U148" i="18" s="1"/>
  <c r="V148" i="18"/>
  <c r="Q148" i="18"/>
  <c r="G148" i="18"/>
  <c r="AG147" i="18"/>
  <c r="X147" i="18"/>
  <c r="W147" i="18"/>
  <c r="V147" i="18"/>
  <c r="Q147" i="18"/>
  <c r="G147" i="18"/>
  <c r="K147" i="18" s="1"/>
  <c r="AD146" i="18"/>
  <c r="X146" i="18"/>
  <c r="W146" i="18"/>
  <c r="U146" i="18" s="1"/>
  <c r="V146" i="18"/>
  <c r="Q146" i="18"/>
  <c r="O146" i="18"/>
  <c r="N146" i="18" s="1"/>
  <c r="G146" i="18"/>
  <c r="AD145" i="18"/>
  <c r="X145" i="18"/>
  <c r="W145" i="18"/>
  <c r="V145" i="18"/>
  <c r="U145" i="18"/>
  <c r="Q145" i="18"/>
  <c r="M145" i="18"/>
  <c r="L145" i="18"/>
  <c r="G145" i="18"/>
  <c r="AD144" i="18"/>
  <c r="X144" i="18"/>
  <c r="W144" i="18"/>
  <c r="V144" i="18"/>
  <c r="U144" i="18" s="1"/>
  <c r="Q144" i="18"/>
  <c r="P144" i="18"/>
  <c r="O144" i="18"/>
  <c r="N144" i="18"/>
  <c r="G144" i="18"/>
  <c r="AA143" i="18"/>
  <c r="X143" i="18"/>
  <c r="W143" i="18"/>
  <c r="V143" i="18"/>
  <c r="Q143" i="18"/>
  <c r="M143" i="18"/>
  <c r="L143" i="18"/>
  <c r="G143" i="18"/>
  <c r="AA142" i="18"/>
  <c r="X142" i="18"/>
  <c r="W142" i="18"/>
  <c r="V142" i="18"/>
  <c r="Q142" i="18"/>
  <c r="G142" i="18"/>
  <c r="K142" i="18" s="1"/>
  <c r="AD141" i="18"/>
  <c r="X141" i="18"/>
  <c r="W141" i="18"/>
  <c r="V141" i="18"/>
  <c r="Q141" i="18"/>
  <c r="G141" i="18"/>
  <c r="AA140" i="18"/>
  <c r="X140" i="18"/>
  <c r="W140" i="18"/>
  <c r="U140" i="18" s="1"/>
  <c r="V140" i="18"/>
  <c r="Q140" i="18"/>
  <c r="P140" i="18"/>
  <c r="N140" i="18" s="1"/>
  <c r="L140" i="18"/>
  <c r="K140" i="18" s="1"/>
  <c r="G140" i="18"/>
  <c r="AA139" i="18"/>
  <c r="AA135" i="18" s="1"/>
  <c r="X139" i="18"/>
  <c r="W139" i="18"/>
  <c r="V139" i="18"/>
  <c r="U139" i="18" s="1"/>
  <c r="Q139" i="18"/>
  <c r="P139" i="18"/>
  <c r="P135" i="18" s="1"/>
  <c r="L139" i="18"/>
  <c r="K139" i="18"/>
  <c r="G139" i="18"/>
  <c r="X138" i="18"/>
  <c r="W138" i="18"/>
  <c r="V138" i="18"/>
  <c r="Q138" i="18"/>
  <c r="G138" i="18"/>
  <c r="X137" i="18"/>
  <c r="W137" i="18"/>
  <c r="V137" i="18"/>
  <c r="U137" i="18" s="1"/>
  <c r="Q137" i="18"/>
  <c r="K137" i="18" s="1"/>
  <c r="G137" i="18"/>
  <c r="A137" i="18"/>
  <c r="A138" i="18" s="1"/>
  <c r="A139" i="18" s="1"/>
  <c r="A140" i="18" s="1"/>
  <c r="A141" i="18" s="1"/>
  <c r="A142" i="18" s="1"/>
  <c r="A143" i="18" s="1"/>
  <c r="A144" i="18" s="1"/>
  <c r="A145" i="18" s="1"/>
  <c r="A146" i="18" s="1"/>
  <c r="A147" i="18" s="1"/>
  <c r="A148" i="18" s="1"/>
  <c r="A149" i="18" s="1"/>
  <c r="A150" i="18" s="1"/>
  <c r="X136" i="18"/>
  <c r="W136" i="18"/>
  <c r="V136" i="18"/>
  <c r="Q136" i="18"/>
  <c r="G136" i="18"/>
  <c r="AK135" i="18"/>
  <c r="AI135" i="18"/>
  <c r="AH135" i="18"/>
  <c r="AF135" i="18"/>
  <c r="AE135" i="18"/>
  <c r="AC135" i="18"/>
  <c r="AB135" i="18"/>
  <c r="Z135" i="18"/>
  <c r="Y135" i="18"/>
  <c r="T135" i="18"/>
  <c r="S135" i="18"/>
  <c r="R135" i="18"/>
  <c r="J135" i="18"/>
  <c r="I135" i="18"/>
  <c r="H135" i="18"/>
  <c r="AG134" i="18"/>
  <c r="Q134" i="18"/>
  <c r="N134" i="18"/>
  <c r="AI133" i="18"/>
  <c r="AG133" i="18" s="1"/>
  <c r="S133" i="18"/>
  <c r="L133" i="18"/>
  <c r="G133" i="18"/>
  <c r="AG132" i="18"/>
  <c r="X132" i="18"/>
  <c r="W132" i="18"/>
  <c r="U132" i="18" s="1"/>
  <c r="V132" i="18"/>
  <c r="Q132" i="18"/>
  <c r="K132" i="18" s="1"/>
  <c r="G132" i="18"/>
  <c r="AG131" i="18"/>
  <c r="X131" i="18"/>
  <c r="W131" i="18"/>
  <c r="V131" i="18"/>
  <c r="U131" i="18" s="1"/>
  <c r="Q131" i="18"/>
  <c r="G131" i="18"/>
  <c r="AG130" i="18"/>
  <c r="X130" i="18"/>
  <c r="W130" i="18"/>
  <c r="V130" i="18"/>
  <c r="U130" i="18" s="1"/>
  <c r="Q130" i="18"/>
  <c r="G130" i="18"/>
  <c r="AD129" i="18"/>
  <c r="X129" i="18"/>
  <c r="W129" i="18"/>
  <c r="V129" i="18"/>
  <c r="M129" i="18"/>
  <c r="L129" i="18"/>
  <c r="K129" i="18" s="1"/>
  <c r="G129" i="18"/>
  <c r="AD128" i="18"/>
  <c r="X128" i="18"/>
  <c r="W128" i="18"/>
  <c r="V128" i="18"/>
  <c r="P128" i="18"/>
  <c r="N128" i="18" s="1"/>
  <c r="L128" i="18"/>
  <c r="K128" i="18" s="1"/>
  <c r="G128" i="18"/>
  <c r="AD127" i="18"/>
  <c r="X127" i="18"/>
  <c r="W127" i="18"/>
  <c r="V127" i="18"/>
  <c r="M127" i="18"/>
  <c r="L127" i="18"/>
  <c r="G127" i="18"/>
  <c r="AD126" i="18"/>
  <c r="X126" i="18"/>
  <c r="W126" i="18"/>
  <c r="V126" i="18"/>
  <c r="P126" i="18"/>
  <c r="N126" i="18" s="1"/>
  <c r="L126" i="18"/>
  <c r="K126" i="18" s="1"/>
  <c r="G126" i="18"/>
  <c r="AA125" i="18"/>
  <c r="AA119" i="18" s="1"/>
  <c r="X125" i="18"/>
  <c r="W125" i="18"/>
  <c r="V125" i="18"/>
  <c r="U125" i="18"/>
  <c r="G125" i="18"/>
  <c r="K125" i="18" s="1"/>
  <c r="AA124" i="18"/>
  <c r="X124" i="18"/>
  <c r="W124" i="18"/>
  <c r="V124" i="18"/>
  <c r="U124" i="18" s="1"/>
  <c r="P124" i="18"/>
  <c r="P119" i="18" s="1"/>
  <c r="O124" i="18"/>
  <c r="O119" i="18" s="1"/>
  <c r="G124" i="18"/>
  <c r="AA123" i="18"/>
  <c r="X123" i="18"/>
  <c r="W123" i="18"/>
  <c r="V123" i="18"/>
  <c r="G123" i="18"/>
  <c r="K123" i="18" s="1"/>
  <c r="AA122" i="18"/>
  <c r="X122" i="18"/>
  <c r="W122" i="18"/>
  <c r="V122" i="18"/>
  <c r="G122" i="18"/>
  <c r="K122" i="18" s="1"/>
  <c r="X121" i="18"/>
  <c r="W121" i="18"/>
  <c r="V121" i="18"/>
  <c r="K121" i="18"/>
  <c r="G121" i="18"/>
  <c r="A121" i="18"/>
  <c r="A122" i="18" s="1"/>
  <c r="A123" i="18" s="1"/>
  <c r="A124" i="18" s="1"/>
  <c r="A125" i="18" s="1"/>
  <c r="A126" i="18" s="1"/>
  <c r="A127" i="18" s="1"/>
  <c r="A128" i="18" s="1"/>
  <c r="A129" i="18" s="1"/>
  <c r="A130" i="18" s="1"/>
  <c r="A131" i="18" s="1"/>
  <c r="A132" i="18" s="1"/>
  <c r="A133" i="18" s="1"/>
  <c r="A134" i="18" s="1"/>
  <c r="X120" i="18"/>
  <c r="W120" i="18"/>
  <c r="V120" i="18"/>
  <c r="M120" i="18"/>
  <c r="L120" i="18"/>
  <c r="G120" i="18"/>
  <c r="AK119" i="18"/>
  <c r="AI119" i="18"/>
  <c r="AH119" i="18"/>
  <c r="AF119" i="18"/>
  <c r="AE119" i="18"/>
  <c r="AC119" i="18"/>
  <c r="AB119" i="18"/>
  <c r="Z119" i="18"/>
  <c r="Y119" i="18"/>
  <c r="T119" i="18"/>
  <c r="R119" i="18"/>
  <c r="J119" i="18"/>
  <c r="I119" i="18"/>
  <c r="H119" i="18"/>
  <c r="AG118" i="18"/>
  <c r="Q118" i="18"/>
  <c r="N118" i="18"/>
  <c r="AG117" i="18"/>
  <c r="S117" i="18"/>
  <c r="P117" i="18"/>
  <c r="N117" i="18" s="1"/>
  <c r="AG116" i="18"/>
  <c r="X116" i="18"/>
  <c r="W116" i="18"/>
  <c r="V116" i="18"/>
  <c r="U116" i="18" s="1"/>
  <c r="Q116" i="18"/>
  <c r="G116" i="18"/>
  <c r="AG115" i="18"/>
  <c r="X115" i="18"/>
  <c r="W115" i="18"/>
  <c r="V115" i="18"/>
  <c r="Q115" i="18"/>
  <c r="G115" i="18"/>
  <c r="AG114" i="18"/>
  <c r="X114" i="18"/>
  <c r="W114" i="18"/>
  <c r="V114" i="18"/>
  <c r="U114" i="18" s="1"/>
  <c r="Q114" i="18"/>
  <c r="M114" i="18"/>
  <c r="L114" i="18"/>
  <c r="G114" i="18"/>
  <c r="AG113" i="18"/>
  <c r="X113" i="18"/>
  <c r="W113" i="18"/>
  <c r="U113" i="18" s="1"/>
  <c r="V113" i="18"/>
  <c r="Q113" i="18"/>
  <c r="G113" i="18"/>
  <c r="AD112" i="18"/>
  <c r="X112" i="18"/>
  <c r="W112" i="18"/>
  <c r="V112" i="18"/>
  <c r="M112" i="18"/>
  <c r="L112" i="18"/>
  <c r="G112" i="18"/>
  <c r="K112" i="18" s="1"/>
  <c r="AD111" i="18"/>
  <c r="X111" i="18"/>
  <c r="W111" i="18"/>
  <c r="V111" i="18"/>
  <c r="M111" i="18"/>
  <c r="L111" i="18"/>
  <c r="G111" i="18"/>
  <c r="K111" i="18" s="1"/>
  <c r="AD110" i="18"/>
  <c r="X110" i="18"/>
  <c r="W110" i="18"/>
  <c r="V110" i="18"/>
  <c r="P110" i="18"/>
  <c r="O110" i="18"/>
  <c r="G110" i="18"/>
  <c r="AA109" i="18"/>
  <c r="X109" i="18"/>
  <c r="W109" i="18"/>
  <c r="V109" i="18"/>
  <c r="U109" i="18" s="1"/>
  <c r="P109" i="18"/>
  <c r="O109" i="18"/>
  <c r="G109" i="18"/>
  <c r="AA108" i="18"/>
  <c r="X108" i="18"/>
  <c r="W108" i="18"/>
  <c r="U108" i="18" s="1"/>
  <c r="V108" i="18"/>
  <c r="P108" i="18"/>
  <c r="O108" i="18"/>
  <c r="G108" i="18"/>
  <c r="X107" i="18"/>
  <c r="W107" i="18"/>
  <c r="V107" i="18"/>
  <c r="G107" i="18"/>
  <c r="K107" i="18" s="1"/>
  <c r="AC106" i="18"/>
  <c r="W106" i="18" s="1"/>
  <c r="X106" i="18"/>
  <c r="V106" i="18"/>
  <c r="M106" i="18"/>
  <c r="K106" i="18" s="1"/>
  <c r="G106" i="18"/>
  <c r="A106" i="18"/>
  <c r="A107" i="18" s="1"/>
  <c r="A108" i="18" s="1"/>
  <c r="A109" i="18" s="1"/>
  <c r="A110" i="18" s="1"/>
  <c r="A111" i="18" s="1"/>
  <c r="A112" i="18" s="1"/>
  <c r="A113" i="18" s="1"/>
  <c r="A114" i="18" s="1"/>
  <c r="A115" i="18" s="1"/>
  <c r="A116" i="18" s="1"/>
  <c r="A117" i="18" s="1"/>
  <c r="A118" i="18" s="1"/>
  <c r="X105" i="18"/>
  <c r="W105" i="18"/>
  <c r="V105" i="18"/>
  <c r="K105" i="18"/>
  <c r="G105" i="18"/>
  <c r="AK104" i="18"/>
  <c r="AI104" i="18"/>
  <c r="AH104" i="18"/>
  <c r="AF104" i="18"/>
  <c r="AE104" i="18"/>
  <c r="AB104" i="18"/>
  <c r="Z104" i="18"/>
  <c r="Y104" i="18"/>
  <c r="R104" i="18"/>
  <c r="J104" i="18"/>
  <c r="I104" i="18"/>
  <c r="H104" i="18"/>
  <c r="AH103" i="18"/>
  <c r="R103" i="18"/>
  <c r="O103" i="18"/>
  <c r="N103" i="18" s="1"/>
  <c r="AI102" i="18"/>
  <c r="AG102" i="18" s="1"/>
  <c r="X102" i="18"/>
  <c r="W102" i="18"/>
  <c r="V102" i="18"/>
  <c r="S102" i="18"/>
  <c r="S83" i="18" s="1"/>
  <c r="Q102" i="18"/>
  <c r="I102" i="18"/>
  <c r="G102" i="18" s="1"/>
  <c r="AG101" i="18"/>
  <c r="Q101" i="18"/>
  <c r="G101" i="18"/>
  <c r="K101" i="18" s="1"/>
  <c r="AG100" i="18"/>
  <c r="Q100" i="18"/>
  <c r="K100" i="18" s="1"/>
  <c r="G100" i="18"/>
  <c r="AG99" i="18"/>
  <c r="Q99" i="18"/>
  <c r="G99" i="18"/>
  <c r="K99" i="18" s="1"/>
  <c r="AG98" i="18"/>
  <c r="Q98" i="18"/>
  <c r="G98" i="18"/>
  <c r="AG97" i="18"/>
  <c r="X97" i="18"/>
  <c r="W97" i="18"/>
  <c r="V97" i="18"/>
  <c r="U97" i="18" s="1"/>
  <c r="Q97" i="18"/>
  <c r="G97" i="18"/>
  <c r="A97" i="18"/>
  <c r="A98" i="18" s="1"/>
  <c r="A99" i="18" s="1"/>
  <c r="A100" i="18" s="1"/>
  <c r="A101" i="18" s="1"/>
  <c r="A102" i="18" s="1"/>
  <c r="A103" i="18" s="1"/>
  <c r="AG96" i="18"/>
  <c r="X96" i="18"/>
  <c r="W96" i="18"/>
  <c r="U96" i="18" s="1"/>
  <c r="V96" i="18"/>
  <c r="Q96" i="18"/>
  <c r="K96" i="18" s="1"/>
  <c r="G96" i="18"/>
  <c r="AD95" i="18"/>
  <c r="X95" i="18"/>
  <c r="W95" i="18"/>
  <c r="U95" i="18" s="1"/>
  <c r="V95" i="18"/>
  <c r="P95" i="18"/>
  <c r="N95" i="18"/>
  <c r="L95" i="18"/>
  <c r="K95" i="18" s="1"/>
  <c r="G95" i="18"/>
  <c r="AD94" i="18"/>
  <c r="AD83" i="18" s="1"/>
  <c r="X94" i="18"/>
  <c r="W94" i="18"/>
  <c r="V94" i="18"/>
  <c r="P94" i="18"/>
  <c r="N94" i="18" s="1"/>
  <c r="L94" i="18"/>
  <c r="K94" i="18"/>
  <c r="G94" i="18"/>
  <c r="AD93" i="18"/>
  <c r="X93" i="18"/>
  <c r="W93" i="18"/>
  <c r="V93" i="18"/>
  <c r="L93" i="18"/>
  <c r="K93" i="18" s="1"/>
  <c r="I93" i="18"/>
  <c r="P93" i="18" s="1"/>
  <c r="N93" i="18" s="1"/>
  <c r="AD92" i="18"/>
  <c r="X92" i="18"/>
  <c r="W92" i="18"/>
  <c r="V92" i="18"/>
  <c r="P92" i="18"/>
  <c r="N92" i="18" s="1"/>
  <c r="L92" i="18"/>
  <c r="K92" i="18" s="1"/>
  <c r="G92" i="18"/>
  <c r="AD91" i="18"/>
  <c r="X91" i="18"/>
  <c r="W91" i="18"/>
  <c r="V91" i="18"/>
  <c r="U91" i="18" s="1"/>
  <c r="L91" i="18"/>
  <c r="I91" i="18"/>
  <c r="M91" i="18" s="1"/>
  <c r="K91" i="18" s="1"/>
  <c r="AA90" i="18"/>
  <c r="W90" i="18"/>
  <c r="U90" i="18" s="1"/>
  <c r="V90" i="18"/>
  <c r="L90" i="18"/>
  <c r="I90" i="18"/>
  <c r="M90" i="18" s="1"/>
  <c r="K90" i="18" s="1"/>
  <c r="AA89" i="18"/>
  <c r="X89" i="18"/>
  <c r="W89" i="18"/>
  <c r="V89" i="18"/>
  <c r="L89" i="18"/>
  <c r="I89" i="18"/>
  <c r="M89" i="18" s="1"/>
  <c r="G89" i="18"/>
  <c r="AB88" i="18"/>
  <c r="X88" i="18"/>
  <c r="W88" i="18"/>
  <c r="P88" i="18"/>
  <c r="N88" i="18" s="1"/>
  <c r="L88" i="18"/>
  <c r="K88" i="18" s="1"/>
  <c r="G88" i="18"/>
  <c r="AA87" i="18"/>
  <c r="X87" i="18"/>
  <c r="W87" i="18"/>
  <c r="V87" i="18"/>
  <c r="U87" i="18" s="1"/>
  <c r="M87" i="18"/>
  <c r="L87" i="18"/>
  <c r="I87" i="18"/>
  <c r="G87" i="18" s="1"/>
  <c r="X86" i="18"/>
  <c r="W86" i="18"/>
  <c r="V86" i="18"/>
  <c r="G86" i="18"/>
  <c r="K86" i="18" s="1"/>
  <c r="X85" i="18"/>
  <c r="W85" i="18"/>
  <c r="V85" i="18"/>
  <c r="G85" i="18"/>
  <c r="K85" i="18" s="1"/>
  <c r="X84" i="18"/>
  <c r="W84" i="18"/>
  <c r="U84" i="18" s="1"/>
  <c r="V84" i="18"/>
  <c r="G84" i="18"/>
  <c r="K84" i="18" s="1"/>
  <c r="AK83" i="18"/>
  <c r="AI83" i="18"/>
  <c r="AF83" i="18"/>
  <c r="AE83" i="18"/>
  <c r="AC83" i="18"/>
  <c r="Z83" i="18"/>
  <c r="Y83" i="18"/>
  <c r="O83" i="18"/>
  <c r="J83" i="18"/>
  <c r="H83" i="18"/>
  <c r="AG82" i="18"/>
  <c r="Q82" i="18"/>
  <c r="N82" i="18"/>
  <c r="AG81" i="18"/>
  <c r="X81" i="18"/>
  <c r="W81" i="18"/>
  <c r="V81" i="18"/>
  <c r="Q81" i="18"/>
  <c r="G81" i="18"/>
  <c r="AG80" i="18"/>
  <c r="X80" i="18"/>
  <c r="W80" i="18"/>
  <c r="V80" i="18"/>
  <c r="Q80" i="18"/>
  <c r="K80" i="18" s="1"/>
  <c r="G80" i="18"/>
  <c r="AG79" i="18"/>
  <c r="X79" i="18"/>
  <c r="W79" i="18"/>
  <c r="V79" i="18"/>
  <c r="Q79" i="18"/>
  <c r="G79" i="18"/>
  <c r="AD78" i="18"/>
  <c r="X78" i="18"/>
  <c r="W78" i="18"/>
  <c r="V78" i="18"/>
  <c r="Q78" i="18"/>
  <c r="G78" i="18"/>
  <c r="AD77" i="18"/>
  <c r="X77" i="18"/>
  <c r="W77" i="18"/>
  <c r="V77" i="18"/>
  <c r="Q77" i="18"/>
  <c r="G77" i="18"/>
  <c r="AD76" i="18"/>
  <c r="X76" i="18"/>
  <c r="W76" i="18"/>
  <c r="U76" i="18" s="1"/>
  <c r="V76" i="18"/>
  <c r="Q76" i="18"/>
  <c r="G76" i="18"/>
  <c r="AD75" i="18"/>
  <c r="X75" i="18"/>
  <c r="W75" i="18"/>
  <c r="V75" i="18"/>
  <c r="Q75" i="18"/>
  <c r="P75" i="18"/>
  <c r="L75" i="18"/>
  <c r="K75" i="18" s="1"/>
  <c r="G75" i="18"/>
  <c r="AA74" i="18"/>
  <c r="X74" i="18"/>
  <c r="W74" i="18"/>
  <c r="V74" i="18"/>
  <c r="Q74" i="18"/>
  <c r="M74" i="18"/>
  <c r="L74" i="18"/>
  <c r="K74" i="18" s="1"/>
  <c r="G74" i="18"/>
  <c r="AB73" i="18"/>
  <c r="V73" i="18" s="1"/>
  <c r="V68" i="18" s="1"/>
  <c r="AA73" i="18"/>
  <c r="X73" i="18"/>
  <c r="W73" i="18"/>
  <c r="Q73" i="18"/>
  <c r="M73" i="18"/>
  <c r="L73" i="18"/>
  <c r="K73" i="18" s="1"/>
  <c r="G73" i="18"/>
  <c r="AA72" i="18"/>
  <c r="X72" i="18"/>
  <c r="W72" i="18"/>
  <c r="V72" i="18"/>
  <c r="Q72" i="18"/>
  <c r="M72" i="18"/>
  <c r="L72" i="18"/>
  <c r="G72" i="18"/>
  <c r="AA71" i="18"/>
  <c r="X71" i="18"/>
  <c r="W71" i="18"/>
  <c r="V71" i="18"/>
  <c r="Q71" i="18"/>
  <c r="M71" i="18"/>
  <c r="L71" i="18"/>
  <c r="G71" i="18"/>
  <c r="X70" i="18"/>
  <c r="W70" i="18"/>
  <c r="V70" i="18"/>
  <c r="Q70" i="18"/>
  <c r="G70" i="18"/>
  <c r="K70" i="18" s="1"/>
  <c r="A70" i="18"/>
  <c r="A71" i="18" s="1"/>
  <c r="A72" i="18" s="1"/>
  <c r="A73" i="18" s="1"/>
  <c r="A74" i="18" s="1"/>
  <c r="A75" i="18" s="1"/>
  <c r="A76" i="18" s="1"/>
  <c r="A77" i="18" s="1"/>
  <c r="A78" i="18" s="1"/>
  <c r="A79" i="18" s="1"/>
  <c r="A80" i="18" s="1"/>
  <c r="A81" i="18" s="1"/>
  <c r="A82" i="18" s="1"/>
  <c r="X69" i="18"/>
  <c r="W69" i="18"/>
  <c r="V69" i="18"/>
  <c r="Q69" i="18"/>
  <c r="G69" i="18"/>
  <c r="K69" i="18" s="1"/>
  <c r="AK68" i="18"/>
  <c r="AI68" i="18"/>
  <c r="AH68" i="18"/>
  <c r="AF68" i="18"/>
  <c r="AE68" i="18"/>
  <c r="AC68" i="18"/>
  <c r="AB68" i="18"/>
  <c r="Z68" i="18"/>
  <c r="Y68" i="18"/>
  <c r="T68" i="18"/>
  <c r="S68" i="18"/>
  <c r="R68" i="18"/>
  <c r="O68" i="18"/>
  <c r="J68" i="18"/>
  <c r="I68" i="18"/>
  <c r="H68" i="18"/>
  <c r="AG67" i="18"/>
  <c r="Q67" i="18"/>
  <c r="N67" i="18"/>
  <c r="AG66" i="18"/>
  <c r="Q66" i="18"/>
  <c r="N66" i="18"/>
  <c r="AG65" i="18"/>
  <c r="Q65" i="18"/>
  <c r="N65" i="18"/>
  <c r="AG64" i="18"/>
  <c r="Q64" i="18"/>
  <c r="N64" i="18"/>
  <c r="AI63" i="18"/>
  <c r="AI55" i="18" s="1"/>
  <c r="AH63" i="18"/>
  <c r="AH55" i="18" s="1"/>
  <c r="AD63" i="18"/>
  <c r="W63" i="18"/>
  <c r="V63" i="18"/>
  <c r="Q63" i="18"/>
  <c r="N63" i="18"/>
  <c r="M63" i="18"/>
  <c r="L63" i="18"/>
  <c r="G63" i="18"/>
  <c r="AD62" i="18"/>
  <c r="X62" i="18"/>
  <c r="W62" i="18"/>
  <c r="V62" i="18"/>
  <c r="U62" i="18" s="1"/>
  <c r="Q62" i="18"/>
  <c r="P62" i="18"/>
  <c r="P55" i="18" s="1"/>
  <c r="L62" i="18"/>
  <c r="K62" i="18" s="1"/>
  <c r="G62" i="18"/>
  <c r="AD61" i="18"/>
  <c r="X61" i="18"/>
  <c r="W61" i="18"/>
  <c r="V61" i="18"/>
  <c r="U61" i="18" s="1"/>
  <c r="Q61" i="18"/>
  <c r="P61" i="18"/>
  <c r="N61" i="18"/>
  <c r="L61" i="18"/>
  <c r="K61" i="18" s="1"/>
  <c r="G61" i="18"/>
  <c r="AA60" i="18"/>
  <c r="X60" i="18"/>
  <c r="W60" i="18"/>
  <c r="V60" i="18"/>
  <c r="U60" i="18" s="1"/>
  <c r="Q60" i="18"/>
  <c r="M60" i="18"/>
  <c r="L60" i="18"/>
  <c r="K60" i="18" s="1"/>
  <c r="G60" i="18"/>
  <c r="AA59" i="18"/>
  <c r="X59" i="18"/>
  <c r="W59" i="18"/>
  <c r="V59" i="18"/>
  <c r="Q59" i="18"/>
  <c r="M59" i="18"/>
  <c r="L59" i="18"/>
  <c r="G59" i="18"/>
  <c r="X58" i="18"/>
  <c r="W58" i="18"/>
  <c r="V58" i="18"/>
  <c r="Q58" i="18"/>
  <c r="G58" i="18"/>
  <c r="X57" i="18"/>
  <c r="W57" i="18"/>
  <c r="V57" i="18"/>
  <c r="U57" i="18" s="1"/>
  <c r="Q57" i="18"/>
  <c r="G57" i="18"/>
  <c r="A57" i="18"/>
  <c r="A58" i="18" s="1"/>
  <c r="A59" i="18" s="1"/>
  <c r="A60" i="18" s="1"/>
  <c r="A61" i="18" s="1"/>
  <c r="A62" i="18" s="1"/>
  <c r="A63" i="18" s="1"/>
  <c r="A64" i="18" s="1"/>
  <c r="A65" i="18" s="1"/>
  <c r="A66" i="18" s="1"/>
  <c r="A67" i="18" s="1"/>
  <c r="X56" i="18"/>
  <c r="W56" i="18"/>
  <c r="V56" i="18"/>
  <c r="Q56" i="18"/>
  <c r="G56" i="18"/>
  <c r="AK55" i="18"/>
  <c r="AF55" i="18"/>
  <c r="AE55" i="18"/>
  <c r="AC55" i="18"/>
  <c r="AB55" i="18"/>
  <c r="Z55" i="18"/>
  <c r="Y55" i="18"/>
  <c r="T55" i="18"/>
  <c r="S55" i="18"/>
  <c r="R55" i="18"/>
  <c r="O55" i="18"/>
  <c r="J55" i="18"/>
  <c r="I55" i="18"/>
  <c r="H55" i="18"/>
  <c r="AG54" i="18"/>
  <c r="Q54" i="18"/>
  <c r="N54" i="18"/>
  <c r="AG53" i="18"/>
  <c r="X53" i="18"/>
  <c r="W53" i="18"/>
  <c r="U53" i="18" s="1"/>
  <c r="V53" i="18"/>
  <c r="Q53" i="18"/>
  <c r="N53" i="18"/>
  <c r="G53" i="18"/>
  <c r="AG52" i="18"/>
  <c r="X52" i="18"/>
  <c r="W52" i="18"/>
  <c r="V52" i="18"/>
  <c r="U52" i="18" s="1"/>
  <c r="Q52" i="18"/>
  <c r="N52" i="18"/>
  <c r="G52" i="18"/>
  <c r="AD51" i="18"/>
  <c r="AD45" i="18" s="1"/>
  <c r="X51" i="18"/>
  <c r="W51" i="18"/>
  <c r="V51" i="18"/>
  <c r="U51" i="18" s="1"/>
  <c r="Q51" i="18"/>
  <c r="P51" i="18"/>
  <c r="N51" i="18" s="1"/>
  <c r="N45" i="18" s="1"/>
  <c r="L51" i="18"/>
  <c r="K51" i="18" s="1"/>
  <c r="G51" i="18"/>
  <c r="AA50" i="18"/>
  <c r="X50" i="18"/>
  <c r="W50" i="18"/>
  <c r="V50" i="18"/>
  <c r="Q50" i="18"/>
  <c r="M50" i="18"/>
  <c r="M45" i="18" s="1"/>
  <c r="L50" i="18"/>
  <c r="G50" i="18"/>
  <c r="X49" i="18"/>
  <c r="W49" i="18"/>
  <c r="V49" i="18"/>
  <c r="U49" i="18" s="1"/>
  <c r="Q49" i="18"/>
  <c r="G49" i="18"/>
  <c r="X48" i="18"/>
  <c r="W48" i="18"/>
  <c r="V48" i="18"/>
  <c r="U48" i="18" s="1"/>
  <c r="Q48" i="18"/>
  <c r="G48" i="18"/>
  <c r="X47" i="18"/>
  <c r="W47" i="18"/>
  <c r="V47" i="18"/>
  <c r="Q47" i="18"/>
  <c r="G47" i="18"/>
  <c r="A47" i="18"/>
  <c r="A48" i="18" s="1"/>
  <c r="A49" i="18" s="1"/>
  <c r="A50" i="18" s="1"/>
  <c r="A51" i="18" s="1"/>
  <c r="A52" i="18" s="1"/>
  <c r="A53" i="18" s="1"/>
  <c r="A54" i="18" s="1"/>
  <c r="X46" i="18"/>
  <c r="W46" i="18"/>
  <c r="V46" i="18"/>
  <c r="Q46" i="18"/>
  <c r="G46" i="18"/>
  <c r="AK45" i="18"/>
  <c r="AI45" i="18"/>
  <c r="AH45" i="18"/>
  <c r="AF45" i="18"/>
  <c r="AE45" i="18"/>
  <c r="AC45" i="18"/>
  <c r="AB45" i="18"/>
  <c r="AA45" i="18"/>
  <c r="Z45" i="18"/>
  <c r="Y45" i="18"/>
  <c r="S45" i="18"/>
  <c r="R45" i="18"/>
  <c r="O45" i="18"/>
  <c r="J45" i="18"/>
  <c r="I45" i="18"/>
  <c r="H45" i="18"/>
  <c r="AG44" i="18"/>
  <c r="X44" i="18"/>
  <c r="U44" i="18" s="1"/>
  <c r="W44" i="18"/>
  <c r="V44" i="18"/>
  <c r="Q44" i="18"/>
  <c r="K44" i="18" s="1"/>
  <c r="G44" i="18"/>
  <c r="AG43" i="18"/>
  <c r="Q43" i="18"/>
  <c r="G43" i="18"/>
  <c r="A43" i="18"/>
  <c r="A44" i="18" s="1"/>
  <c r="AG42" i="18"/>
  <c r="X42" i="18"/>
  <c r="U42" i="18" s="1"/>
  <c r="W42" i="18"/>
  <c r="V42" i="18"/>
  <c r="Q42" i="18"/>
  <c r="P42" i="18"/>
  <c r="O42" i="18"/>
  <c r="N42" i="18" s="1"/>
  <c r="G42" i="18"/>
  <c r="A42" i="18"/>
  <c r="AD41" i="18"/>
  <c r="U41" i="18" s="1"/>
  <c r="W41" i="18"/>
  <c r="V41" i="18"/>
  <c r="Q41" i="18"/>
  <c r="P41" i="18"/>
  <c r="N41" i="18" s="1"/>
  <c r="L41" i="18"/>
  <c r="K41" i="18" s="1"/>
  <c r="G41" i="18"/>
  <c r="AD40" i="18"/>
  <c r="X40" i="18"/>
  <c r="W40" i="18"/>
  <c r="V40" i="18"/>
  <c r="Q40" i="18"/>
  <c r="P40" i="18"/>
  <c r="O40" i="18"/>
  <c r="G40" i="18"/>
  <c r="AD39" i="18"/>
  <c r="X39" i="18"/>
  <c r="U39" i="18" s="1"/>
  <c r="W39" i="18"/>
  <c r="V39" i="18"/>
  <c r="Q39" i="18"/>
  <c r="M39" i="18"/>
  <c r="L39" i="18"/>
  <c r="G39" i="18"/>
  <c r="AD38" i="18"/>
  <c r="X38" i="18"/>
  <c r="U38" i="18" s="1"/>
  <c r="W38" i="18"/>
  <c r="V38" i="18"/>
  <c r="Q38" i="18"/>
  <c r="M38" i="18"/>
  <c r="L38" i="18"/>
  <c r="G38" i="18"/>
  <c r="AA37" i="18"/>
  <c r="X37" i="18"/>
  <c r="W37" i="18"/>
  <c r="V37" i="18"/>
  <c r="Q37" i="18"/>
  <c r="M37" i="18"/>
  <c r="L37" i="18"/>
  <c r="G37" i="18"/>
  <c r="AA36" i="18"/>
  <c r="X36" i="18"/>
  <c r="W36" i="18"/>
  <c r="V36" i="18"/>
  <c r="Q36" i="18"/>
  <c r="G36" i="18"/>
  <c r="AA35" i="18"/>
  <c r="X35" i="18"/>
  <c r="W35" i="18"/>
  <c r="V35" i="18"/>
  <c r="Q35" i="18"/>
  <c r="G35" i="18"/>
  <c r="X34" i="18"/>
  <c r="U34" i="18" s="1"/>
  <c r="W34" i="18"/>
  <c r="V34" i="18"/>
  <c r="Q34" i="18"/>
  <c r="K34" i="18" s="1"/>
  <c r="G34" i="18"/>
  <c r="X33" i="18"/>
  <c r="U33" i="18" s="1"/>
  <c r="W33" i="18"/>
  <c r="V33" i="18"/>
  <c r="Q33" i="18"/>
  <c r="G33" i="18"/>
  <c r="X32" i="18"/>
  <c r="U32" i="18" s="1"/>
  <c r="W32" i="18"/>
  <c r="V32" i="18"/>
  <c r="Q32" i="18"/>
  <c r="G32" i="18"/>
  <c r="X31" i="18"/>
  <c r="W31" i="18"/>
  <c r="V31" i="18"/>
  <c r="U31" i="18"/>
  <c r="Q31" i="18"/>
  <c r="G31" i="18"/>
  <c r="AK30" i="18"/>
  <c r="AI30" i="18"/>
  <c r="AH30" i="18"/>
  <c r="AF30" i="18"/>
  <c r="AE30" i="18"/>
  <c r="AC30" i="18"/>
  <c r="AB30" i="18"/>
  <c r="Z30" i="18"/>
  <c r="Y30" i="18"/>
  <c r="T30" i="18"/>
  <c r="S30" i="18"/>
  <c r="R30" i="18"/>
  <c r="P30" i="18"/>
  <c r="M30" i="18"/>
  <c r="J30" i="18"/>
  <c r="I30" i="18"/>
  <c r="H30" i="18"/>
  <c r="AH29" i="18"/>
  <c r="AG29" i="18" s="1"/>
  <c r="R29" i="18"/>
  <c r="Q29" i="18" s="1"/>
  <c r="O29" i="18"/>
  <c r="N29" i="18" s="1"/>
  <c r="AG28" i="18"/>
  <c r="Q28" i="18"/>
  <c r="N28" i="18"/>
  <c r="AG27" i="18"/>
  <c r="X27" i="18"/>
  <c r="W27" i="18"/>
  <c r="V27" i="18"/>
  <c r="U27" i="18"/>
  <c r="Q27" i="18"/>
  <c r="O27" i="18"/>
  <c r="N27" i="18" s="1"/>
  <c r="M27" i="18"/>
  <c r="K27" i="18" s="1"/>
  <c r="G27" i="18"/>
  <c r="AG26" i="18"/>
  <c r="X26" i="18"/>
  <c r="W26" i="18"/>
  <c r="V26" i="18"/>
  <c r="U26" i="18"/>
  <c r="Q26" i="18"/>
  <c r="G26" i="18"/>
  <c r="AG25" i="18"/>
  <c r="X25" i="18"/>
  <c r="W25" i="18"/>
  <c r="V25" i="18"/>
  <c r="U25" i="18"/>
  <c r="Q25" i="18"/>
  <c r="O25" i="18"/>
  <c r="N25" i="18" s="1"/>
  <c r="G25" i="18"/>
  <c r="AH24" i="18"/>
  <c r="X24" i="18"/>
  <c r="W24" i="18"/>
  <c r="V24" i="18"/>
  <c r="U24" i="18"/>
  <c r="R24" i="18"/>
  <c r="Q24" i="18" s="1"/>
  <c r="G24" i="18"/>
  <c r="AD23" i="18"/>
  <c r="U23" i="18" s="1"/>
  <c r="X23" i="18"/>
  <c r="W23" i="18"/>
  <c r="V23" i="18"/>
  <c r="Q23" i="18"/>
  <c r="P23" i="18"/>
  <c r="P14" i="18" s="1"/>
  <c r="O23" i="18"/>
  <c r="G23" i="18"/>
  <c r="AD22" i="18"/>
  <c r="U22" i="18" s="1"/>
  <c r="X22" i="18"/>
  <c r="W22" i="18"/>
  <c r="V22" i="18"/>
  <c r="Q22" i="18"/>
  <c r="M22" i="18"/>
  <c r="L22" i="18"/>
  <c r="G22" i="18"/>
  <c r="AD21" i="18"/>
  <c r="U21" i="18" s="1"/>
  <c r="X21" i="18"/>
  <c r="W21" i="18"/>
  <c r="V21" i="18"/>
  <c r="Q21" i="18"/>
  <c r="M21" i="18"/>
  <c r="L21" i="18"/>
  <c r="G21" i="18"/>
  <c r="AA20" i="18"/>
  <c r="U20" i="18" s="1"/>
  <c r="X20" i="18"/>
  <c r="W20" i="18"/>
  <c r="V20" i="18"/>
  <c r="Q20" i="18"/>
  <c r="M20" i="18"/>
  <c r="L20" i="18"/>
  <c r="G20" i="18"/>
  <c r="AB19" i="18"/>
  <c r="AA19" i="18" s="1"/>
  <c r="U19" i="18" s="1"/>
  <c r="X19" i="18"/>
  <c r="W19" i="18"/>
  <c r="Q19" i="18"/>
  <c r="M19" i="18"/>
  <c r="L19" i="18"/>
  <c r="G19" i="18"/>
  <c r="AB18" i="18"/>
  <c r="AB14" i="18" s="1"/>
  <c r="X18" i="18"/>
  <c r="W18" i="18"/>
  <c r="V18" i="18"/>
  <c r="Q18" i="18"/>
  <c r="M18" i="18"/>
  <c r="L18" i="18"/>
  <c r="G18" i="18"/>
  <c r="X17" i="18"/>
  <c r="U17" i="18" s="1"/>
  <c r="W17" i="18"/>
  <c r="V17" i="18"/>
  <c r="Q17" i="18"/>
  <c r="N17" i="18" s="1"/>
  <c r="G17" i="18"/>
  <c r="X16" i="18"/>
  <c r="U16" i="18" s="1"/>
  <c r="W16" i="18"/>
  <c r="V16" i="18"/>
  <c r="Q16" i="18"/>
  <c r="G16" i="18"/>
  <c r="N16" i="18" s="1"/>
  <c r="A16" i="18"/>
  <c r="A17" i="18" s="1"/>
  <c r="A18" i="18" s="1"/>
  <c r="A19" i="18" s="1"/>
  <c r="A20" i="18" s="1"/>
  <c r="A21" i="18" s="1"/>
  <c r="A22" i="18" s="1"/>
  <c r="A23" i="18" s="1"/>
  <c r="A24" i="18" s="1"/>
  <c r="A25" i="18" s="1"/>
  <c r="A26" i="18" s="1"/>
  <c r="A27" i="18" s="1"/>
  <c r="A28" i="18" s="1"/>
  <c r="A29" i="18" s="1"/>
  <c r="X15" i="18"/>
  <c r="W15" i="18"/>
  <c r="V15" i="18"/>
  <c r="U15" i="18"/>
  <c r="Q15" i="18"/>
  <c r="G15" i="18"/>
  <c r="AK14" i="18"/>
  <c r="AI14" i="18"/>
  <c r="AF14" i="18"/>
  <c r="AE14" i="18"/>
  <c r="AC14" i="18"/>
  <c r="Z14" i="18"/>
  <c r="Y14" i="18"/>
  <c r="T14" i="18"/>
  <c r="S14" i="18"/>
  <c r="R14" i="18"/>
  <c r="J14" i="18"/>
  <c r="I14" i="18"/>
  <c r="H14" i="18"/>
  <c r="X11" i="18"/>
  <c r="X10" i="18" s="1"/>
  <c r="X9" i="18" s="1"/>
  <c r="S11" i="18"/>
  <c r="R11" i="18"/>
  <c r="R10" i="18" s="1"/>
  <c r="R9" i="18" s="1"/>
  <c r="N11" i="18"/>
  <c r="N10" i="18" s="1"/>
  <c r="N9" i="18" s="1"/>
  <c r="G11" i="18"/>
  <c r="AK10" i="18"/>
  <c r="AK9" i="18" s="1"/>
  <c r="Z10" i="18"/>
  <c r="Z9" i="18" s="1"/>
  <c r="Y10" i="18"/>
  <c r="Y9" i="18" s="1"/>
  <c r="P10" i="18"/>
  <c r="P9" i="18" s="1"/>
  <c r="O10" i="18"/>
  <c r="O9" i="18" s="1"/>
  <c r="M10" i="18"/>
  <c r="L10" i="18"/>
  <c r="L9" i="18" s="1"/>
  <c r="K10" i="18"/>
  <c r="K9" i="18" s="1"/>
  <c r="J10" i="18"/>
  <c r="J9" i="18" s="1"/>
  <c r="I10" i="18"/>
  <c r="I9" i="18" s="1"/>
  <c r="H10" i="18"/>
  <c r="H9" i="18" s="1"/>
  <c r="M9" i="18"/>
  <c r="G7" i="18"/>
  <c r="H7" i="18" s="1"/>
  <c r="I7" i="18" s="1"/>
  <c r="J7" i="18" s="1"/>
  <c r="X7" i="18" s="1"/>
  <c r="Y7" i="18" s="1"/>
  <c r="Z7" i="18" s="1"/>
  <c r="AK7" i="18" s="1"/>
  <c r="AL7" i="18" s="1"/>
  <c r="A3" i="18"/>
  <c r="O9" i="16"/>
  <c r="S11" i="16"/>
  <c r="S10" i="16" s="1"/>
  <c r="S9" i="16" s="1"/>
  <c r="R11" i="16"/>
  <c r="R10" i="16" s="1"/>
  <c r="R9" i="16" s="1"/>
  <c r="J10" i="16"/>
  <c r="K10" i="16"/>
  <c r="K9" i="16" s="1"/>
  <c r="L10" i="16"/>
  <c r="L9" i="16" s="1"/>
  <c r="M10" i="16"/>
  <c r="M9" i="16" s="1"/>
  <c r="O10" i="16"/>
  <c r="P10" i="16"/>
  <c r="P9" i="16" s="1"/>
  <c r="N11" i="16"/>
  <c r="N10" i="16" s="1"/>
  <c r="N9" i="16" s="1"/>
  <c r="H289" i="16"/>
  <c r="I289" i="16"/>
  <c r="J289" i="16"/>
  <c r="T289" i="16"/>
  <c r="P291" i="16"/>
  <c r="P289" i="16" s="1"/>
  <c r="O291" i="16"/>
  <c r="O289" i="16" s="1"/>
  <c r="S290" i="16"/>
  <c r="M290" i="16" s="1"/>
  <c r="M289" i="16" s="1"/>
  <c r="R290" i="16"/>
  <c r="L290" i="16" s="1"/>
  <c r="L289" i="16" s="1"/>
  <c r="L104" i="18" l="1"/>
  <c r="G14" i="18"/>
  <c r="K32" i="18"/>
  <c r="G68" i="18"/>
  <c r="K79" i="18"/>
  <c r="K81" i="18"/>
  <c r="X83" i="18"/>
  <c r="G93" i="18"/>
  <c r="U94" i="18"/>
  <c r="U121" i="18"/>
  <c r="K127" i="18"/>
  <c r="O135" i="18"/>
  <c r="K154" i="18"/>
  <c r="K169" i="18"/>
  <c r="U235" i="18"/>
  <c r="U243" i="18"/>
  <c r="U248" i="18"/>
  <c r="K255" i="18"/>
  <c r="U257" i="18"/>
  <c r="N259" i="18"/>
  <c r="U260" i="18"/>
  <c r="N266" i="18"/>
  <c r="U272" i="18"/>
  <c r="AD104" i="18"/>
  <c r="AD119" i="18"/>
  <c r="AA151" i="18"/>
  <c r="Q237" i="18"/>
  <c r="M251" i="18"/>
  <c r="U275" i="18"/>
  <c r="AA55" i="18"/>
  <c r="N62" i="18"/>
  <c r="N55" i="18" s="1"/>
  <c r="U63" i="18"/>
  <c r="M68" i="18"/>
  <c r="U75" i="18"/>
  <c r="U79" i="18"/>
  <c r="U81" i="18"/>
  <c r="U85" i="18"/>
  <c r="K98" i="18"/>
  <c r="K102" i="18"/>
  <c r="U107" i="18"/>
  <c r="K141" i="18"/>
  <c r="Q161" i="18"/>
  <c r="Q151" i="18" s="1"/>
  <c r="U174" i="18"/>
  <c r="K189" i="18"/>
  <c r="U212" i="18"/>
  <c r="K223" i="18"/>
  <c r="K253" i="18"/>
  <c r="U255" i="18"/>
  <c r="N277" i="18"/>
  <c r="U283" i="18"/>
  <c r="R291" i="16"/>
  <c r="K158" i="18"/>
  <c r="K33" i="18"/>
  <c r="K43" i="18"/>
  <c r="K78" i="18"/>
  <c r="U102" i="18"/>
  <c r="AH151" i="18"/>
  <c r="U158" i="18"/>
  <c r="O197" i="18"/>
  <c r="X222" i="18"/>
  <c r="N244" i="18"/>
  <c r="AG237" i="18"/>
  <c r="AA251" i="18"/>
  <c r="K173" i="18"/>
  <c r="U35" i="18"/>
  <c r="K76" i="18"/>
  <c r="U126" i="18"/>
  <c r="X135" i="18"/>
  <c r="U143" i="18"/>
  <c r="U186" i="18"/>
  <c r="U198" i="18"/>
  <c r="U211" i="18"/>
  <c r="AA222" i="18"/>
  <c r="U258" i="18"/>
  <c r="U266" i="18"/>
  <c r="L45" i="18"/>
  <c r="U93" i="18"/>
  <c r="L14" i="18"/>
  <c r="K21" i="18"/>
  <c r="O24" i="18"/>
  <c r="N24" i="18" s="1"/>
  <c r="K39" i="18"/>
  <c r="U78" i="18"/>
  <c r="U92" i="18"/>
  <c r="M104" i="18"/>
  <c r="K115" i="18"/>
  <c r="O217" i="18"/>
  <c r="K113" i="18"/>
  <c r="U171" i="18"/>
  <c r="W55" i="18"/>
  <c r="AO56" i="18" s="1"/>
  <c r="AO57" i="18" s="1"/>
  <c r="M55" i="18"/>
  <c r="L68" i="18"/>
  <c r="AG104" i="18"/>
  <c r="K130" i="18"/>
  <c r="AG222" i="18"/>
  <c r="K143" i="18"/>
  <c r="G151" i="18"/>
  <c r="U47" i="18"/>
  <c r="AG68" i="18"/>
  <c r="K16" i="18"/>
  <c r="U50" i="18"/>
  <c r="K63" i="18"/>
  <c r="K55" i="18" s="1"/>
  <c r="U110" i="18"/>
  <c r="K114" i="18"/>
  <c r="K104" i="18" s="1"/>
  <c r="U123" i="18"/>
  <c r="U128" i="18"/>
  <c r="N139" i="18"/>
  <c r="AG135" i="18"/>
  <c r="U175" i="18"/>
  <c r="AG162" i="18"/>
  <c r="U224" i="18"/>
  <c r="K227" i="18"/>
  <c r="U232" i="18"/>
  <c r="AA241" i="18"/>
  <c r="AA237" i="18" s="1"/>
  <c r="U246" i="18"/>
  <c r="K248" i="18"/>
  <c r="K263" i="18"/>
  <c r="K272" i="18"/>
  <c r="U273" i="18"/>
  <c r="U69" i="18"/>
  <c r="W68" i="18"/>
  <c r="X68" i="18"/>
  <c r="O222" i="18"/>
  <c r="N233" i="18"/>
  <c r="K274" i="18"/>
  <c r="L251" i="18"/>
  <c r="O251" i="18"/>
  <c r="W162" i="18"/>
  <c r="AO163" i="18" s="1"/>
  <c r="AO164" i="18" s="1"/>
  <c r="S291" i="16"/>
  <c r="K201" i="18"/>
  <c r="L197" i="18"/>
  <c r="K15" i="18"/>
  <c r="N15" i="18"/>
  <c r="Q68" i="18"/>
  <c r="P68" i="18"/>
  <c r="N75" i="18"/>
  <c r="N68" i="18" s="1"/>
  <c r="AA88" i="18"/>
  <c r="AA83" i="18" s="1"/>
  <c r="AB83" i="18"/>
  <c r="V88" i="18"/>
  <c r="U88" i="18" s="1"/>
  <c r="AO120" i="18"/>
  <c r="AO121" i="18" s="1"/>
  <c r="V135" i="18"/>
  <c r="U136" i="18"/>
  <c r="R289" i="16"/>
  <c r="Y13" i="18"/>
  <c r="Y12" i="18" s="1"/>
  <c r="K77" i="18"/>
  <c r="K87" i="18"/>
  <c r="U111" i="18"/>
  <c r="W135" i="18"/>
  <c r="U141" i="18"/>
  <c r="V151" i="18"/>
  <c r="U154" i="18"/>
  <c r="U165" i="18"/>
  <c r="U207" i="18"/>
  <c r="W222" i="18"/>
  <c r="AO223" i="18" s="1"/>
  <c r="AO224" i="18" s="1"/>
  <c r="U223" i="18"/>
  <c r="U222" i="18" s="1"/>
  <c r="N229" i="18"/>
  <c r="N265" i="18"/>
  <c r="S10" i="18"/>
  <c r="S9" i="18" s="1"/>
  <c r="Q11" i="18"/>
  <c r="Q10" i="18" s="1"/>
  <c r="Q9" i="18" s="1"/>
  <c r="Q103" i="18"/>
  <c r="Q83" i="18" s="1"/>
  <c r="R83" i="18"/>
  <c r="R13" i="18" s="1"/>
  <c r="AG30" i="18"/>
  <c r="AG103" i="18"/>
  <c r="AG83" i="18" s="1"/>
  <c r="AH83" i="18"/>
  <c r="L222" i="18"/>
  <c r="G284" i="18"/>
  <c r="G289" i="18"/>
  <c r="K19" i="18"/>
  <c r="AK13" i="18"/>
  <c r="AK12" i="18" s="1"/>
  <c r="K37" i="18"/>
  <c r="U89" i="18"/>
  <c r="L119" i="18"/>
  <c r="U169" i="18"/>
  <c r="L180" i="18"/>
  <c r="U218" i="18"/>
  <c r="U217" i="18" s="1"/>
  <c r="V217" i="18"/>
  <c r="AN218" i="18" s="1"/>
  <c r="AN219" i="18" s="1"/>
  <c r="K221" i="18"/>
  <c r="M222" i="18"/>
  <c r="N239" i="18"/>
  <c r="U254" i="18"/>
  <c r="U271" i="18"/>
  <c r="L290" i="18"/>
  <c r="K290" i="18" s="1"/>
  <c r="K289" i="18" s="1"/>
  <c r="Q117" i="18"/>
  <c r="S104" i="18"/>
  <c r="K155" i="18"/>
  <c r="N166" i="18"/>
  <c r="N162" i="18" s="1"/>
  <c r="AG119" i="18"/>
  <c r="N135" i="18"/>
  <c r="Q162" i="18"/>
  <c r="M197" i="18"/>
  <c r="K200" i="18"/>
  <c r="W251" i="18"/>
  <c r="AO252" i="18" s="1"/>
  <c r="AO253" i="18" s="1"/>
  <c r="U252" i="18"/>
  <c r="X251" i="18"/>
  <c r="AD251" i="18"/>
  <c r="W45" i="18"/>
  <c r="Q290" i="16"/>
  <c r="AN69" i="18"/>
  <c r="AN71" i="18" s="1"/>
  <c r="U112" i="18"/>
  <c r="U115" i="18"/>
  <c r="M135" i="18"/>
  <c r="W151" i="18"/>
  <c r="X162" i="18"/>
  <c r="V162" i="18"/>
  <c r="AN163" i="18" s="1"/>
  <c r="AN164" i="18" s="1"/>
  <c r="U190" i="18"/>
  <c r="AG197" i="18"/>
  <c r="P222" i="18"/>
  <c r="P251" i="18"/>
  <c r="W30" i="18"/>
  <c r="AO31" i="18" s="1"/>
  <c r="AO32" i="18" s="1"/>
  <c r="U105" i="18"/>
  <c r="U104" i="18" s="1"/>
  <c r="AM105" i="18" s="1"/>
  <c r="AM106" i="18" s="1"/>
  <c r="V104" i="18"/>
  <c r="AN105" i="18" s="1"/>
  <c r="AN106" i="18" s="1"/>
  <c r="AO69" i="18"/>
  <c r="AO71" i="18" s="1"/>
  <c r="Q11" i="16"/>
  <c r="Q10" i="16" s="1"/>
  <c r="Q9" i="16" s="1"/>
  <c r="U37" i="18"/>
  <c r="K72" i="18"/>
  <c r="AG180" i="18"/>
  <c r="Q217" i="18"/>
  <c r="N291" i="16"/>
  <c r="N289" i="16" s="1"/>
  <c r="AK8" i="18"/>
  <c r="L55" i="18"/>
  <c r="K97" i="18"/>
  <c r="X104" i="18"/>
  <c r="G104" i="18"/>
  <c r="S119" i="18"/>
  <c r="Q133" i="18"/>
  <c r="Q119" i="18" s="1"/>
  <c r="M133" i="18"/>
  <c r="K133" i="18" s="1"/>
  <c r="Q135" i="18"/>
  <c r="X151" i="18"/>
  <c r="K159" i="18"/>
  <c r="G162" i="18"/>
  <c r="L162" i="18"/>
  <c r="AO218" i="18"/>
  <c r="AO219" i="18" s="1"/>
  <c r="Q222" i="18"/>
  <c r="Q251" i="18"/>
  <c r="K275" i="18"/>
  <c r="K18" i="18"/>
  <c r="AH14" i="18"/>
  <c r="AH13" i="18" s="1"/>
  <c r="Q45" i="18"/>
  <c r="G55" i="18"/>
  <c r="O104" i="18"/>
  <c r="K165" i="18"/>
  <c r="K168" i="18"/>
  <c r="N197" i="18"/>
  <c r="X217" i="18"/>
  <c r="U242" i="18"/>
  <c r="U237" i="18" s="1"/>
  <c r="AM238" i="18" s="1"/>
  <c r="AM239" i="18" s="1"/>
  <c r="X284" i="18"/>
  <c r="T13" i="18"/>
  <c r="V19" i="18"/>
  <c r="V14" i="18" s="1"/>
  <c r="AN15" i="18" s="1"/>
  <c r="AN16" i="18" s="1"/>
  <c r="K22" i="18"/>
  <c r="K36" i="18"/>
  <c r="U46" i="18"/>
  <c r="Q55" i="18"/>
  <c r="K59" i="18"/>
  <c r="K71" i="18"/>
  <c r="U72" i="18"/>
  <c r="U80" i="18"/>
  <c r="N108" i="18"/>
  <c r="N104" i="18" s="1"/>
  <c r="K116" i="18"/>
  <c r="G119" i="18"/>
  <c r="L135" i="18"/>
  <c r="U147" i="18"/>
  <c r="S151" i="18"/>
  <c r="U168" i="18"/>
  <c r="K176" i="18"/>
  <c r="U189" i="18"/>
  <c r="P197" i="18"/>
  <c r="K208" i="18"/>
  <c r="K214" i="18"/>
  <c r="K216" i="18"/>
  <c r="V222" i="18"/>
  <c r="AN223" i="18" s="1"/>
  <c r="AN224" i="18" s="1"/>
  <c r="U239" i="18"/>
  <c r="O237" i="18"/>
  <c r="K257" i="18"/>
  <c r="U278" i="18"/>
  <c r="V30" i="18"/>
  <c r="AN31" i="18" s="1"/>
  <c r="AN32" i="18" s="1"/>
  <c r="X30" i="18"/>
  <c r="AG45" i="18"/>
  <c r="U59" i="18"/>
  <c r="U86" i="18"/>
  <c r="U83" i="18" s="1"/>
  <c r="N110" i="18"/>
  <c r="V119" i="18"/>
  <c r="AN120" i="18" s="1"/>
  <c r="AN121" i="18" s="1"/>
  <c r="U122" i="18"/>
  <c r="K153" i="18"/>
  <c r="M162" i="18"/>
  <c r="G180" i="18"/>
  <c r="M180" i="18"/>
  <c r="AD180" i="18"/>
  <c r="Q197" i="18"/>
  <c r="AE13" i="18"/>
  <c r="W14" i="18"/>
  <c r="AO15" i="18" s="1"/>
  <c r="AO16" i="18" s="1"/>
  <c r="K17" i="18"/>
  <c r="U36" i="18"/>
  <c r="U30" i="18" s="1"/>
  <c r="AM31" i="18" s="1"/>
  <c r="AM32" i="18" s="1"/>
  <c r="K38" i="18"/>
  <c r="AD30" i="18"/>
  <c r="P45" i="18"/>
  <c r="U71" i="18"/>
  <c r="U77" i="18"/>
  <c r="W119" i="18"/>
  <c r="U127" i="18"/>
  <c r="AD135" i="18"/>
  <c r="K148" i="18"/>
  <c r="N156" i="18"/>
  <c r="N151" i="18" s="1"/>
  <c r="U159" i="18"/>
  <c r="U170" i="18"/>
  <c r="V180" i="18"/>
  <c r="AN181" i="18" s="1"/>
  <c r="AN182" i="18" s="1"/>
  <c r="U183" i="18"/>
  <c r="U185" i="18"/>
  <c r="U188" i="18"/>
  <c r="X197" i="18"/>
  <c r="U205" i="18"/>
  <c r="K213" i="18"/>
  <c r="U241" i="18"/>
  <c r="G251" i="18"/>
  <c r="AG251" i="18"/>
  <c r="H13" i="18"/>
  <c r="H12" i="18" s="1"/>
  <c r="H8" i="18" s="1"/>
  <c r="AF13" i="18"/>
  <c r="X14" i="18"/>
  <c r="AA18" i="18"/>
  <c r="M14" i="18"/>
  <c r="AG63" i="18"/>
  <c r="AG55" i="18" s="1"/>
  <c r="N83" i="18"/>
  <c r="X119" i="18"/>
  <c r="G135" i="18"/>
  <c r="AB151" i="18"/>
  <c r="L151" i="18"/>
  <c r="W180" i="18"/>
  <c r="AO181" i="18" s="1"/>
  <c r="AO182" i="18" s="1"/>
  <c r="G197" i="18"/>
  <c r="AD197" i="18"/>
  <c r="G222" i="18"/>
  <c r="AM223" i="18" s="1"/>
  <c r="AM224" i="18" s="1"/>
  <c r="W237" i="18"/>
  <c r="AO238" i="18" s="1"/>
  <c r="AO239" i="18" s="1"/>
  <c r="P237" i="18"/>
  <c r="Y8" i="18"/>
  <c r="AI13" i="18"/>
  <c r="G30" i="18"/>
  <c r="AA68" i="18"/>
  <c r="U74" i="18"/>
  <c r="AD68" i="18"/>
  <c r="K131" i="18"/>
  <c r="M151" i="18"/>
  <c r="U156" i="18"/>
  <c r="AG151" i="18"/>
  <c r="K177" i="18"/>
  <c r="X180" i="18"/>
  <c r="U200" i="18"/>
  <c r="K207" i="18"/>
  <c r="G237" i="18"/>
  <c r="X237" i="18"/>
  <c r="K254" i="18"/>
  <c r="S289" i="18"/>
  <c r="Z8" i="18"/>
  <c r="J13" i="18"/>
  <c r="J12" i="18" s="1"/>
  <c r="J8" i="18" s="1"/>
  <c r="K20" i="18"/>
  <c r="Z13" i="18"/>
  <c r="Z12" i="18" s="1"/>
  <c r="U58" i="18"/>
  <c r="U70" i="18"/>
  <c r="N109" i="18"/>
  <c r="U129" i="18"/>
  <c r="AN136" i="18"/>
  <c r="AN137" i="18" s="1"/>
  <c r="U142" i="18"/>
  <c r="K145" i="18"/>
  <c r="K160" i="18"/>
  <c r="O162" i="18"/>
  <c r="U192" i="18"/>
  <c r="K209" i="18"/>
  <c r="G217" i="18"/>
  <c r="AM218" i="18" s="1"/>
  <c r="AM219" i="18" s="1"/>
  <c r="K245" i="18"/>
  <c r="K237" i="18" s="1"/>
  <c r="V251" i="18"/>
  <c r="K269" i="18"/>
  <c r="U270" i="18"/>
  <c r="K290" i="16"/>
  <c r="K289" i="16" s="1"/>
  <c r="AN46" i="18"/>
  <c r="AN47" i="18" s="1"/>
  <c r="U45" i="18"/>
  <c r="G10" i="18"/>
  <c r="G9" i="18" s="1"/>
  <c r="AD14" i="18"/>
  <c r="U40" i="18"/>
  <c r="K35" i="18"/>
  <c r="AO136" i="18"/>
  <c r="AO137" i="18" s="1"/>
  <c r="AN152" i="18"/>
  <c r="AN153" i="18" s="1"/>
  <c r="AG24" i="18"/>
  <c r="AG14" i="18" s="1"/>
  <c r="L30" i="18"/>
  <c r="V45" i="18"/>
  <c r="AO152" i="18"/>
  <c r="AO153" i="18" s="1"/>
  <c r="AO46" i="18"/>
  <c r="AO47" i="18" s="1"/>
  <c r="AD55" i="18"/>
  <c r="N222" i="18"/>
  <c r="K31" i="18"/>
  <c r="K89" i="18"/>
  <c r="N23" i="18"/>
  <c r="N14" i="18" s="1"/>
  <c r="Q30" i="18"/>
  <c r="AA30" i="18"/>
  <c r="G45" i="18"/>
  <c r="N217" i="18"/>
  <c r="Q104" i="18"/>
  <c r="W197" i="18"/>
  <c r="AO198" i="18" s="1"/>
  <c r="AO199" i="18" s="1"/>
  <c r="U206" i="18"/>
  <c r="O30" i="18"/>
  <c r="N40" i="18"/>
  <c r="N30" i="18" s="1"/>
  <c r="X55" i="18"/>
  <c r="K50" i="18"/>
  <c r="K45" i="18" s="1"/>
  <c r="U106" i="18"/>
  <c r="W104" i="18"/>
  <c r="AO105" i="18" s="1"/>
  <c r="AO106" i="18" s="1"/>
  <c r="AA197" i="18"/>
  <c r="AN252" i="18"/>
  <c r="AN253" i="18" s="1"/>
  <c r="Q291" i="18"/>
  <c r="Q289" i="18" s="1"/>
  <c r="R289" i="18"/>
  <c r="Q14" i="18"/>
  <c r="X45" i="18"/>
  <c r="V55" i="18"/>
  <c r="AN56" i="18" s="1"/>
  <c r="AN57" i="18" s="1"/>
  <c r="N251" i="18"/>
  <c r="G91" i="18"/>
  <c r="AA106" i="18"/>
  <c r="AA104" i="18" s="1"/>
  <c r="K120" i="18"/>
  <c r="K138" i="18"/>
  <c r="K152" i="18"/>
  <c r="K151" i="18" s="1"/>
  <c r="I83" i="18"/>
  <c r="I13" i="18" s="1"/>
  <c r="I12" i="18" s="1"/>
  <c r="I8" i="18" s="1"/>
  <c r="N124" i="18"/>
  <c r="N119" i="18" s="1"/>
  <c r="K136" i="18"/>
  <c r="U138" i="18"/>
  <c r="K181" i="18"/>
  <c r="V237" i="18"/>
  <c r="AN238" i="18" s="1"/>
  <c r="AN239" i="18" s="1"/>
  <c r="K252" i="18"/>
  <c r="W83" i="18"/>
  <c r="G90" i="18"/>
  <c r="U120" i="18"/>
  <c r="U152" i="18"/>
  <c r="U151" i="18" s="1"/>
  <c r="AM152" i="18" s="1"/>
  <c r="U166" i="18"/>
  <c r="U162" i="18" s="1"/>
  <c r="AM163" i="18" s="1"/>
  <c r="AM164" i="18" s="1"/>
  <c r="U181" i="18"/>
  <c r="K224" i="18"/>
  <c r="K222" i="18" s="1"/>
  <c r="U56" i="18"/>
  <c r="U55" i="18" s="1"/>
  <c r="AM56" i="18" s="1"/>
  <c r="AM57" i="18" s="1"/>
  <c r="L83" i="18"/>
  <c r="M83" i="18"/>
  <c r="K163" i="18"/>
  <c r="K199" i="18"/>
  <c r="AB197" i="18"/>
  <c r="K218" i="18"/>
  <c r="K217" i="18" s="1"/>
  <c r="P104" i="18"/>
  <c r="AC104" i="18"/>
  <c r="AC197" i="18"/>
  <c r="V201" i="18"/>
  <c r="AB237" i="18"/>
  <c r="N240" i="18"/>
  <c r="U73" i="18"/>
  <c r="P83" i="18"/>
  <c r="L289" i="18"/>
  <c r="O151" i="18"/>
  <c r="U180" i="18" l="1"/>
  <c r="AM181" i="18" s="1"/>
  <c r="AM182" i="18" s="1"/>
  <c r="V83" i="18"/>
  <c r="AN84" i="18" s="1"/>
  <c r="AN85" i="18" s="1"/>
  <c r="AM46" i="18"/>
  <c r="AM47" i="18" s="1"/>
  <c r="K83" i="18"/>
  <c r="K68" i="18"/>
  <c r="AB13" i="18"/>
  <c r="AN70" i="18"/>
  <c r="U251" i="18"/>
  <c r="AM252" i="18" s="1"/>
  <c r="AM253" i="18" s="1"/>
  <c r="K119" i="18"/>
  <c r="K180" i="18"/>
  <c r="O14" i="18"/>
  <c r="O13" i="18" s="1"/>
  <c r="K251" i="18"/>
  <c r="U68" i="18"/>
  <c r="AM69" i="18" s="1"/>
  <c r="S13" i="18"/>
  <c r="K14" i="18"/>
  <c r="AM153" i="18"/>
  <c r="U119" i="18"/>
  <c r="AM120" i="18" s="1"/>
  <c r="AM121" i="18" s="1"/>
  <c r="X13" i="18"/>
  <c r="X12" i="18" s="1"/>
  <c r="X8" i="18" s="1"/>
  <c r="W13" i="18"/>
  <c r="K162" i="18"/>
  <c r="AO70" i="18"/>
  <c r="S289" i="16"/>
  <c r="Q291" i="16"/>
  <c r="Q289" i="16" s="1"/>
  <c r="Q13" i="18"/>
  <c r="P13" i="18"/>
  <c r="M119" i="18"/>
  <c r="M13" i="18" s="1"/>
  <c r="U135" i="18"/>
  <c r="AM136" i="18" s="1"/>
  <c r="AM137" i="18" s="1"/>
  <c r="AA14" i="18"/>
  <c r="AA13" i="18" s="1"/>
  <c r="U18" i="18"/>
  <c r="U14" i="18" s="1"/>
  <c r="N237" i="18"/>
  <c r="N13" i="18" s="1"/>
  <c r="K197" i="18"/>
  <c r="K135" i="18"/>
  <c r="AM70" i="18"/>
  <c r="AM71" i="18"/>
  <c r="U201" i="18"/>
  <c r="U197" i="18" s="1"/>
  <c r="AM198" i="18" s="1"/>
  <c r="AM199" i="18" s="1"/>
  <c r="V197" i="18"/>
  <c r="AN198" i="18" s="1"/>
  <c r="AN199" i="18" s="1"/>
  <c r="AO84" i="18"/>
  <c r="AO85" i="18" s="1"/>
  <c r="AC13" i="18"/>
  <c r="K30" i="18"/>
  <c r="L13" i="18"/>
  <c r="G83" i="18"/>
  <c r="AM84" i="18" s="1"/>
  <c r="AM85" i="18" s="1"/>
  <c r="AG13" i="18"/>
  <c r="AD13" i="18"/>
  <c r="AM22" i="18" l="1"/>
  <c r="AM23" i="18" s="1"/>
  <c r="AM15" i="18"/>
  <c r="AM16" i="18" s="1"/>
  <c r="K13" i="18"/>
  <c r="G13" i="18"/>
  <c r="G12" i="18" s="1"/>
  <c r="G8" i="18" s="1"/>
  <c r="U13" i="18"/>
  <c r="V13" i="18"/>
  <c r="J251" i="16" l="1"/>
  <c r="R251" i="16"/>
  <c r="S251" i="16"/>
  <c r="X283" i="16"/>
  <c r="W283" i="16"/>
  <c r="V283" i="16"/>
  <c r="U283" i="16" s="1"/>
  <c r="K283" i="16"/>
  <c r="G283" i="16"/>
  <c r="X282" i="16"/>
  <c r="W282" i="16"/>
  <c r="V282" i="16"/>
  <c r="K282" i="16"/>
  <c r="G282" i="16"/>
  <c r="X281" i="16"/>
  <c r="W281" i="16"/>
  <c r="V281" i="16"/>
  <c r="K281" i="16"/>
  <c r="G281" i="16"/>
  <c r="X280" i="16"/>
  <c r="W280" i="16"/>
  <c r="V280" i="16"/>
  <c r="K280" i="16"/>
  <c r="G280" i="16"/>
  <c r="X279" i="16"/>
  <c r="W279" i="16"/>
  <c r="V279" i="16"/>
  <c r="K279" i="16"/>
  <c r="G279" i="16"/>
  <c r="X278" i="16"/>
  <c r="W278" i="16"/>
  <c r="V278" i="16"/>
  <c r="K278" i="16"/>
  <c r="G278" i="16"/>
  <c r="AG277" i="16"/>
  <c r="X277" i="16"/>
  <c r="W277" i="16"/>
  <c r="V277" i="16"/>
  <c r="Q277" i="16"/>
  <c r="P277" i="16"/>
  <c r="O277" i="16"/>
  <c r="G277" i="16"/>
  <c r="AG276" i="16"/>
  <c r="X276" i="16"/>
  <c r="W276" i="16"/>
  <c r="V276" i="16"/>
  <c r="Q276" i="16"/>
  <c r="O276" i="16"/>
  <c r="N276" i="16" s="1"/>
  <c r="M276" i="16"/>
  <c r="K276" i="16" s="1"/>
  <c r="G276" i="16"/>
  <c r="AG275" i="16"/>
  <c r="X275" i="16"/>
  <c r="W275" i="16"/>
  <c r="V275" i="16"/>
  <c r="Q275" i="16"/>
  <c r="G275" i="16"/>
  <c r="AG274" i="16"/>
  <c r="X274" i="16"/>
  <c r="W274" i="16"/>
  <c r="V274" i="16"/>
  <c r="Q274" i="16"/>
  <c r="M274" i="16"/>
  <c r="L274" i="16"/>
  <c r="G274" i="16"/>
  <c r="AG273" i="16"/>
  <c r="X273" i="16"/>
  <c r="W273" i="16"/>
  <c r="V273" i="16"/>
  <c r="Q273" i="16"/>
  <c r="O273" i="16"/>
  <c r="N273" i="16" s="1"/>
  <c r="M273" i="16"/>
  <c r="K273" i="16" s="1"/>
  <c r="G273" i="16"/>
  <c r="AG272" i="16"/>
  <c r="X272" i="16"/>
  <c r="W272" i="16"/>
  <c r="V272" i="16"/>
  <c r="Q272" i="16"/>
  <c r="G272" i="16"/>
  <c r="AG271" i="16"/>
  <c r="X271" i="16"/>
  <c r="W271" i="16"/>
  <c r="V271" i="16"/>
  <c r="Q271" i="16"/>
  <c r="G271" i="16"/>
  <c r="AG270" i="16"/>
  <c r="X270" i="16"/>
  <c r="W270" i="16"/>
  <c r="V270" i="16"/>
  <c r="U270" i="16" s="1"/>
  <c r="Q270" i="16"/>
  <c r="P270" i="16"/>
  <c r="O270" i="16"/>
  <c r="G270" i="16"/>
  <c r="AG269" i="16"/>
  <c r="X269" i="16"/>
  <c r="W269" i="16"/>
  <c r="V269" i="16"/>
  <c r="Q269" i="16"/>
  <c r="M269" i="16"/>
  <c r="L269" i="16"/>
  <c r="G269" i="16"/>
  <c r="AD268" i="16"/>
  <c r="X268" i="16"/>
  <c r="W268" i="16"/>
  <c r="V268" i="16"/>
  <c r="Q268" i="16"/>
  <c r="P268" i="16"/>
  <c r="O268" i="16"/>
  <c r="N268" i="16" s="1"/>
  <c r="G268" i="16"/>
  <c r="AD267" i="16"/>
  <c r="X267" i="16"/>
  <c r="W267" i="16"/>
  <c r="V267" i="16"/>
  <c r="Q267" i="16"/>
  <c r="P267" i="16"/>
  <c r="O267" i="16"/>
  <c r="N267" i="16" s="1"/>
  <c r="G267" i="16"/>
  <c r="AD266" i="16"/>
  <c r="X266" i="16"/>
  <c r="W266" i="16"/>
  <c r="V266" i="16"/>
  <c r="Q266" i="16"/>
  <c r="P266" i="16"/>
  <c r="O266" i="16"/>
  <c r="G266" i="16"/>
  <c r="AD265" i="16"/>
  <c r="X265" i="16"/>
  <c r="W265" i="16"/>
  <c r="V265" i="16"/>
  <c r="Q265" i="16"/>
  <c r="P265" i="16"/>
  <c r="O265" i="16"/>
  <c r="N265" i="16" s="1"/>
  <c r="G265" i="16"/>
  <c r="AA264" i="16"/>
  <c r="X264" i="16"/>
  <c r="W264" i="16"/>
  <c r="V264" i="16"/>
  <c r="U264" i="16" s="1"/>
  <c r="Q264" i="16"/>
  <c r="P264" i="16"/>
  <c r="O264" i="16"/>
  <c r="N264" i="16" s="1"/>
  <c r="G264" i="16"/>
  <c r="AA263" i="16"/>
  <c r="X263" i="16"/>
  <c r="W263" i="16"/>
  <c r="V263" i="16"/>
  <c r="Q263" i="16"/>
  <c r="M263" i="16"/>
  <c r="L263" i="16"/>
  <c r="G263" i="16"/>
  <c r="AA262" i="16"/>
  <c r="X262" i="16"/>
  <c r="W262" i="16"/>
  <c r="V262" i="16"/>
  <c r="Q262" i="16"/>
  <c r="M262" i="16"/>
  <c r="L262" i="16"/>
  <c r="K262" i="16" s="1"/>
  <c r="G262" i="16"/>
  <c r="AA261" i="16"/>
  <c r="X261" i="16"/>
  <c r="W261" i="16"/>
  <c r="V261" i="16"/>
  <c r="Q261" i="16"/>
  <c r="P261" i="16"/>
  <c r="O261" i="16"/>
  <c r="N261" i="16" s="1"/>
  <c r="G261" i="16"/>
  <c r="AD260" i="16"/>
  <c r="X260" i="16"/>
  <c r="W260" i="16"/>
  <c r="V260" i="16"/>
  <c r="Q260" i="16"/>
  <c r="P260" i="16"/>
  <c r="O260" i="16"/>
  <c r="G260" i="16"/>
  <c r="AA259" i="16"/>
  <c r="X259" i="16"/>
  <c r="W259" i="16"/>
  <c r="V259" i="16"/>
  <c r="Q259" i="16"/>
  <c r="P259" i="16"/>
  <c r="O259" i="16"/>
  <c r="G259" i="16"/>
  <c r="AA258" i="16"/>
  <c r="X258" i="16"/>
  <c r="W258" i="16"/>
  <c r="V258" i="16"/>
  <c r="U258" i="16" s="1"/>
  <c r="Q258" i="16"/>
  <c r="P258" i="16"/>
  <c r="O258" i="16"/>
  <c r="G258" i="16"/>
  <c r="X257" i="16"/>
  <c r="W257" i="16"/>
  <c r="V257" i="16"/>
  <c r="U257" i="16" s="1"/>
  <c r="Q257" i="16"/>
  <c r="G257" i="16"/>
  <c r="X256" i="16"/>
  <c r="W256" i="16"/>
  <c r="V256" i="16"/>
  <c r="U256" i="16" s="1"/>
  <c r="Q256" i="16"/>
  <c r="G256" i="16"/>
  <c r="X255" i="16"/>
  <c r="W255" i="16"/>
  <c r="V255" i="16"/>
  <c r="Q255" i="16"/>
  <c r="G255" i="16"/>
  <c r="X254" i="16"/>
  <c r="W254" i="16"/>
  <c r="V254" i="16"/>
  <c r="Q254" i="16"/>
  <c r="G254" i="16"/>
  <c r="X253" i="16"/>
  <c r="W253" i="16"/>
  <c r="V253" i="16"/>
  <c r="Q253" i="16"/>
  <c r="G253" i="16"/>
  <c r="A253" i="16"/>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X252" i="16"/>
  <c r="W252" i="16"/>
  <c r="V252" i="16"/>
  <c r="Q252" i="16"/>
  <c r="G252" i="16"/>
  <c r="X250" i="16"/>
  <c r="W250" i="16"/>
  <c r="V250" i="16"/>
  <c r="U250" i="16" s="1"/>
  <c r="K250" i="16"/>
  <c r="G250" i="16"/>
  <c r="AG249" i="16"/>
  <c r="X249" i="16"/>
  <c r="W249" i="16"/>
  <c r="V249" i="16"/>
  <c r="Q249" i="16"/>
  <c r="M249" i="16"/>
  <c r="L249" i="16"/>
  <c r="K249" i="16" s="1"/>
  <c r="G249" i="16"/>
  <c r="AG248" i="16"/>
  <c r="X248" i="16"/>
  <c r="W248" i="16"/>
  <c r="V248" i="16"/>
  <c r="Q248" i="16"/>
  <c r="G248" i="16"/>
  <c r="AG247" i="16"/>
  <c r="X247" i="16"/>
  <c r="W247" i="16"/>
  <c r="V247" i="16"/>
  <c r="Q247" i="16"/>
  <c r="P247" i="16"/>
  <c r="O247" i="16"/>
  <c r="G247" i="16"/>
  <c r="AG246" i="16"/>
  <c r="X246" i="16"/>
  <c r="W246" i="16"/>
  <c r="V246" i="16"/>
  <c r="Q246" i="16"/>
  <c r="G246" i="16"/>
  <c r="AG245" i="16"/>
  <c r="X245" i="16"/>
  <c r="W245" i="16"/>
  <c r="V245" i="16"/>
  <c r="Q245" i="16"/>
  <c r="G245" i="16"/>
  <c r="AD244" i="16"/>
  <c r="X244" i="16"/>
  <c r="W244" i="16"/>
  <c r="V244" i="16"/>
  <c r="P244" i="16"/>
  <c r="O244" i="16"/>
  <c r="G244" i="16"/>
  <c r="AD243" i="16"/>
  <c r="X243" i="16"/>
  <c r="W243" i="16"/>
  <c r="V243" i="16"/>
  <c r="P243" i="16"/>
  <c r="N243" i="16" s="1"/>
  <c r="L243" i="16"/>
  <c r="K243" i="16" s="1"/>
  <c r="G243" i="16"/>
  <c r="AB242" i="16"/>
  <c r="AA242" i="16" s="1"/>
  <c r="X242" i="16"/>
  <c r="W242" i="16"/>
  <c r="L242" i="16"/>
  <c r="K242" i="16" s="1"/>
  <c r="G242" i="16"/>
  <c r="AB241" i="16"/>
  <c r="AA241" i="16" s="1"/>
  <c r="X241" i="16"/>
  <c r="W241" i="16"/>
  <c r="V241" i="16"/>
  <c r="U241" i="16"/>
  <c r="L241" i="16"/>
  <c r="K241" i="16" s="1"/>
  <c r="G241" i="16"/>
  <c r="AA240" i="16"/>
  <c r="X240" i="16"/>
  <c r="W240" i="16"/>
  <c r="V240" i="16"/>
  <c r="P240" i="16"/>
  <c r="O240" i="16"/>
  <c r="G240" i="16"/>
  <c r="AA239" i="16"/>
  <c r="X239" i="16"/>
  <c r="W239" i="16"/>
  <c r="V239" i="16"/>
  <c r="P239" i="16"/>
  <c r="O239" i="16"/>
  <c r="G239" i="16"/>
  <c r="A239" i="16"/>
  <c r="A240" i="16" s="1"/>
  <c r="A241" i="16" s="1"/>
  <c r="A242" i="16" s="1"/>
  <c r="A243" i="16" s="1"/>
  <c r="A244" i="16" s="1"/>
  <c r="A245" i="16" s="1"/>
  <c r="A246" i="16" s="1"/>
  <c r="A247" i="16" s="1"/>
  <c r="A248" i="16" s="1"/>
  <c r="A249" i="16" s="1"/>
  <c r="A250" i="16" s="1"/>
  <c r="X238" i="16"/>
  <c r="W238" i="16"/>
  <c r="V238" i="16"/>
  <c r="G238" i="16"/>
  <c r="K238" i="16" s="1"/>
  <c r="U244" i="16" l="1"/>
  <c r="U246" i="16"/>
  <c r="K248" i="16"/>
  <c r="U276" i="16"/>
  <c r="U248" i="16"/>
  <c r="U275" i="16"/>
  <c r="U238" i="16"/>
  <c r="K252" i="16"/>
  <c r="U254" i="16"/>
  <c r="U247" i="16"/>
  <c r="V242" i="16"/>
  <c r="U242" i="16" s="1"/>
  <c r="U263" i="16"/>
  <c r="U266" i="16"/>
  <c r="U269" i="16"/>
  <c r="K271" i="16"/>
  <c r="U274" i="16"/>
  <c r="N270" i="16"/>
  <c r="U271" i="16"/>
  <c r="U259" i="16"/>
  <c r="U268" i="16"/>
  <c r="P251" i="16"/>
  <c r="N244" i="16"/>
  <c r="K246" i="16"/>
  <c r="U249" i="16"/>
  <c r="U277" i="16"/>
  <c r="U245" i="16"/>
  <c r="U262" i="16"/>
  <c r="U265" i="16"/>
  <c r="Q251" i="16"/>
  <c r="U280" i="16"/>
  <c r="U278" i="16"/>
  <c r="U261" i="16"/>
  <c r="K255" i="16"/>
  <c r="U272" i="16"/>
  <c r="N259" i="16"/>
  <c r="K269" i="16"/>
  <c r="K274" i="16"/>
  <c r="U281" i="16"/>
  <c r="N240" i="16"/>
  <c r="M251" i="16"/>
  <c r="U240" i="16"/>
  <c r="U243" i="16"/>
  <c r="N247" i="16"/>
  <c r="K256" i="16"/>
  <c r="N258" i="16"/>
  <c r="N239" i="16"/>
  <c r="K245" i="16"/>
  <c r="U239" i="16"/>
  <c r="K254" i="16"/>
  <c r="N277" i="16"/>
  <c r="U252" i="16"/>
  <c r="K257" i="16"/>
  <c r="U279" i="16"/>
  <c r="O251" i="16"/>
  <c r="N260" i="16"/>
  <c r="K263" i="16"/>
  <c r="K253" i="16"/>
  <c r="U273" i="16"/>
  <c r="L251" i="16"/>
  <c r="U255" i="16"/>
  <c r="U260" i="16"/>
  <c r="K275" i="16"/>
  <c r="U282" i="16"/>
  <c r="U253" i="16"/>
  <c r="N266" i="16"/>
  <c r="U267" i="16"/>
  <c r="K272" i="16"/>
  <c r="K251" i="16" l="1"/>
  <c r="N251" i="16"/>
  <c r="H237" i="16"/>
  <c r="I237" i="16"/>
  <c r="J237" i="16"/>
  <c r="K237" i="16"/>
  <c r="L237" i="16"/>
  <c r="M237" i="16"/>
  <c r="N237" i="16"/>
  <c r="O237" i="16"/>
  <c r="P237" i="16"/>
  <c r="Q237" i="16"/>
  <c r="R237" i="16"/>
  <c r="S237" i="16"/>
  <c r="O232" i="16"/>
  <c r="N232" i="16" s="1"/>
  <c r="M227" i="16"/>
  <c r="M231" i="16"/>
  <c r="M232" i="16"/>
  <c r="K232" i="16" s="1"/>
  <c r="M233" i="16"/>
  <c r="K233" i="16" s="1"/>
  <c r="M234" i="16"/>
  <c r="K234" i="16" s="1"/>
  <c r="L226" i="16"/>
  <c r="K226" i="16" s="1"/>
  <c r="L227" i="16"/>
  <c r="L228" i="16"/>
  <c r="K228" i="16" s="1"/>
  <c r="L230" i="16"/>
  <c r="K230" i="16" s="1"/>
  <c r="L231" i="16"/>
  <c r="L225" i="16"/>
  <c r="P228" i="16"/>
  <c r="N228" i="16" s="1"/>
  <c r="O233" i="16"/>
  <c r="N233" i="16" s="1"/>
  <c r="O234" i="16"/>
  <c r="N234" i="16" s="1"/>
  <c r="P230" i="16"/>
  <c r="N230" i="16" s="1"/>
  <c r="P226" i="16"/>
  <c r="N226" i="16" s="1"/>
  <c r="K225" i="16"/>
  <c r="P225" i="16"/>
  <c r="N225" i="16" s="1"/>
  <c r="P229" i="16"/>
  <c r="O229" i="16"/>
  <c r="N236" i="16"/>
  <c r="P235" i="16"/>
  <c r="O235" i="16"/>
  <c r="Q236" i="16"/>
  <c r="Q235" i="16"/>
  <c r="Q234" i="16"/>
  <c r="Q233" i="16"/>
  <c r="Q232" i="16"/>
  <c r="Q231" i="16"/>
  <c r="H222" i="16"/>
  <c r="I222" i="16"/>
  <c r="J222" i="16"/>
  <c r="R222" i="16"/>
  <c r="S222" i="16"/>
  <c r="T222" i="16"/>
  <c r="Q230" i="16"/>
  <c r="Q224" i="16"/>
  <c r="Q225" i="16"/>
  <c r="Q226" i="16"/>
  <c r="Q227" i="16"/>
  <c r="Q228" i="16"/>
  <c r="Q229" i="16"/>
  <c r="Q223" i="16"/>
  <c r="A224" i="16"/>
  <c r="A225" i="16" s="1"/>
  <c r="A226" i="16" s="1"/>
  <c r="A227" i="16" s="1"/>
  <c r="A228" i="16" s="1"/>
  <c r="A229" i="16" s="1"/>
  <c r="A231" i="16" s="1"/>
  <c r="A232" i="16" s="1"/>
  <c r="A230" i="16" s="1"/>
  <c r="A233" i="16" s="1"/>
  <c r="A234" i="16" s="1"/>
  <c r="A235" i="16" s="1"/>
  <c r="A236" i="16" s="1"/>
  <c r="K231" i="16" l="1"/>
  <c r="N235" i="16"/>
  <c r="N229" i="16"/>
  <c r="Q222" i="16"/>
  <c r="O222" i="16"/>
  <c r="P222" i="16"/>
  <c r="M222" i="16"/>
  <c r="K227" i="16"/>
  <c r="L222" i="16"/>
  <c r="N222" i="16"/>
  <c r="M221" i="16" l="1"/>
  <c r="K221" i="16" s="1"/>
  <c r="O221" i="16"/>
  <c r="N221" i="16" s="1"/>
  <c r="P219" i="16"/>
  <c r="O219" i="16"/>
  <c r="P220" i="16"/>
  <c r="P217" i="16" s="1"/>
  <c r="L220" i="16"/>
  <c r="L217" i="16" s="1"/>
  <c r="M217" i="16"/>
  <c r="R217" i="16"/>
  <c r="S217" i="16"/>
  <c r="T217" i="16"/>
  <c r="Q221" i="16"/>
  <c r="Q219" i="16"/>
  <c r="Q220" i="16"/>
  <c r="Q218" i="16"/>
  <c r="A219" i="16"/>
  <c r="A220" i="16" s="1"/>
  <c r="A221" i="16" s="1"/>
  <c r="Q209" i="16"/>
  <c r="V209" i="16"/>
  <c r="W209" i="16"/>
  <c r="AK209" i="16"/>
  <c r="AL209" i="16"/>
  <c r="O197" i="16"/>
  <c r="T197" i="16"/>
  <c r="P203" i="16"/>
  <c r="N203" i="16" s="1"/>
  <c r="N206" i="16"/>
  <c r="L206" i="16"/>
  <c r="K206" i="16" s="1"/>
  <c r="P206" i="16"/>
  <c r="M211" i="16"/>
  <c r="K211" i="16" s="1"/>
  <c r="O211" i="16"/>
  <c r="L203" i="16"/>
  <c r="K203" i="16" s="1"/>
  <c r="M201" i="16"/>
  <c r="L201" i="16"/>
  <c r="M200" i="16"/>
  <c r="L200" i="16"/>
  <c r="K200" i="16" s="1"/>
  <c r="Q199" i="16"/>
  <c r="Q200" i="16"/>
  <c r="Q201" i="16"/>
  <c r="Q202" i="16"/>
  <c r="Q203" i="16"/>
  <c r="Q204" i="16"/>
  <c r="Q205" i="16"/>
  <c r="Q206" i="16"/>
  <c r="Q207" i="16"/>
  <c r="Q208" i="16"/>
  <c r="Q210" i="16"/>
  <c r="Q211" i="16"/>
  <c r="Q212" i="16"/>
  <c r="Q213" i="16"/>
  <c r="Q214" i="16"/>
  <c r="Q215" i="16"/>
  <c r="Q216" i="16"/>
  <c r="Q198" i="16"/>
  <c r="N219" i="16" l="1"/>
  <c r="K201" i="16"/>
  <c r="Q217" i="16"/>
  <c r="N220" i="16"/>
  <c r="N217" i="16"/>
  <c r="K220" i="16"/>
  <c r="O217" i="16"/>
  <c r="U209" i="16"/>
  <c r="P197" i="16"/>
  <c r="N211" i="16"/>
  <c r="N197" i="16" s="1"/>
  <c r="A182" i="16" l="1"/>
  <c r="A183" i="16" s="1"/>
  <c r="A184" i="16" s="1"/>
  <c r="A185" i="16" s="1"/>
  <c r="A186" i="16" s="1"/>
  <c r="A187" i="16" s="1"/>
  <c r="A188" i="16" s="1"/>
  <c r="A189" i="16" s="1"/>
  <c r="A190" i="16" s="1"/>
  <c r="A191" i="16" s="1"/>
  <c r="A192" i="16" s="1"/>
  <c r="A193" i="16" s="1"/>
  <c r="A194" i="16" s="1"/>
  <c r="A195" i="16" s="1"/>
  <c r="A196" i="16" s="1"/>
  <c r="P188" i="16"/>
  <c r="N188" i="16" s="1"/>
  <c r="P187" i="16"/>
  <c r="N187" i="16" s="1"/>
  <c r="L186" i="16"/>
  <c r="M186" i="16"/>
  <c r="L187" i="16"/>
  <c r="K187" i="16" s="1"/>
  <c r="L188" i="16"/>
  <c r="K188" i="16" s="1"/>
  <c r="L189" i="16"/>
  <c r="M189" i="16"/>
  <c r="M185" i="16"/>
  <c r="M180" i="16" s="1"/>
  <c r="L185" i="16"/>
  <c r="H180" i="16"/>
  <c r="I180" i="16"/>
  <c r="J180" i="16"/>
  <c r="O180" i="16"/>
  <c r="Q180" i="16"/>
  <c r="R180" i="16"/>
  <c r="S180" i="16"/>
  <c r="T180" i="16"/>
  <c r="M175" i="16"/>
  <c r="L175" i="16"/>
  <c r="K175" i="16" s="1"/>
  <c r="P174" i="16"/>
  <c r="O174" i="16"/>
  <c r="M172" i="16"/>
  <c r="L172" i="16"/>
  <c r="P171" i="16"/>
  <c r="O171" i="16"/>
  <c r="N171" i="16" s="1"/>
  <c r="M170" i="16"/>
  <c r="L170" i="16"/>
  <c r="M169" i="16"/>
  <c r="L169" i="16"/>
  <c r="K169" i="16" s="1"/>
  <c r="M168" i="16"/>
  <c r="L168" i="16"/>
  <c r="M167" i="16"/>
  <c r="L167" i="16"/>
  <c r="P166" i="16"/>
  <c r="O166" i="16"/>
  <c r="M165" i="16"/>
  <c r="L165" i="16"/>
  <c r="K165" i="16" s="1"/>
  <c r="O179" i="16"/>
  <c r="N179" i="16" s="1"/>
  <c r="N178" i="16"/>
  <c r="A164" i="16"/>
  <c r="A165" i="16" s="1"/>
  <c r="A166" i="16" s="1"/>
  <c r="A167" i="16" s="1"/>
  <c r="A168" i="16" s="1"/>
  <c r="A169" i="16" s="1"/>
  <c r="A170" i="16" s="1"/>
  <c r="A171" i="16" s="1"/>
  <c r="A172" i="16" s="1"/>
  <c r="A173" i="16" s="1"/>
  <c r="A174" i="16" s="1"/>
  <c r="A175" i="16" s="1"/>
  <c r="A176" i="16" s="1"/>
  <c r="A177" i="16" s="1"/>
  <c r="A178" i="16" s="1"/>
  <c r="A179" i="16" s="1"/>
  <c r="H162" i="16"/>
  <c r="I162" i="16"/>
  <c r="J162" i="16"/>
  <c r="S162" i="16"/>
  <c r="T162" i="16"/>
  <c r="Q177" i="16"/>
  <c r="R179" i="16"/>
  <c r="Q179" i="16" s="1"/>
  <c r="Q178" i="16"/>
  <c r="Q176" i="16"/>
  <c r="Q175" i="16"/>
  <c r="Q174" i="16"/>
  <c r="Q173" i="16"/>
  <c r="Q162" i="16" l="1"/>
  <c r="K172" i="16"/>
  <c r="N166" i="16"/>
  <c r="K167" i="16"/>
  <c r="L162" i="16"/>
  <c r="N174" i="16"/>
  <c r="N162" i="16" s="1"/>
  <c r="N180" i="16"/>
  <c r="K168" i="16"/>
  <c r="K185" i="16"/>
  <c r="K186" i="16"/>
  <c r="K189" i="16"/>
  <c r="P180" i="16"/>
  <c r="L180" i="16"/>
  <c r="M162" i="16"/>
  <c r="K170" i="16"/>
  <c r="P162" i="16"/>
  <c r="O162" i="16"/>
  <c r="R162" i="16"/>
  <c r="P156" i="16" l="1"/>
  <c r="N156" i="16" s="1"/>
  <c r="L153" i="16"/>
  <c r="M153" i="16"/>
  <c r="L154" i="16"/>
  <c r="M154" i="16"/>
  <c r="L155" i="16"/>
  <c r="M155" i="16"/>
  <c r="L156" i="16"/>
  <c r="K156" i="16" s="1"/>
  <c r="L157" i="16"/>
  <c r="M157" i="16"/>
  <c r="L158" i="16"/>
  <c r="M158" i="16"/>
  <c r="M152" i="16"/>
  <c r="L152" i="16"/>
  <c r="P161" i="16"/>
  <c r="O161" i="16"/>
  <c r="N161" i="16" s="1"/>
  <c r="H151" i="16"/>
  <c r="I151" i="16"/>
  <c r="J151" i="16"/>
  <c r="O151" i="16"/>
  <c r="P151" i="16"/>
  <c r="T151" i="16"/>
  <c r="A153" i="16"/>
  <c r="A154" i="16" s="1"/>
  <c r="A155" i="16" s="1"/>
  <c r="A156" i="16" s="1"/>
  <c r="A157" i="16" s="1"/>
  <c r="A158" i="16" s="1"/>
  <c r="A159" i="16" s="1"/>
  <c r="A160" i="16" s="1"/>
  <c r="A161" i="16" s="1"/>
  <c r="S161" i="16"/>
  <c r="S151" i="16" s="1"/>
  <c r="R161" i="16"/>
  <c r="Q160" i="16"/>
  <c r="Q159" i="16"/>
  <c r="P139" i="16"/>
  <c r="N139" i="16" s="1"/>
  <c r="L139" i="16"/>
  <c r="K139" i="16" s="1"/>
  <c r="P140" i="16"/>
  <c r="L140" i="16"/>
  <c r="K140" i="16" s="1"/>
  <c r="M143" i="16"/>
  <c r="L143" i="16"/>
  <c r="M145" i="16"/>
  <c r="L145" i="16"/>
  <c r="K145" i="16" s="1"/>
  <c r="P144" i="16"/>
  <c r="O144" i="16"/>
  <c r="O146" i="16"/>
  <c r="N146" i="16" s="1"/>
  <c r="N150" i="16"/>
  <c r="Q137" i="16"/>
  <c r="Q138" i="16"/>
  <c r="Q139" i="16"/>
  <c r="Q140" i="16"/>
  <c r="Q141" i="16"/>
  <c r="Q142" i="16"/>
  <c r="Q143" i="16"/>
  <c r="Q144" i="16"/>
  <c r="Q145" i="16"/>
  <c r="Q146" i="16"/>
  <c r="Q147" i="16"/>
  <c r="Q148" i="16"/>
  <c r="Q149" i="16"/>
  <c r="Q150" i="16"/>
  <c r="Q136" i="16"/>
  <c r="A137" i="16"/>
  <c r="A138" i="16" s="1"/>
  <c r="A139" i="16" s="1"/>
  <c r="A140" i="16" s="1"/>
  <c r="A141" i="16" s="1"/>
  <c r="A142" i="16" s="1"/>
  <c r="A143" i="16" s="1"/>
  <c r="A144" i="16" s="1"/>
  <c r="A145" i="16" s="1"/>
  <c r="A146" i="16" s="1"/>
  <c r="A147" i="16" s="1"/>
  <c r="A148" i="16" s="1"/>
  <c r="A149" i="16" s="1"/>
  <c r="A150" i="16" s="1"/>
  <c r="H135" i="16"/>
  <c r="I135" i="16"/>
  <c r="J135" i="16"/>
  <c r="R135" i="16"/>
  <c r="S135" i="16"/>
  <c r="T135" i="16"/>
  <c r="A121" i="16"/>
  <c r="A122" i="16" s="1"/>
  <c r="A123" i="16" s="1"/>
  <c r="A124" i="16" s="1"/>
  <c r="A125" i="16" s="1"/>
  <c r="A126" i="16" s="1"/>
  <c r="A127" i="16" s="1"/>
  <c r="A128" i="16" s="1"/>
  <c r="A129" i="16" s="1"/>
  <c r="A130" i="16" s="1"/>
  <c r="A131" i="16" s="1"/>
  <c r="A132" i="16" s="1"/>
  <c r="A133" i="16" s="1"/>
  <c r="A134" i="16" s="1"/>
  <c r="P124" i="16"/>
  <c r="O124" i="16"/>
  <c r="O119" i="16" s="1"/>
  <c r="P128" i="16"/>
  <c r="N128" i="16" s="1"/>
  <c r="P126" i="16"/>
  <c r="N134" i="16"/>
  <c r="L133" i="16"/>
  <c r="M129" i="16"/>
  <c r="L129" i="16"/>
  <c r="K129" i="16" s="1"/>
  <c r="L128" i="16"/>
  <c r="K128" i="16" s="1"/>
  <c r="M127" i="16"/>
  <c r="L127" i="16"/>
  <c r="L126" i="16"/>
  <c r="K126" i="16" s="1"/>
  <c r="M120" i="16"/>
  <c r="L120" i="16"/>
  <c r="K120" i="16" s="1"/>
  <c r="Q134" i="16"/>
  <c r="S133" i="16"/>
  <c r="Q133" i="16" s="1"/>
  <c r="Q132" i="16"/>
  <c r="Q131" i="16"/>
  <c r="Q130" i="16"/>
  <c r="H119" i="16"/>
  <c r="I119" i="16"/>
  <c r="J119" i="16"/>
  <c r="R119" i="16"/>
  <c r="T119" i="16"/>
  <c r="AG132" i="16"/>
  <c r="X132" i="16"/>
  <c r="W132" i="16"/>
  <c r="V132" i="16"/>
  <c r="G132" i="16"/>
  <c r="AG131" i="16"/>
  <c r="X131" i="16"/>
  <c r="W131" i="16"/>
  <c r="V131" i="16"/>
  <c r="G131" i="16"/>
  <c r="AG130" i="16"/>
  <c r="X130" i="16"/>
  <c r="W130" i="16"/>
  <c r="V130" i="16"/>
  <c r="U130" i="16" s="1"/>
  <c r="G130" i="16"/>
  <c r="K143" i="16" l="1"/>
  <c r="K127" i="16"/>
  <c r="N144" i="16"/>
  <c r="Q161" i="16"/>
  <c r="U132" i="16"/>
  <c r="K153" i="16"/>
  <c r="K131" i="16"/>
  <c r="M133" i="16"/>
  <c r="K133" i="16" s="1"/>
  <c r="Q151" i="16"/>
  <c r="N151" i="16"/>
  <c r="P135" i="16"/>
  <c r="R151" i="16"/>
  <c r="K157" i="16"/>
  <c r="K152" i="16"/>
  <c r="M151" i="16"/>
  <c r="L151" i="16"/>
  <c r="K154" i="16"/>
  <c r="K158" i="16"/>
  <c r="K155" i="16"/>
  <c r="N140" i="16"/>
  <c r="N135" i="16"/>
  <c r="L135" i="16"/>
  <c r="M135" i="16"/>
  <c r="O135" i="16"/>
  <c r="Q135" i="16"/>
  <c r="S119" i="16"/>
  <c r="U131" i="16"/>
  <c r="K132" i="16"/>
  <c r="L119" i="16"/>
  <c r="N124" i="16"/>
  <c r="K130" i="16"/>
  <c r="N126" i="16"/>
  <c r="P119" i="16"/>
  <c r="M119" i="16"/>
  <c r="Q119" i="16"/>
  <c r="N119" i="16" l="1"/>
  <c r="G133" i="16" l="1"/>
  <c r="P117" i="16"/>
  <c r="N117" i="16" s="1"/>
  <c r="S117" i="16"/>
  <c r="Q117" i="16" s="1"/>
  <c r="H104" i="16"/>
  <c r="I104" i="16"/>
  <c r="J104" i="16"/>
  <c r="R104" i="16"/>
  <c r="S104" i="16"/>
  <c r="N118" i="16"/>
  <c r="M114" i="16"/>
  <c r="L114" i="16"/>
  <c r="L112" i="16"/>
  <c r="M112" i="16"/>
  <c r="M111" i="16"/>
  <c r="L111" i="16"/>
  <c r="O109" i="16"/>
  <c r="P109" i="16"/>
  <c r="O110" i="16"/>
  <c r="P110" i="16"/>
  <c r="P108" i="16"/>
  <c r="O108" i="16"/>
  <c r="M106" i="16"/>
  <c r="K106" i="16" s="1"/>
  <c r="Q118" i="16"/>
  <c r="Q116" i="16"/>
  <c r="Q115" i="16"/>
  <c r="Q114" i="16"/>
  <c r="Q113" i="16"/>
  <c r="A106" i="16"/>
  <c r="A107" i="16" s="1"/>
  <c r="A108" i="16" s="1"/>
  <c r="A109" i="16" s="1"/>
  <c r="A110" i="16" s="1"/>
  <c r="A111" i="16" s="1"/>
  <c r="A112" i="16" s="1"/>
  <c r="A113" i="16" s="1"/>
  <c r="A114" i="16" s="1"/>
  <c r="A115" i="16" s="1"/>
  <c r="A116" i="16" s="1"/>
  <c r="A117" i="16" s="1"/>
  <c r="A118" i="16" s="1"/>
  <c r="N108" i="16" l="1"/>
  <c r="M104" i="16"/>
  <c r="L104" i="16"/>
  <c r="N109" i="16"/>
  <c r="N110" i="16"/>
  <c r="O104" i="16"/>
  <c r="Q104" i="16"/>
  <c r="N104" i="16"/>
  <c r="P104" i="16"/>
  <c r="O103" i="16" l="1"/>
  <c r="N103" i="16" s="1"/>
  <c r="R103" i="16"/>
  <c r="Q103" i="16"/>
  <c r="AH103" i="16"/>
  <c r="P88" i="16"/>
  <c r="N88" i="16" s="1"/>
  <c r="P94" i="16"/>
  <c r="N94" i="16" s="1"/>
  <c r="P95" i="16"/>
  <c r="N95" i="16" s="1"/>
  <c r="P92" i="16"/>
  <c r="N92" i="16" s="1"/>
  <c r="L92" i="16"/>
  <c r="K92" i="16" s="1"/>
  <c r="L93" i="16"/>
  <c r="K93" i="16" s="1"/>
  <c r="L94" i="16"/>
  <c r="K94" i="16" s="1"/>
  <c r="L95" i="16"/>
  <c r="K95" i="16" s="1"/>
  <c r="L88" i="16"/>
  <c r="K88" i="16" s="1"/>
  <c r="L89" i="16"/>
  <c r="L90" i="16"/>
  <c r="L91" i="16"/>
  <c r="L87" i="16"/>
  <c r="S102" i="16"/>
  <c r="Q102" i="16" s="1"/>
  <c r="Q101" i="16"/>
  <c r="Q100" i="16"/>
  <c r="Q99" i="16"/>
  <c r="Q98" i="16"/>
  <c r="Q97" i="16"/>
  <c r="Q96" i="16"/>
  <c r="H83" i="16"/>
  <c r="J83" i="16"/>
  <c r="R83" i="16"/>
  <c r="H68" i="16"/>
  <c r="I68" i="16"/>
  <c r="J68" i="16"/>
  <c r="O68" i="16"/>
  <c r="R68" i="16"/>
  <c r="S68" i="16"/>
  <c r="T68" i="16"/>
  <c r="N82" i="16"/>
  <c r="P75" i="16"/>
  <c r="P68" i="16" s="1"/>
  <c r="L72" i="16"/>
  <c r="M72" i="16"/>
  <c r="L73" i="16"/>
  <c r="M73" i="16"/>
  <c r="L74" i="16"/>
  <c r="M74" i="16"/>
  <c r="L75" i="16"/>
  <c r="K75" i="16" s="1"/>
  <c r="M71" i="16"/>
  <c r="L71" i="16"/>
  <c r="K71" i="16" s="1"/>
  <c r="Q82" i="16"/>
  <c r="Q81" i="16"/>
  <c r="Q80" i="16"/>
  <c r="Q79" i="16"/>
  <c r="Q70" i="16"/>
  <c r="Q71" i="16"/>
  <c r="Q72" i="16"/>
  <c r="Q73" i="16"/>
  <c r="Q74" i="16"/>
  <c r="Q75" i="16"/>
  <c r="Q76" i="16"/>
  <c r="Q77" i="16"/>
  <c r="Q78" i="16"/>
  <c r="Q69" i="16"/>
  <c r="K72" i="16" l="1"/>
  <c r="Q83" i="16"/>
  <c r="K73" i="16"/>
  <c r="M68" i="16"/>
  <c r="K74" i="16"/>
  <c r="Q68" i="16"/>
  <c r="S83" i="16"/>
  <c r="O83" i="16"/>
  <c r="L83" i="16"/>
  <c r="L68" i="16"/>
  <c r="N75" i="16"/>
  <c r="N68" i="16" s="1"/>
  <c r="A57" i="16" l="1"/>
  <c r="A58" i="16" s="1"/>
  <c r="A59" i="16" s="1"/>
  <c r="A60" i="16" s="1"/>
  <c r="A61" i="16" s="1"/>
  <c r="A62" i="16" s="1"/>
  <c r="A63" i="16" s="1"/>
  <c r="A64" i="16" s="1"/>
  <c r="A65" i="16" s="1"/>
  <c r="A66" i="16" s="1"/>
  <c r="A67" i="16" s="1"/>
  <c r="V63" i="16"/>
  <c r="W63" i="16"/>
  <c r="P62" i="16"/>
  <c r="N62" i="16" s="1"/>
  <c r="P61" i="16"/>
  <c r="N61" i="16" s="1"/>
  <c r="N67" i="16"/>
  <c r="N66" i="16"/>
  <c r="N65" i="16"/>
  <c r="N64" i="16"/>
  <c r="N63" i="16"/>
  <c r="L60" i="16"/>
  <c r="M60" i="16"/>
  <c r="L61" i="16"/>
  <c r="L62" i="16"/>
  <c r="L63" i="16"/>
  <c r="M63" i="16"/>
  <c r="U63" i="16" l="1"/>
  <c r="K60" i="16" l="1"/>
  <c r="M59" i="16"/>
  <c r="M55" i="16" s="1"/>
  <c r="L59" i="16"/>
  <c r="Q63" i="16"/>
  <c r="Q67" i="16"/>
  <c r="Q66" i="16"/>
  <c r="Q65" i="16"/>
  <c r="Q64" i="16"/>
  <c r="Q57" i="16"/>
  <c r="Q58" i="16"/>
  <c r="Q59" i="16"/>
  <c r="Q60" i="16"/>
  <c r="Q61" i="16"/>
  <c r="Q62" i="16"/>
  <c r="Q56" i="16"/>
  <c r="H55" i="16"/>
  <c r="I55" i="16"/>
  <c r="J55" i="16"/>
  <c r="N55" i="16"/>
  <c r="O55" i="16"/>
  <c r="P55" i="16"/>
  <c r="R55" i="16"/>
  <c r="S55" i="16"/>
  <c r="T55" i="16"/>
  <c r="K61" i="16" l="1"/>
  <c r="K62" i="16"/>
  <c r="K59" i="16"/>
  <c r="K63" i="16"/>
  <c r="L55" i="16"/>
  <c r="Q55" i="16"/>
  <c r="K55" i="16" l="1"/>
  <c r="A47" i="16" l="1"/>
  <c r="A48" i="16" s="1"/>
  <c r="A49" i="16" s="1"/>
  <c r="A50" i="16" s="1"/>
  <c r="A51" i="16" s="1"/>
  <c r="A52" i="16" s="1"/>
  <c r="A53" i="16" s="1"/>
  <c r="A54" i="16" s="1"/>
  <c r="N54" i="16"/>
  <c r="N52" i="16"/>
  <c r="N53" i="16"/>
  <c r="H45" i="16"/>
  <c r="I45" i="16"/>
  <c r="J45" i="16"/>
  <c r="M45" i="16"/>
  <c r="O45" i="16"/>
  <c r="R45" i="16"/>
  <c r="S45" i="16"/>
  <c r="P51" i="16"/>
  <c r="P45" i="16" s="1"/>
  <c r="L51" i="16"/>
  <c r="K51" i="16" s="1"/>
  <c r="M50" i="16"/>
  <c r="L50" i="16"/>
  <c r="Q47" i="16"/>
  <c r="Q48" i="16"/>
  <c r="Q49" i="16"/>
  <c r="Q50" i="16"/>
  <c r="Q51" i="16"/>
  <c r="Q46" i="16"/>
  <c r="Q54" i="16"/>
  <c r="Q53" i="16"/>
  <c r="Q52" i="16"/>
  <c r="L45" i="16" l="1"/>
  <c r="Q45" i="16"/>
  <c r="N51" i="16"/>
  <c r="N45" i="16" s="1"/>
  <c r="K50" i="16"/>
  <c r="K45" i="16" s="1"/>
  <c r="P41" i="16" l="1"/>
  <c r="N41" i="16" s="1"/>
  <c r="P40" i="16"/>
  <c r="O40" i="16"/>
  <c r="L41" i="16"/>
  <c r="L38" i="16"/>
  <c r="M38" i="16"/>
  <c r="L39" i="16"/>
  <c r="M39" i="16"/>
  <c r="M37" i="16"/>
  <c r="L37" i="16"/>
  <c r="P42" i="16"/>
  <c r="O42" i="16"/>
  <c r="Q44" i="16"/>
  <c r="Q43" i="16"/>
  <c r="Q42" i="16"/>
  <c r="Q32" i="16"/>
  <c r="Q33" i="16"/>
  <c r="Q34" i="16"/>
  <c r="Q35" i="16"/>
  <c r="Q36" i="16"/>
  <c r="Q37" i="16"/>
  <c r="Q38" i="16"/>
  <c r="Q39" i="16"/>
  <c r="Q40" i="16"/>
  <c r="Q41" i="16"/>
  <c r="Q31" i="16"/>
  <c r="R30" i="16"/>
  <c r="S30" i="16"/>
  <c r="T30" i="16"/>
  <c r="O25" i="16"/>
  <c r="N25" i="16" s="1"/>
  <c r="O29" i="16"/>
  <c r="N29" i="16"/>
  <c r="O24" i="16"/>
  <c r="N24" i="16" s="1"/>
  <c r="R29" i="16"/>
  <c r="Q29" i="16" s="1"/>
  <c r="Q28" i="16"/>
  <c r="Q27" i="16"/>
  <c r="Q26" i="16"/>
  <c r="Q25" i="16"/>
  <c r="R24" i="16"/>
  <c r="Q24" i="16" s="1"/>
  <c r="AH29" i="16"/>
  <c r="AG29" i="16" s="1"/>
  <c r="AG28" i="16"/>
  <c r="AG27" i="16"/>
  <c r="AG26" i="16"/>
  <c r="AG25" i="16"/>
  <c r="AH24" i="16"/>
  <c r="AG24" i="16"/>
  <c r="X29" i="1"/>
  <c r="X24" i="1"/>
  <c r="K38" i="16" l="1"/>
  <c r="M30" i="16"/>
  <c r="L30" i="16"/>
  <c r="K39" i="16"/>
  <c r="K37" i="16"/>
  <c r="N40" i="16"/>
  <c r="P30" i="16"/>
  <c r="K41" i="16"/>
  <c r="N42" i="16"/>
  <c r="O30" i="16"/>
  <c r="Q30" i="16"/>
  <c r="N30" i="16" l="1"/>
  <c r="X290" i="16" l="1"/>
  <c r="X284" i="16" s="1"/>
  <c r="G290" i="16"/>
  <c r="G289" i="16" s="1"/>
  <c r="AK289" i="16"/>
  <c r="Z289" i="16"/>
  <c r="Y289" i="16"/>
  <c r="X288" i="16"/>
  <c r="G288" i="16"/>
  <c r="X287" i="16"/>
  <c r="G287" i="16"/>
  <c r="X286" i="16"/>
  <c r="G286" i="16"/>
  <c r="X285" i="16"/>
  <c r="G285" i="16"/>
  <c r="AK284" i="16"/>
  <c r="Z284" i="16"/>
  <c r="Y284" i="16"/>
  <c r="J284" i="16"/>
  <c r="I284" i="16"/>
  <c r="H284" i="16"/>
  <c r="AK251" i="16"/>
  <c r="AI251" i="16"/>
  <c r="AH251" i="16"/>
  <c r="AF251" i="16"/>
  <c r="AE251" i="16"/>
  <c r="AC251" i="16"/>
  <c r="AB251" i="16"/>
  <c r="Z251" i="16"/>
  <c r="Y251" i="16"/>
  <c r="I251" i="16"/>
  <c r="H251" i="16"/>
  <c r="AD237" i="16"/>
  <c r="AK237" i="16"/>
  <c r="AI237" i="16"/>
  <c r="AH237" i="16"/>
  <c r="AF237" i="16"/>
  <c r="AE237" i="16"/>
  <c r="AC237" i="16"/>
  <c r="Z237" i="16"/>
  <c r="Y237" i="16"/>
  <c r="AG236" i="16"/>
  <c r="AG235" i="16"/>
  <c r="X235" i="16"/>
  <c r="W235" i="16"/>
  <c r="V235" i="16"/>
  <c r="G235" i="16"/>
  <c r="AG234" i="16"/>
  <c r="X234" i="16"/>
  <c r="W234" i="16"/>
  <c r="V234" i="16"/>
  <c r="G234" i="16"/>
  <c r="AG233" i="16"/>
  <c r="X233" i="16"/>
  <c r="W233" i="16"/>
  <c r="V233" i="16"/>
  <c r="G233" i="16"/>
  <c r="AD230" i="16"/>
  <c r="X230" i="16"/>
  <c r="W230" i="16"/>
  <c r="V230" i="16"/>
  <c r="G230" i="16"/>
  <c r="AG232" i="16"/>
  <c r="X232" i="16"/>
  <c r="W232" i="16"/>
  <c r="V232" i="16"/>
  <c r="G232" i="16"/>
  <c r="AG231" i="16"/>
  <c r="X231" i="16"/>
  <c r="W231" i="16"/>
  <c r="V231" i="16"/>
  <c r="G231" i="16"/>
  <c r="AA229" i="16"/>
  <c r="X229" i="16"/>
  <c r="W229" i="16"/>
  <c r="V229" i="16"/>
  <c r="G229" i="16"/>
  <c r="AD228" i="16"/>
  <c r="X228" i="16"/>
  <c r="W228" i="16"/>
  <c r="V228" i="16"/>
  <c r="G228" i="16"/>
  <c r="AA227" i="16"/>
  <c r="X227" i="16"/>
  <c r="W227" i="16"/>
  <c r="V227" i="16"/>
  <c r="G227" i="16"/>
  <c r="AA226" i="16"/>
  <c r="X226" i="16"/>
  <c r="W226" i="16"/>
  <c r="V226" i="16"/>
  <c r="G226" i="16"/>
  <c r="AD225" i="16"/>
  <c r="X225" i="16"/>
  <c r="W225" i="16"/>
  <c r="V225" i="16"/>
  <c r="G225" i="16"/>
  <c r="X224" i="16"/>
  <c r="W224" i="16"/>
  <c r="V224" i="16"/>
  <c r="G224" i="16"/>
  <c r="K224" i="16" s="1"/>
  <c r="X223" i="16"/>
  <c r="W223" i="16"/>
  <c r="V223" i="16"/>
  <c r="G223" i="16"/>
  <c r="AK222" i="16"/>
  <c r="AI222" i="16"/>
  <c r="AH222" i="16"/>
  <c r="AF222" i="16"/>
  <c r="AE222" i="16"/>
  <c r="AC222" i="16"/>
  <c r="AB222" i="16"/>
  <c r="Z222" i="16"/>
  <c r="Y222" i="16"/>
  <c r="AD220" i="16"/>
  <c r="AD217" i="16" s="1"/>
  <c r="X220" i="16"/>
  <c r="W220" i="16"/>
  <c r="V220" i="16"/>
  <c r="G220" i="16"/>
  <c r="AG221" i="16"/>
  <c r="AG217" i="16" s="1"/>
  <c r="X221" i="16"/>
  <c r="W221" i="16"/>
  <c r="V221" i="16"/>
  <c r="G221" i="16"/>
  <c r="AA219" i="16"/>
  <c r="AA217" i="16" s="1"/>
  <c r="X219" i="16"/>
  <c r="W219" i="16"/>
  <c r="V219" i="16"/>
  <c r="G219" i="16"/>
  <c r="X218" i="16"/>
  <c r="W218" i="16"/>
  <c r="V218" i="16"/>
  <c r="G218" i="16"/>
  <c r="K218" i="16" s="1"/>
  <c r="K217" i="16" s="1"/>
  <c r="AK217" i="16"/>
  <c r="AI217" i="16"/>
  <c r="AH217" i="16"/>
  <c r="AF217" i="16"/>
  <c r="AE217" i="16"/>
  <c r="AC217" i="16"/>
  <c r="AB217" i="16"/>
  <c r="Z217" i="16"/>
  <c r="Y217" i="16"/>
  <c r="J217" i="16"/>
  <c r="I217" i="16"/>
  <c r="H217" i="16"/>
  <c r="AG216" i="16"/>
  <c r="X216" i="16"/>
  <c r="W216" i="16"/>
  <c r="V216" i="16"/>
  <c r="G216" i="16"/>
  <c r="K216" i="16" s="1"/>
  <c r="AG215" i="16"/>
  <c r="X215" i="16"/>
  <c r="W215" i="16"/>
  <c r="V215" i="16"/>
  <c r="G215" i="16"/>
  <c r="K215" i="16" s="1"/>
  <c r="AG214" i="16"/>
  <c r="X214" i="16"/>
  <c r="W214" i="16"/>
  <c r="V214" i="16"/>
  <c r="G214" i="16"/>
  <c r="K214" i="16" s="1"/>
  <c r="AD210" i="16"/>
  <c r="X210" i="16"/>
  <c r="W210" i="16"/>
  <c r="V210" i="16"/>
  <c r="G210" i="16"/>
  <c r="K210" i="16" s="1"/>
  <c r="AG209" i="16"/>
  <c r="AD209" i="16"/>
  <c r="X209" i="16"/>
  <c r="G209" i="16"/>
  <c r="AD208" i="16"/>
  <c r="X208" i="16"/>
  <c r="W208" i="16"/>
  <c r="V208" i="16"/>
  <c r="G208" i="16"/>
  <c r="K208" i="16" s="1"/>
  <c r="AG213" i="16"/>
  <c r="X213" i="16"/>
  <c r="W213" i="16"/>
  <c r="V213" i="16"/>
  <c r="G213" i="16"/>
  <c r="K213" i="16" s="1"/>
  <c r="AG212" i="16"/>
  <c r="X212" i="16"/>
  <c r="W212" i="16"/>
  <c r="V212" i="16"/>
  <c r="G212" i="16"/>
  <c r="K212" i="16" s="1"/>
  <c r="AG211" i="16"/>
  <c r="X211" i="16"/>
  <c r="W211" i="16"/>
  <c r="V211" i="16"/>
  <c r="G211" i="16"/>
  <c r="AD207" i="16"/>
  <c r="X207" i="16"/>
  <c r="W207" i="16"/>
  <c r="V207" i="16"/>
  <c r="G207" i="16"/>
  <c r="K207" i="16" s="1"/>
  <c r="AD206" i="16"/>
  <c r="AC206" i="16"/>
  <c r="W206" i="16" s="1"/>
  <c r="AB206" i="16"/>
  <c r="X206" i="16"/>
  <c r="G206" i="16"/>
  <c r="AA205" i="16"/>
  <c r="X205" i="16"/>
  <c r="W205" i="16"/>
  <c r="V205" i="16"/>
  <c r="G205" i="16"/>
  <c r="K205" i="16" s="1"/>
  <c r="AA204" i="16"/>
  <c r="X204" i="16"/>
  <c r="W204" i="16"/>
  <c r="V204" i="16"/>
  <c r="G204" i="16"/>
  <c r="K204" i="16" s="1"/>
  <c r="AD203" i="16"/>
  <c r="AC203" i="16"/>
  <c r="W203" i="16" s="1"/>
  <c r="X203" i="16"/>
  <c r="V203" i="16"/>
  <c r="G203" i="16"/>
  <c r="AA202" i="16"/>
  <c r="X202" i="16"/>
  <c r="W202" i="16"/>
  <c r="V202" i="16"/>
  <c r="G202" i="16"/>
  <c r="K202" i="16" s="1"/>
  <c r="AB201" i="16"/>
  <c r="AA201" i="16" s="1"/>
  <c r="X201" i="16"/>
  <c r="W201" i="16"/>
  <c r="G201" i="16"/>
  <c r="AC200" i="16"/>
  <c r="X200" i="16"/>
  <c r="V200" i="16"/>
  <c r="G200" i="16"/>
  <c r="X199" i="16"/>
  <c r="W199" i="16"/>
  <c r="V199" i="16"/>
  <c r="G199" i="16"/>
  <c r="K199" i="16" s="1"/>
  <c r="X198" i="16"/>
  <c r="W198" i="16"/>
  <c r="V198" i="16"/>
  <c r="G198" i="16"/>
  <c r="K198" i="16" s="1"/>
  <c r="AK197" i="16"/>
  <c r="AI197" i="16"/>
  <c r="AH197" i="16"/>
  <c r="AF197" i="16"/>
  <c r="AE197" i="16"/>
  <c r="Z197" i="16"/>
  <c r="Y197" i="16"/>
  <c r="J197" i="16"/>
  <c r="I197" i="16"/>
  <c r="H197" i="16"/>
  <c r="AG196" i="16"/>
  <c r="AG195" i="16"/>
  <c r="AG194" i="16"/>
  <c r="X194" i="16"/>
  <c r="W194" i="16"/>
  <c r="V194" i="16"/>
  <c r="G194" i="16"/>
  <c r="K194" i="16" s="1"/>
  <c r="AG193" i="16"/>
  <c r="X193" i="16"/>
  <c r="W193" i="16"/>
  <c r="V193" i="16"/>
  <c r="G193" i="16"/>
  <c r="K193" i="16" s="1"/>
  <c r="AG192" i="16"/>
  <c r="X192" i="16"/>
  <c r="W192" i="16"/>
  <c r="V192" i="16"/>
  <c r="G192" i="16"/>
  <c r="K192" i="16" s="1"/>
  <c r="AG191" i="16"/>
  <c r="X191" i="16"/>
  <c r="W191" i="16"/>
  <c r="V191" i="16"/>
  <c r="G191" i="16"/>
  <c r="K191" i="16" s="1"/>
  <c r="AG190" i="16"/>
  <c r="X190" i="16"/>
  <c r="W190" i="16"/>
  <c r="V190" i="16"/>
  <c r="G190" i="16"/>
  <c r="K190" i="16" s="1"/>
  <c r="AD189" i="16"/>
  <c r="X189" i="16"/>
  <c r="W189" i="16"/>
  <c r="V189" i="16"/>
  <c r="G189" i="16"/>
  <c r="AD188" i="16"/>
  <c r="X188" i="16"/>
  <c r="W188" i="16"/>
  <c r="V188" i="16"/>
  <c r="G188" i="16"/>
  <c r="AD187" i="16"/>
  <c r="X187" i="16"/>
  <c r="W187" i="16"/>
  <c r="V187" i="16"/>
  <c r="G187" i="16"/>
  <c r="AA186" i="16"/>
  <c r="X186" i="16"/>
  <c r="W186" i="16"/>
  <c r="V186" i="16"/>
  <c r="G186" i="16"/>
  <c r="AA185" i="16"/>
  <c r="X185" i="16"/>
  <c r="W185" i="16"/>
  <c r="V185" i="16"/>
  <c r="G185" i="16"/>
  <c r="X184" i="16"/>
  <c r="W184" i="16"/>
  <c r="V184" i="16"/>
  <c r="G184" i="16"/>
  <c r="K184" i="16" s="1"/>
  <c r="X183" i="16"/>
  <c r="W183" i="16"/>
  <c r="V183" i="16"/>
  <c r="G183" i="16"/>
  <c r="K183" i="16" s="1"/>
  <c r="X182" i="16"/>
  <c r="W182" i="16"/>
  <c r="V182" i="16"/>
  <c r="G182" i="16"/>
  <c r="K182" i="16" s="1"/>
  <c r="X181" i="16"/>
  <c r="W181" i="16"/>
  <c r="V181" i="16"/>
  <c r="G181" i="16"/>
  <c r="AK180" i="16"/>
  <c r="AI180" i="16"/>
  <c r="AH180" i="16"/>
  <c r="AF180" i="16"/>
  <c r="AE180" i="16"/>
  <c r="AC180" i="16"/>
  <c r="AB180" i="16"/>
  <c r="Z180" i="16"/>
  <c r="Y180" i="16"/>
  <c r="AG177" i="16"/>
  <c r="AH179" i="16"/>
  <c r="AH162" i="16" s="1"/>
  <c r="AG178" i="16"/>
  <c r="AD172" i="16"/>
  <c r="X172" i="16"/>
  <c r="W172" i="16"/>
  <c r="V172" i="16"/>
  <c r="G172" i="16"/>
  <c r="AG176" i="16"/>
  <c r="X176" i="16"/>
  <c r="W176" i="16"/>
  <c r="V176" i="16"/>
  <c r="G176" i="16"/>
  <c r="K176" i="16" s="1"/>
  <c r="AG175" i="16"/>
  <c r="X175" i="16"/>
  <c r="W175" i="16"/>
  <c r="V175" i="16"/>
  <c r="G175" i="16"/>
  <c r="AG174" i="16"/>
  <c r="X174" i="16"/>
  <c r="W174" i="16"/>
  <c r="V174" i="16"/>
  <c r="G174" i="16"/>
  <c r="AG173" i="16"/>
  <c r="X173" i="16"/>
  <c r="W173" i="16"/>
  <c r="V173" i="16"/>
  <c r="G173" i="16"/>
  <c r="K173" i="16" s="1"/>
  <c r="AD171" i="16"/>
  <c r="X171" i="16"/>
  <c r="W171" i="16"/>
  <c r="V171" i="16"/>
  <c r="G171" i="16"/>
  <c r="AD170" i="16"/>
  <c r="X170" i="16"/>
  <c r="W170" i="16"/>
  <c r="V170" i="16"/>
  <c r="G170" i="16"/>
  <c r="G177" i="16"/>
  <c r="K177" i="16" s="1"/>
  <c r="AD169" i="16"/>
  <c r="X169" i="16"/>
  <c r="W169" i="16"/>
  <c r="V169" i="16"/>
  <c r="G169" i="16"/>
  <c r="AA168" i="16"/>
  <c r="X168" i="16"/>
  <c r="W168" i="16"/>
  <c r="V168" i="16"/>
  <c r="G168" i="16"/>
  <c r="AA167" i="16"/>
  <c r="X167" i="16"/>
  <c r="W167" i="16"/>
  <c r="V167" i="16"/>
  <c r="G167" i="16"/>
  <c r="AA166" i="16"/>
  <c r="X166" i="16"/>
  <c r="W166" i="16"/>
  <c r="V166" i="16"/>
  <c r="G166" i="16"/>
  <c r="AA165" i="16"/>
  <c r="X165" i="16"/>
  <c r="W165" i="16"/>
  <c r="V165" i="16"/>
  <c r="G165" i="16"/>
  <c r="X164" i="16"/>
  <c r="W164" i="16"/>
  <c r="V164" i="16"/>
  <c r="G164" i="16"/>
  <c r="K164" i="16" s="1"/>
  <c r="X163" i="16"/>
  <c r="W163" i="16"/>
  <c r="V163" i="16"/>
  <c r="G163" i="16"/>
  <c r="K163" i="16" s="1"/>
  <c r="AK162" i="16"/>
  <c r="AI162" i="16"/>
  <c r="AF162" i="16"/>
  <c r="AE162" i="16"/>
  <c r="AC162" i="16"/>
  <c r="AB162" i="16"/>
  <c r="Z162" i="16"/>
  <c r="Y162" i="16"/>
  <c r="AI161" i="16"/>
  <c r="AI151" i="16" s="1"/>
  <c r="AH161" i="16"/>
  <c r="AH151" i="16" s="1"/>
  <c r="AG160" i="16"/>
  <c r="X160" i="16"/>
  <c r="W160" i="16"/>
  <c r="V160" i="16"/>
  <c r="G160" i="16"/>
  <c r="K160" i="16" s="1"/>
  <c r="AG159" i="16"/>
  <c r="X159" i="16"/>
  <c r="W159" i="16"/>
  <c r="V159" i="16"/>
  <c r="G159" i="16"/>
  <c r="K159" i="16" s="1"/>
  <c r="AD158" i="16"/>
  <c r="X158" i="16"/>
  <c r="W158" i="16"/>
  <c r="V158" i="16"/>
  <c r="G158" i="16"/>
  <c r="AD157" i="16"/>
  <c r="X157" i="16"/>
  <c r="W157" i="16"/>
  <c r="V157" i="16"/>
  <c r="G157" i="16"/>
  <c r="AD156" i="16"/>
  <c r="X156" i="16"/>
  <c r="W156" i="16"/>
  <c r="V156" i="16"/>
  <c r="G156" i="16"/>
  <c r="AA155" i="16"/>
  <c r="X155" i="16"/>
  <c r="W155" i="16"/>
  <c r="V155" i="16"/>
  <c r="G155" i="16"/>
  <c r="AA154" i="16"/>
  <c r="X154" i="16"/>
  <c r="W154" i="16"/>
  <c r="V154" i="16"/>
  <c r="G154" i="16"/>
  <c r="AA153" i="16"/>
  <c r="X153" i="16"/>
  <c r="W153" i="16"/>
  <c r="V153" i="16"/>
  <c r="G153" i="16"/>
  <c r="AB152" i="16"/>
  <c r="AB151" i="16" s="1"/>
  <c r="X152" i="16"/>
  <c r="W152" i="16"/>
  <c r="G152" i="16"/>
  <c r="AK151" i="16"/>
  <c r="AF151" i="16"/>
  <c r="AE151" i="16"/>
  <c r="AC151" i="16"/>
  <c r="Z151" i="16"/>
  <c r="Y151" i="16"/>
  <c r="AG150" i="16"/>
  <c r="AD146" i="16"/>
  <c r="X146" i="16"/>
  <c r="W146" i="16"/>
  <c r="V146" i="16"/>
  <c r="G146" i="16"/>
  <c r="AG149" i="16"/>
  <c r="X149" i="16"/>
  <c r="W149" i="16"/>
  <c r="V149" i="16"/>
  <c r="G149" i="16"/>
  <c r="K149" i="16" s="1"/>
  <c r="AD145" i="16"/>
  <c r="X145" i="16"/>
  <c r="W145" i="16"/>
  <c r="V145" i="16"/>
  <c r="G145" i="16"/>
  <c r="AG148" i="16"/>
  <c r="X148" i="16"/>
  <c r="W148" i="16"/>
  <c r="V148" i="16"/>
  <c r="G148" i="16"/>
  <c r="K148" i="16" s="1"/>
  <c r="AD144" i="16"/>
  <c r="X144" i="16"/>
  <c r="W144" i="16"/>
  <c r="V144" i="16"/>
  <c r="G144" i="16"/>
  <c r="AG147" i="16"/>
  <c r="X147" i="16"/>
  <c r="W147" i="16"/>
  <c r="V147" i="16"/>
  <c r="G147" i="16"/>
  <c r="K147" i="16" s="1"/>
  <c r="AA143" i="16"/>
  <c r="X143" i="16"/>
  <c r="W143" i="16"/>
  <c r="V143" i="16"/>
  <c r="G143" i="16"/>
  <c r="AA142" i="16"/>
  <c r="X142" i="16"/>
  <c r="W142" i="16"/>
  <c r="V142" i="16"/>
  <c r="G142" i="16"/>
  <c r="K142" i="16" s="1"/>
  <c r="AD141" i="16"/>
  <c r="X141" i="16"/>
  <c r="W141" i="16"/>
  <c r="V141" i="16"/>
  <c r="G141" i="16"/>
  <c r="K141" i="16" s="1"/>
  <c r="AA140" i="16"/>
  <c r="X140" i="16"/>
  <c r="W140" i="16"/>
  <c r="V140" i="16"/>
  <c r="G140" i="16"/>
  <c r="AA139" i="16"/>
  <c r="X139" i="16"/>
  <c r="W139" i="16"/>
  <c r="V139" i="16"/>
  <c r="G139" i="16"/>
  <c r="X138" i="16"/>
  <c r="W138" i="16"/>
  <c r="V138" i="16"/>
  <c r="G138" i="16"/>
  <c r="K138" i="16" s="1"/>
  <c r="X137" i="16"/>
  <c r="W137" i="16"/>
  <c r="V137" i="16"/>
  <c r="G137" i="16"/>
  <c r="K137" i="16" s="1"/>
  <c r="X136" i="16"/>
  <c r="W136" i="16"/>
  <c r="V136" i="16"/>
  <c r="G136" i="16"/>
  <c r="K136" i="16" s="1"/>
  <c r="AK135" i="16"/>
  <c r="AI135" i="16"/>
  <c r="AH135" i="16"/>
  <c r="AF135" i="16"/>
  <c r="AE135" i="16"/>
  <c r="AC135" i="16"/>
  <c r="AB135" i="16"/>
  <c r="Z135" i="16"/>
  <c r="Y135" i="16"/>
  <c r="AG134" i="16"/>
  <c r="AI133" i="16"/>
  <c r="AG133" i="16" s="1"/>
  <c r="AD129" i="16"/>
  <c r="X129" i="16"/>
  <c r="W129" i="16"/>
  <c r="V129" i="16"/>
  <c r="G129" i="16"/>
  <c r="AD128" i="16"/>
  <c r="X128" i="16"/>
  <c r="W128" i="16"/>
  <c r="V128" i="16"/>
  <c r="G128" i="16"/>
  <c r="AD127" i="16"/>
  <c r="X127" i="16"/>
  <c r="W127" i="16"/>
  <c r="V127" i="16"/>
  <c r="G127" i="16"/>
  <c r="AD126" i="16"/>
  <c r="X126" i="16"/>
  <c r="W126" i="16"/>
  <c r="V126" i="16"/>
  <c r="G126" i="16"/>
  <c r="AA125" i="16"/>
  <c r="X125" i="16"/>
  <c r="W125" i="16"/>
  <c r="V125" i="16"/>
  <c r="G125" i="16"/>
  <c r="K125" i="16" s="1"/>
  <c r="AA124" i="16"/>
  <c r="X124" i="16"/>
  <c r="W124" i="16"/>
  <c r="V124" i="16"/>
  <c r="G124" i="16"/>
  <c r="AA123" i="16"/>
  <c r="X123" i="16"/>
  <c r="W123" i="16"/>
  <c r="V123" i="16"/>
  <c r="G123" i="16"/>
  <c r="K123" i="16" s="1"/>
  <c r="AA122" i="16"/>
  <c r="X122" i="16"/>
  <c r="W122" i="16"/>
  <c r="V122" i="16"/>
  <c r="G122" i="16"/>
  <c r="K122" i="16" s="1"/>
  <c r="X121" i="16"/>
  <c r="W121" i="16"/>
  <c r="V121" i="16"/>
  <c r="G121" i="16"/>
  <c r="K121" i="16" s="1"/>
  <c r="X120" i="16"/>
  <c r="W120" i="16"/>
  <c r="V120" i="16"/>
  <c r="G120" i="16"/>
  <c r="AK119" i="16"/>
  <c r="AH119" i="16"/>
  <c r="AF119" i="16"/>
  <c r="AE119" i="16"/>
  <c r="AC119" i="16"/>
  <c r="AB119" i="16"/>
  <c r="Z119" i="16"/>
  <c r="Y119" i="16"/>
  <c r="AG118" i="16"/>
  <c r="AG117" i="16"/>
  <c r="AG116" i="16"/>
  <c r="X116" i="16"/>
  <c r="W116" i="16"/>
  <c r="V116" i="16"/>
  <c r="G116" i="16"/>
  <c r="K116" i="16" s="1"/>
  <c r="AG115" i="16"/>
  <c r="X115" i="16"/>
  <c r="W115" i="16"/>
  <c r="V115" i="16"/>
  <c r="G115" i="16"/>
  <c r="K115" i="16" s="1"/>
  <c r="AD112" i="16"/>
  <c r="X112" i="16"/>
  <c r="W112" i="16"/>
  <c r="V112" i="16"/>
  <c r="G112" i="16"/>
  <c r="K112" i="16" s="1"/>
  <c r="AG114" i="16"/>
  <c r="X114" i="16"/>
  <c r="W114" i="16"/>
  <c r="V114" i="16"/>
  <c r="G114" i="16"/>
  <c r="K114" i="16" s="1"/>
  <c r="AG113" i="16"/>
  <c r="X113" i="16"/>
  <c r="W113" i="16"/>
  <c r="V113" i="16"/>
  <c r="G113" i="16"/>
  <c r="K113" i="16" s="1"/>
  <c r="AD111" i="16"/>
  <c r="X111" i="16"/>
  <c r="W111" i="16"/>
  <c r="V111" i="16"/>
  <c r="G111" i="16"/>
  <c r="K111" i="16" s="1"/>
  <c r="AD110" i="16"/>
  <c r="X110" i="16"/>
  <c r="W110" i="16"/>
  <c r="V110" i="16"/>
  <c r="G110" i="16"/>
  <c r="AA109" i="16"/>
  <c r="X109" i="16"/>
  <c r="W109" i="16"/>
  <c r="V109" i="16"/>
  <c r="G109" i="16"/>
  <c r="AA108" i="16"/>
  <c r="X108" i="16"/>
  <c r="W108" i="16"/>
  <c r="V108" i="16"/>
  <c r="G108" i="16"/>
  <c r="X107" i="16"/>
  <c r="W107" i="16"/>
  <c r="V107" i="16"/>
  <c r="G107" i="16"/>
  <c r="K107" i="16" s="1"/>
  <c r="AC106" i="16"/>
  <c r="W106" i="16" s="1"/>
  <c r="X106" i="16"/>
  <c r="V106" i="16"/>
  <c r="G106" i="16"/>
  <c r="X105" i="16"/>
  <c r="W105" i="16"/>
  <c r="V105" i="16"/>
  <c r="G105" i="16"/>
  <c r="AK104" i="16"/>
  <c r="AI104" i="16"/>
  <c r="AH104" i="16"/>
  <c r="AF104" i="16"/>
  <c r="AE104" i="16"/>
  <c r="AB104" i="16"/>
  <c r="Z104" i="16"/>
  <c r="Y104" i="16"/>
  <c r="AG103" i="16"/>
  <c r="AI102" i="16"/>
  <c r="AG102" i="16" s="1"/>
  <c r="X102" i="16"/>
  <c r="W102" i="16"/>
  <c r="V102" i="16"/>
  <c r="I102" i="16"/>
  <c r="G102" i="16" s="1"/>
  <c r="K102" i="16" s="1"/>
  <c r="AG101" i="16"/>
  <c r="G101" i="16"/>
  <c r="K101" i="16" s="1"/>
  <c r="AG100" i="16"/>
  <c r="G100" i="16"/>
  <c r="K100" i="16" s="1"/>
  <c r="AG99" i="16"/>
  <c r="G99" i="16"/>
  <c r="K99" i="16" s="1"/>
  <c r="AG98" i="16"/>
  <c r="G98" i="16"/>
  <c r="K98" i="16" s="1"/>
  <c r="AG97" i="16"/>
  <c r="X97" i="16"/>
  <c r="W97" i="16"/>
  <c r="V97" i="16"/>
  <c r="G97" i="16"/>
  <c r="K97" i="16" s="1"/>
  <c r="AG96" i="16"/>
  <c r="X96" i="16"/>
  <c r="W96" i="16"/>
  <c r="V96" i="16"/>
  <c r="G96" i="16"/>
  <c r="K96" i="16" s="1"/>
  <c r="AD95" i="16"/>
  <c r="X95" i="16"/>
  <c r="W95" i="16"/>
  <c r="V95" i="16"/>
  <c r="G95" i="16"/>
  <c r="AD94" i="16"/>
  <c r="X94" i="16"/>
  <c r="W94" i="16"/>
  <c r="V94" i="16"/>
  <c r="G94" i="16"/>
  <c r="AD93" i="16"/>
  <c r="X93" i="16"/>
  <c r="W93" i="16"/>
  <c r="V93" i="16"/>
  <c r="I93" i="16"/>
  <c r="AD92" i="16"/>
  <c r="X92" i="16"/>
  <c r="W92" i="16"/>
  <c r="V92" i="16"/>
  <c r="G92" i="16"/>
  <c r="AD91" i="16"/>
  <c r="X91" i="16"/>
  <c r="W91" i="16"/>
  <c r="V91" i="16"/>
  <c r="I91" i="16"/>
  <c r="AA90" i="16"/>
  <c r="W90" i="16"/>
  <c r="V90" i="16"/>
  <c r="I90" i="16"/>
  <c r="AA89" i="16"/>
  <c r="X89" i="16"/>
  <c r="W89" i="16"/>
  <c r="V89" i="16"/>
  <c r="I89" i="16"/>
  <c r="AB88" i="16"/>
  <c r="AA88" i="16" s="1"/>
  <c r="X88" i="16"/>
  <c r="W88" i="16"/>
  <c r="G88" i="16"/>
  <c r="AA87" i="16"/>
  <c r="X87" i="16"/>
  <c r="W87" i="16"/>
  <c r="V87" i="16"/>
  <c r="I87" i="16"/>
  <c r="X86" i="16"/>
  <c r="W86" i="16"/>
  <c r="V86" i="16"/>
  <c r="G86" i="16"/>
  <c r="K86" i="16" s="1"/>
  <c r="X85" i="16"/>
  <c r="W85" i="16"/>
  <c r="V85" i="16"/>
  <c r="G85" i="16"/>
  <c r="K85" i="16" s="1"/>
  <c r="X84" i="16"/>
  <c r="W84" i="16"/>
  <c r="V84" i="16"/>
  <c r="G84" i="16"/>
  <c r="AK83" i="16"/>
  <c r="AH83" i="16"/>
  <c r="AF83" i="16"/>
  <c r="AE83" i="16"/>
  <c r="AC83" i="16"/>
  <c r="Z83" i="16"/>
  <c r="Y83" i="16"/>
  <c r="AG82" i="16"/>
  <c r="AG81" i="16"/>
  <c r="X81" i="16"/>
  <c r="W81" i="16"/>
  <c r="V81" i="16"/>
  <c r="G81" i="16"/>
  <c r="K81" i="16" s="1"/>
  <c r="AG80" i="16"/>
  <c r="X80" i="16"/>
  <c r="W80" i="16"/>
  <c r="V80" i="16"/>
  <c r="G80" i="16"/>
  <c r="K80" i="16" s="1"/>
  <c r="AG79" i="16"/>
  <c r="X79" i="16"/>
  <c r="W79" i="16"/>
  <c r="V79" i="16"/>
  <c r="G79" i="16"/>
  <c r="K79" i="16" s="1"/>
  <c r="AD78" i="16"/>
  <c r="X78" i="16"/>
  <c r="W78" i="16"/>
  <c r="V78" i="16"/>
  <c r="G78" i="16"/>
  <c r="K78" i="16" s="1"/>
  <c r="AD77" i="16"/>
  <c r="X77" i="16"/>
  <c r="W77" i="16"/>
  <c r="V77" i="16"/>
  <c r="G77" i="16"/>
  <c r="K77" i="16" s="1"/>
  <c r="AD76" i="16"/>
  <c r="X76" i="16"/>
  <c r="W76" i="16"/>
  <c r="V76" i="16"/>
  <c r="G76" i="16"/>
  <c r="K76" i="16" s="1"/>
  <c r="AD75" i="16"/>
  <c r="X75" i="16"/>
  <c r="W75" i="16"/>
  <c r="V75" i="16"/>
  <c r="G75" i="16"/>
  <c r="AA74" i="16"/>
  <c r="X74" i="16"/>
  <c r="W74" i="16"/>
  <c r="V74" i="16"/>
  <c r="G74" i="16"/>
  <c r="AB73" i="16"/>
  <c r="AA73" i="16" s="1"/>
  <c r="X73" i="16"/>
  <c r="W73" i="16"/>
  <c r="G73" i="16"/>
  <c r="AA72" i="16"/>
  <c r="X72" i="16"/>
  <c r="W72" i="16"/>
  <c r="V72" i="16"/>
  <c r="G72" i="16"/>
  <c r="AA71" i="16"/>
  <c r="X71" i="16"/>
  <c r="W71" i="16"/>
  <c r="V71" i="16"/>
  <c r="G71" i="16"/>
  <c r="X70" i="16"/>
  <c r="W70" i="16"/>
  <c r="V70" i="16"/>
  <c r="G70" i="16"/>
  <c r="K70" i="16" s="1"/>
  <c r="A70" i="16"/>
  <c r="A71" i="16" s="1"/>
  <c r="A72" i="16" s="1"/>
  <c r="A73" i="16" s="1"/>
  <c r="A74" i="16" s="1"/>
  <c r="A75" i="16" s="1"/>
  <c r="A76" i="16" s="1"/>
  <c r="A77" i="16" s="1"/>
  <c r="A78" i="16" s="1"/>
  <c r="A79" i="16" s="1"/>
  <c r="A80" i="16" s="1"/>
  <c r="A81" i="16" s="1"/>
  <c r="A82" i="16" s="1"/>
  <c r="X69" i="16"/>
  <c r="W69" i="16"/>
  <c r="V69" i="16"/>
  <c r="G69" i="16"/>
  <c r="AK68" i="16"/>
  <c r="AI68" i="16"/>
  <c r="AH68" i="16"/>
  <c r="AF68" i="16"/>
  <c r="AE68" i="16"/>
  <c r="AC68" i="16"/>
  <c r="Z68" i="16"/>
  <c r="Y68" i="16"/>
  <c r="AG67" i="16"/>
  <c r="AG66" i="16"/>
  <c r="AG65" i="16"/>
  <c r="AI63" i="16"/>
  <c r="AI55" i="16" s="1"/>
  <c r="AH63" i="16"/>
  <c r="AH55" i="16" s="1"/>
  <c r="AD63" i="16"/>
  <c r="AG64" i="16"/>
  <c r="AD62" i="16"/>
  <c r="X62" i="16"/>
  <c r="W62" i="16"/>
  <c r="V62" i="16"/>
  <c r="G62" i="16"/>
  <c r="AD61" i="16"/>
  <c r="X61" i="16"/>
  <c r="W61" i="16"/>
  <c r="V61" i="16"/>
  <c r="G61" i="16"/>
  <c r="G63" i="16"/>
  <c r="AA60" i="16"/>
  <c r="X60" i="16"/>
  <c r="W60" i="16"/>
  <c r="V60" i="16"/>
  <c r="G60" i="16"/>
  <c r="AA59" i="16"/>
  <c r="X59" i="16"/>
  <c r="W59" i="16"/>
  <c r="V59" i="16"/>
  <c r="G59" i="16"/>
  <c r="X58" i="16"/>
  <c r="W58" i="16"/>
  <c r="V58" i="16"/>
  <c r="G58" i="16"/>
  <c r="X57" i="16"/>
  <c r="W57" i="16"/>
  <c r="V57" i="16"/>
  <c r="G57" i="16"/>
  <c r="X56" i="16"/>
  <c r="W56" i="16"/>
  <c r="V56" i="16"/>
  <c r="G56" i="16"/>
  <c r="AK55" i="16"/>
  <c r="AF55" i="16"/>
  <c r="AE55" i="16"/>
  <c r="AC55" i="16"/>
  <c r="AB55" i="16"/>
  <c r="Z55" i="16"/>
  <c r="Y55" i="16"/>
  <c r="AG54" i="16"/>
  <c r="AG53" i="16"/>
  <c r="X53" i="16"/>
  <c r="W53" i="16"/>
  <c r="V53" i="16"/>
  <c r="G53" i="16"/>
  <c r="AG52" i="16"/>
  <c r="X52" i="16"/>
  <c r="W52" i="16"/>
  <c r="V52" i="16"/>
  <c r="G52" i="16"/>
  <c r="AD51" i="16"/>
  <c r="AD45" i="16" s="1"/>
  <c r="X51" i="16"/>
  <c r="W51" i="16"/>
  <c r="V51" i="16"/>
  <c r="G51" i="16"/>
  <c r="AA50" i="16"/>
  <c r="AA45" i="16" s="1"/>
  <c r="X50" i="16"/>
  <c r="W50" i="16"/>
  <c r="V50" i="16"/>
  <c r="G50" i="16"/>
  <c r="X49" i="16"/>
  <c r="W49" i="16"/>
  <c r="V49" i="16"/>
  <c r="G49" i="16"/>
  <c r="X48" i="16"/>
  <c r="W48" i="16"/>
  <c r="V48" i="16"/>
  <c r="G48" i="16"/>
  <c r="X47" i="16"/>
  <c r="W47" i="16"/>
  <c r="V47" i="16"/>
  <c r="G47" i="16"/>
  <c r="X46" i="16"/>
  <c r="W46" i="16"/>
  <c r="V46" i="16"/>
  <c r="G46" i="16"/>
  <c r="AK45" i="16"/>
  <c r="AI45" i="16"/>
  <c r="AH45" i="16"/>
  <c r="AF45" i="16"/>
  <c r="AE45" i="16"/>
  <c r="AC45" i="16"/>
  <c r="AB45" i="16"/>
  <c r="Z45" i="16"/>
  <c r="Y45" i="16"/>
  <c r="AG44" i="16"/>
  <c r="X44" i="16"/>
  <c r="U44" i="16" s="1"/>
  <c r="W44" i="16"/>
  <c r="V44" i="16"/>
  <c r="G44" i="16"/>
  <c r="K44" i="16" s="1"/>
  <c r="AG43" i="16"/>
  <c r="G43" i="16"/>
  <c r="K43" i="16" s="1"/>
  <c r="AG42" i="16"/>
  <c r="X42" i="16"/>
  <c r="U42" i="16" s="1"/>
  <c r="W42" i="16"/>
  <c r="V42" i="16"/>
  <c r="G42" i="16"/>
  <c r="AD41" i="16"/>
  <c r="U41" i="16" s="1"/>
  <c r="W41" i="16"/>
  <c r="V41" i="16"/>
  <c r="G41" i="16"/>
  <c r="AD40" i="16"/>
  <c r="X40" i="16"/>
  <c r="W40" i="16"/>
  <c r="V40" i="16"/>
  <c r="G40" i="16"/>
  <c r="AD39" i="16"/>
  <c r="X39" i="16"/>
  <c r="W39" i="16"/>
  <c r="V39" i="16"/>
  <c r="G39" i="16"/>
  <c r="AD38" i="16"/>
  <c r="X38" i="16"/>
  <c r="W38" i="16"/>
  <c r="V38" i="16"/>
  <c r="G38" i="16"/>
  <c r="AA37" i="16"/>
  <c r="X37" i="16"/>
  <c r="W37" i="16"/>
  <c r="V37" i="16"/>
  <c r="G37" i="16"/>
  <c r="AA36" i="16"/>
  <c r="X36" i="16"/>
  <c r="W36" i="16"/>
  <c r="V36" i="16"/>
  <c r="G36" i="16"/>
  <c r="K36" i="16" s="1"/>
  <c r="AA35" i="16"/>
  <c r="X35" i="16"/>
  <c r="W35" i="16"/>
  <c r="V35" i="16"/>
  <c r="G35" i="16"/>
  <c r="K35" i="16" s="1"/>
  <c r="X34" i="16"/>
  <c r="U34" i="16" s="1"/>
  <c r="W34" i="16"/>
  <c r="V34" i="16"/>
  <c r="G34" i="16"/>
  <c r="K34" i="16" s="1"/>
  <c r="X33" i="16"/>
  <c r="U33" i="16" s="1"/>
  <c r="W33" i="16"/>
  <c r="V33" i="16"/>
  <c r="G33" i="16"/>
  <c r="K33" i="16" s="1"/>
  <c r="X32" i="16"/>
  <c r="U32" i="16" s="1"/>
  <c r="W32" i="16"/>
  <c r="V32" i="16"/>
  <c r="G32" i="16"/>
  <c r="K32" i="16" s="1"/>
  <c r="X31" i="16"/>
  <c r="U31" i="16" s="1"/>
  <c r="W31" i="16"/>
  <c r="V31" i="16"/>
  <c r="G31" i="16"/>
  <c r="K31" i="16" s="1"/>
  <c r="AK30" i="16"/>
  <c r="AI30" i="16"/>
  <c r="AH30" i="16"/>
  <c r="AF30" i="16"/>
  <c r="AE30" i="16"/>
  <c r="AC30" i="16"/>
  <c r="AB30" i="16"/>
  <c r="Z30" i="16"/>
  <c r="Y30" i="16"/>
  <c r="J30" i="16"/>
  <c r="I30" i="16"/>
  <c r="H30" i="16"/>
  <c r="N28" i="16"/>
  <c r="X27" i="16"/>
  <c r="W27" i="16"/>
  <c r="V27" i="16"/>
  <c r="U27" i="16"/>
  <c r="O27" i="16"/>
  <c r="N27" i="16" s="1"/>
  <c r="M27" i="16"/>
  <c r="K27" i="16" s="1"/>
  <c r="G27" i="16"/>
  <c r="X26" i="16"/>
  <c r="W26" i="16"/>
  <c r="V26" i="16"/>
  <c r="U26" i="16"/>
  <c r="G26" i="16"/>
  <c r="X25" i="16"/>
  <c r="W25" i="16"/>
  <c r="V25" i="16"/>
  <c r="U25" i="16"/>
  <c r="G25" i="16"/>
  <c r="AG14" i="16"/>
  <c r="X24" i="16"/>
  <c r="W24" i="16"/>
  <c r="V24" i="16"/>
  <c r="U24" i="16"/>
  <c r="G24" i="16"/>
  <c r="AD23" i="16"/>
  <c r="U23" i="16" s="1"/>
  <c r="X23" i="16"/>
  <c r="W23" i="16"/>
  <c r="V23" i="16"/>
  <c r="Q23" i="16"/>
  <c r="P23" i="16"/>
  <c r="P14" i="16" s="1"/>
  <c r="O23" i="16"/>
  <c r="G23" i="16"/>
  <c r="AD22" i="16"/>
  <c r="U22" i="16" s="1"/>
  <c r="X22" i="16"/>
  <c r="W22" i="16"/>
  <c r="V22" i="16"/>
  <c r="Q22" i="16"/>
  <c r="M22" i="16"/>
  <c r="L22" i="16"/>
  <c r="G22" i="16"/>
  <c r="AD21" i="16"/>
  <c r="U21" i="16" s="1"/>
  <c r="X21" i="16"/>
  <c r="W21" i="16"/>
  <c r="V21" i="16"/>
  <c r="Q21" i="16"/>
  <c r="M21" i="16"/>
  <c r="L21" i="16"/>
  <c r="G21" i="16"/>
  <c r="AA20" i="16"/>
  <c r="U20" i="16" s="1"/>
  <c r="X20" i="16"/>
  <c r="W20" i="16"/>
  <c r="V20" i="16"/>
  <c r="Q20" i="16"/>
  <c r="M20" i="16"/>
  <c r="L20" i="16"/>
  <c r="G20" i="16"/>
  <c r="AB19" i="16"/>
  <c r="V19" i="16" s="1"/>
  <c r="X19" i="16"/>
  <c r="W19" i="16"/>
  <c r="Q19" i="16"/>
  <c r="M19" i="16"/>
  <c r="L19" i="16"/>
  <c r="G19" i="16"/>
  <c r="AB18" i="16"/>
  <c r="AA18" i="16" s="1"/>
  <c r="U18" i="16" s="1"/>
  <c r="X18" i="16"/>
  <c r="W18" i="16"/>
  <c r="Q18" i="16"/>
  <c r="M18" i="16"/>
  <c r="L18" i="16"/>
  <c r="G18" i="16"/>
  <c r="X17" i="16"/>
  <c r="U17" i="16" s="1"/>
  <c r="W17" i="16"/>
  <c r="V17" i="16"/>
  <c r="Q17" i="16"/>
  <c r="G17" i="16"/>
  <c r="X16" i="16"/>
  <c r="U16" i="16" s="1"/>
  <c r="W16" i="16"/>
  <c r="V16" i="16"/>
  <c r="Q16" i="16"/>
  <c r="G16" i="16"/>
  <c r="A16" i="16"/>
  <c r="A17" i="16" s="1"/>
  <c r="A18" i="16" s="1"/>
  <c r="A19" i="16" s="1"/>
  <c r="A20" i="16" s="1"/>
  <c r="A21" i="16" s="1"/>
  <c r="A22" i="16" s="1"/>
  <c r="A23" i="16" s="1"/>
  <c r="A24" i="16" s="1"/>
  <c r="A25" i="16" s="1"/>
  <c r="A26" i="16" s="1"/>
  <c r="A27" i="16" s="1"/>
  <c r="A28" i="16" s="1"/>
  <c r="A29" i="16" s="1"/>
  <c r="X15" i="16"/>
  <c r="W15" i="16"/>
  <c r="V15" i="16"/>
  <c r="Q15" i="16"/>
  <c r="G15" i="16"/>
  <c r="AK14" i="16"/>
  <c r="AI14" i="16"/>
  <c r="AH14" i="16"/>
  <c r="AF14" i="16"/>
  <c r="AE14" i="16"/>
  <c r="AC14" i="16"/>
  <c r="Z14" i="16"/>
  <c r="Y14" i="16"/>
  <c r="T14" i="16"/>
  <c r="T13" i="16" s="1"/>
  <c r="S14" i="16"/>
  <c r="R14" i="16"/>
  <c r="J14" i="16"/>
  <c r="I14" i="16"/>
  <c r="H14" i="16"/>
  <c r="X11" i="16"/>
  <c r="X10" i="16" s="1"/>
  <c r="X9" i="16" s="1"/>
  <c r="G11" i="16"/>
  <c r="AK10" i="16"/>
  <c r="AK9" i="16" s="1"/>
  <c r="Z10" i="16"/>
  <c r="Z9" i="16" s="1"/>
  <c r="Y10" i="16"/>
  <c r="Y9" i="16" s="1"/>
  <c r="I10" i="16"/>
  <c r="I9" i="16" s="1"/>
  <c r="H10" i="16"/>
  <c r="H9" i="16" s="1"/>
  <c r="J9" i="16"/>
  <c r="G7" i="16"/>
  <c r="H7" i="16" s="1"/>
  <c r="I7" i="16" s="1"/>
  <c r="J7" i="16" s="1"/>
  <c r="A16" i="1"/>
  <c r="A17" i="1" s="1"/>
  <c r="A18" i="1" s="1"/>
  <c r="A19" i="1" s="1"/>
  <c r="A20" i="1" s="1"/>
  <c r="A21" i="1" s="1"/>
  <c r="A22" i="1" s="1"/>
  <c r="A23" i="1" s="1"/>
  <c r="A24" i="1" s="1"/>
  <c r="A25" i="1" s="1"/>
  <c r="A26" i="1" s="1"/>
  <c r="A27" i="1" s="1"/>
  <c r="A28" i="1" s="1"/>
  <c r="A29" i="1" s="1"/>
  <c r="W27" i="1"/>
  <c r="N27" i="1"/>
  <c r="M27" i="1"/>
  <c r="L27" i="1"/>
  <c r="K27" i="1"/>
  <c r="G27" i="1"/>
  <c r="H14" i="1"/>
  <c r="I14" i="1"/>
  <c r="J14" i="1"/>
  <c r="X7" i="16" l="1"/>
  <c r="Y7" i="16" s="1"/>
  <c r="Z7" i="16" s="1"/>
  <c r="AK7" i="16" s="1"/>
  <c r="AL7" i="16" s="1"/>
  <c r="K7" i="16"/>
  <c r="L7" i="16" s="1"/>
  <c r="M7" i="16" s="1"/>
  <c r="N7" i="16" s="1"/>
  <c r="O7" i="16" s="1"/>
  <c r="P7" i="16" s="1"/>
  <c r="Q7" i="16" s="1"/>
  <c r="R7" i="16" s="1"/>
  <c r="S7" i="16" s="1"/>
  <c r="T7" i="16" s="1"/>
  <c r="AJ209" i="16"/>
  <c r="J13" i="16"/>
  <c r="AD251" i="16"/>
  <c r="K223" i="16"/>
  <c r="K222" i="16" s="1"/>
  <c r="G222" i="16"/>
  <c r="U210" i="16"/>
  <c r="K181" i="16"/>
  <c r="K180" i="16" s="1"/>
  <c r="G180" i="16"/>
  <c r="K162" i="16"/>
  <c r="G162" i="16"/>
  <c r="G151" i="16"/>
  <c r="K151" i="16"/>
  <c r="K135" i="16"/>
  <c r="AI119" i="16"/>
  <c r="U204" i="16"/>
  <c r="U49" i="16"/>
  <c r="G135" i="16"/>
  <c r="K119" i="16"/>
  <c r="U107" i="16"/>
  <c r="U234" i="16"/>
  <c r="K22" i="16"/>
  <c r="G119" i="16"/>
  <c r="U174" i="16"/>
  <c r="U207" i="16"/>
  <c r="AD68" i="16"/>
  <c r="AB83" i="16"/>
  <c r="G104" i="16"/>
  <c r="K105" i="16"/>
  <c r="K104" i="16" s="1"/>
  <c r="U123" i="16"/>
  <c r="V217" i="16"/>
  <c r="AN218" i="16" s="1"/>
  <c r="AN219" i="16" s="1"/>
  <c r="U48" i="16"/>
  <c r="U95" i="16"/>
  <c r="AA206" i="16"/>
  <c r="U165" i="16"/>
  <c r="U194" i="16"/>
  <c r="U199" i="16"/>
  <c r="U227" i="16"/>
  <c r="AA222" i="16"/>
  <c r="AA55" i="16"/>
  <c r="U235" i="16"/>
  <c r="U60" i="16"/>
  <c r="U77" i="16"/>
  <c r="U113" i="16"/>
  <c r="K84" i="16"/>
  <c r="G87" i="16"/>
  <c r="M87" i="16"/>
  <c r="I83" i="16"/>
  <c r="G90" i="16"/>
  <c r="M90" i="16"/>
  <c r="K90" i="16" s="1"/>
  <c r="G93" i="16"/>
  <c r="P93" i="16"/>
  <c r="G91" i="16"/>
  <c r="M91" i="16"/>
  <c r="K91" i="16" s="1"/>
  <c r="G89" i="16"/>
  <c r="M89" i="16"/>
  <c r="K89" i="16" s="1"/>
  <c r="U89" i="16"/>
  <c r="K69" i="16"/>
  <c r="K68" i="16" s="1"/>
  <c r="G68" i="16"/>
  <c r="U79" i="16"/>
  <c r="U74" i="16"/>
  <c r="U212" i="16"/>
  <c r="U216" i="16"/>
  <c r="K21" i="16"/>
  <c r="U137" i="16"/>
  <c r="U145" i="16"/>
  <c r="AD151" i="16"/>
  <c r="U126" i="16"/>
  <c r="U185" i="16"/>
  <c r="U70" i="16"/>
  <c r="AD104" i="16"/>
  <c r="AA119" i="16"/>
  <c r="AC104" i="16"/>
  <c r="U211" i="16"/>
  <c r="U215" i="16"/>
  <c r="U186" i="16"/>
  <c r="U232" i="16"/>
  <c r="U90" i="16"/>
  <c r="AA30" i="16"/>
  <c r="N23" i="16"/>
  <c r="U122" i="16"/>
  <c r="AA162" i="16"/>
  <c r="G217" i="16"/>
  <c r="U93" i="16"/>
  <c r="U142" i="16"/>
  <c r="U146" i="16"/>
  <c r="U171" i="16"/>
  <c r="U91" i="16"/>
  <c r="V55" i="16"/>
  <c r="AN56" i="16" s="1"/>
  <c r="AN57" i="16" s="1"/>
  <c r="U143" i="16"/>
  <c r="U190" i="16"/>
  <c r="W55" i="16"/>
  <c r="AO56" i="16" s="1"/>
  <c r="AO57" i="16" s="1"/>
  <c r="AD135" i="16"/>
  <c r="U170" i="16"/>
  <c r="AC197" i="16"/>
  <c r="AD119" i="16"/>
  <c r="U149" i="16"/>
  <c r="X151" i="16"/>
  <c r="U168" i="16"/>
  <c r="AB14" i="16"/>
  <c r="AA106" i="16"/>
  <c r="AA104" i="16" s="1"/>
  <c r="U148" i="16"/>
  <c r="U166" i="16"/>
  <c r="U229" i="16"/>
  <c r="AB68" i="16"/>
  <c r="AG179" i="16"/>
  <c r="AG162" i="16" s="1"/>
  <c r="AE13" i="16"/>
  <c r="X180" i="16"/>
  <c r="AD180" i="16"/>
  <c r="AA19" i="16"/>
  <c r="U19" i="16" s="1"/>
  <c r="U86" i="16"/>
  <c r="W162" i="16"/>
  <c r="AO163" i="16" s="1"/>
  <c r="AO164" i="16" s="1"/>
  <c r="U183" i="16"/>
  <c r="W200" i="16"/>
  <c r="U200" i="16" s="1"/>
  <c r="K16" i="16"/>
  <c r="U92" i="16"/>
  <c r="U110" i="16"/>
  <c r="U87" i="16"/>
  <c r="U144" i="16"/>
  <c r="U193" i="16"/>
  <c r="U221" i="16"/>
  <c r="U78" i="16"/>
  <c r="U97" i="16"/>
  <c r="AG135" i="16"/>
  <c r="U181" i="16"/>
  <c r="U223" i="16"/>
  <c r="U233" i="16"/>
  <c r="X222" i="16"/>
  <c r="U47" i="16"/>
  <c r="AK13" i="16"/>
  <c r="AK12" i="16" s="1"/>
  <c r="AK8" i="16" s="1"/>
  <c r="U61" i="16"/>
  <c r="U39" i="16"/>
  <c r="AD83" i="16"/>
  <c r="U154" i="16"/>
  <c r="X197" i="16"/>
  <c r="W217" i="16"/>
  <c r="AO218" i="16" s="1"/>
  <c r="AO219" i="16" s="1"/>
  <c r="W222" i="16"/>
  <c r="AO223" i="16" s="1"/>
  <c r="AO224" i="16" s="1"/>
  <c r="V73" i="16"/>
  <c r="V68" i="16" s="1"/>
  <c r="AN69" i="16" s="1"/>
  <c r="U129" i="16"/>
  <c r="AD162" i="16"/>
  <c r="U188" i="16"/>
  <c r="K19" i="16"/>
  <c r="U37" i="16"/>
  <c r="U94" i="16"/>
  <c r="U159" i="16"/>
  <c r="U127" i="16"/>
  <c r="U172" i="16"/>
  <c r="AA200" i="16"/>
  <c r="U203" i="16"/>
  <c r="V222" i="16"/>
  <c r="AN223" i="16" s="1"/>
  <c r="AN224" i="16" s="1"/>
  <c r="U35" i="16"/>
  <c r="U71" i="16"/>
  <c r="X83" i="16"/>
  <c r="X119" i="16"/>
  <c r="U147" i="16"/>
  <c r="AA152" i="16"/>
  <c r="AA151" i="16" s="1"/>
  <c r="U105" i="16"/>
  <c r="U115" i="16"/>
  <c r="W119" i="16"/>
  <c r="AO120" i="16" s="1"/>
  <c r="AO121" i="16" s="1"/>
  <c r="U155" i="16"/>
  <c r="U163" i="16"/>
  <c r="U175" i="16"/>
  <c r="U184" i="16"/>
  <c r="U191" i="16"/>
  <c r="U213" i="16"/>
  <c r="AA251" i="16"/>
  <c r="U69" i="16"/>
  <c r="U76" i="16"/>
  <c r="U85" i="16"/>
  <c r="AA180" i="16"/>
  <c r="U189" i="16"/>
  <c r="AD197" i="16"/>
  <c r="G237" i="16"/>
  <c r="U140" i="16"/>
  <c r="G197" i="16"/>
  <c r="U225" i="16"/>
  <c r="AB237" i="16"/>
  <c r="U72" i="16"/>
  <c r="AI83" i="16"/>
  <c r="AI13" i="16" s="1"/>
  <c r="AG104" i="16"/>
  <c r="AG180" i="16"/>
  <c r="U231" i="16"/>
  <c r="AG251" i="16"/>
  <c r="U111" i="16"/>
  <c r="X135" i="16"/>
  <c r="O14" i="16"/>
  <c r="O13" i="16" s="1"/>
  <c r="U53" i="16"/>
  <c r="U116" i="16"/>
  <c r="U120" i="16"/>
  <c r="U138" i="16"/>
  <c r="U156" i="16"/>
  <c r="U169" i="16"/>
  <c r="U176" i="16"/>
  <c r="U182" i="16"/>
  <c r="U192" i="16"/>
  <c r="U202" i="16"/>
  <c r="U208" i="16"/>
  <c r="AG197" i="16"/>
  <c r="U218" i="16"/>
  <c r="K18" i="16"/>
  <c r="U81" i="16"/>
  <c r="U96" i="16"/>
  <c r="U136" i="16"/>
  <c r="U160" i="16"/>
  <c r="U187" i="16"/>
  <c r="U40" i="16"/>
  <c r="W83" i="16"/>
  <c r="W104" i="16"/>
  <c r="AO105" i="16" s="1"/>
  <c r="AO106" i="16" s="1"/>
  <c r="U109" i="16"/>
  <c r="U141" i="16"/>
  <c r="U153" i="16"/>
  <c r="W180" i="16"/>
  <c r="AO181" i="16" s="1"/>
  <c r="AO182" i="16" s="1"/>
  <c r="U198" i="16"/>
  <c r="U205" i="16"/>
  <c r="U214" i="16"/>
  <c r="X217" i="16"/>
  <c r="U220" i="16"/>
  <c r="AD222" i="16"/>
  <c r="U228" i="16"/>
  <c r="G10" i="16"/>
  <c r="G9" i="16" s="1"/>
  <c r="V18" i="16"/>
  <c r="V14" i="16" s="1"/>
  <c r="AN15" i="16" s="1"/>
  <c r="AN16" i="16" s="1"/>
  <c r="U52" i="16"/>
  <c r="U59" i="16"/>
  <c r="AG68" i="16"/>
  <c r="AG83" i="16"/>
  <c r="U112" i="16"/>
  <c r="U125" i="16"/>
  <c r="U139" i="16"/>
  <c r="U158" i="16"/>
  <c r="V180" i="16"/>
  <c r="AN181" i="16" s="1"/>
  <c r="AN182" i="16" s="1"/>
  <c r="X251" i="16"/>
  <c r="U38" i="16"/>
  <c r="U75" i="16"/>
  <c r="AG119" i="16"/>
  <c r="U219" i="16"/>
  <c r="U226" i="16"/>
  <c r="G284" i="16"/>
  <c r="AA83" i="16"/>
  <c r="U128" i="16"/>
  <c r="AG161" i="16"/>
  <c r="AG151" i="16" s="1"/>
  <c r="W237" i="16"/>
  <c r="AO238" i="16" s="1"/>
  <c r="AO239" i="16" s="1"/>
  <c r="K20" i="16"/>
  <c r="U36" i="16"/>
  <c r="W68" i="16"/>
  <c r="AO69" i="16" s="1"/>
  <c r="AA135" i="16"/>
  <c r="U173" i="16"/>
  <c r="U224" i="16"/>
  <c r="Q14" i="16"/>
  <c r="AG63" i="16"/>
  <c r="AG55" i="16" s="1"/>
  <c r="V162" i="16"/>
  <c r="AN163" i="16" s="1"/>
  <c r="AN164" i="16" s="1"/>
  <c r="AA68" i="16"/>
  <c r="U80" i="16"/>
  <c r="U102" i="16"/>
  <c r="V119" i="16"/>
  <c r="AN120" i="16" s="1"/>
  <c r="AN121" i="16" s="1"/>
  <c r="W135" i="16"/>
  <c r="AO136" i="16" s="1"/>
  <c r="AO137" i="16" s="1"/>
  <c r="V152" i="16"/>
  <c r="AG222" i="16"/>
  <c r="AG237" i="16"/>
  <c r="G251" i="16"/>
  <c r="X104" i="16"/>
  <c r="U108" i="16"/>
  <c r="W151" i="16"/>
  <c r="AO152" i="16" s="1"/>
  <c r="AO153" i="16" s="1"/>
  <c r="X162" i="16"/>
  <c r="U167" i="16"/>
  <c r="X237" i="16"/>
  <c r="V251" i="16"/>
  <c r="AN252" i="16" s="1"/>
  <c r="AN253" i="16" s="1"/>
  <c r="U51" i="16"/>
  <c r="U114" i="16"/>
  <c r="U124" i="16"/>
  <c r="U157" i="16"/>
  <c r="U230" i="16"/>
  <c r="W251" i="16"/>
  <c r="AO252" i="16" s="1"/>
  <c r="AO253" i="16" s="1"/>
  <c r="X289" i="16"/>
  <c r="G55" i="16"/>
  <c r="K17" i="16"/>
  <c r="X55" i="16"/>
  <c r="U57" i="16"/>
  <c r="X68" i="16"/>
  <c r="AG30" i="16"/>
  <c r="K30" i="16"/>
  <c r="AD55" i="16"/>
  <c r="Z13" i="16"/>
  <c r="Z12" i="16" s="1"/>
  <c r="Z8" i="16" s="1"/>
  <c r="U58" i="16"/>
  <c r="U62" i="16"/>
  <c r="G45" i="16"/>
  <c r="V45" i="16"/>
  <c r="AN46" i="16" s="1"/>
  <c r="AN47" i="16" s="1"/>
  <c r="U46" i="16"/>
  <c r="AG45" i="16"/>
  <c r="W45" i="16"/>
  <c r="AO46" i="16" s="1"/>
  <c r="AO47" i="16" s="1"/>
  <c r="X45" i="16"/>
  <c r="J12" i="16"/>
  <c r="J8" i="16" s="1"/>
  <c r="U50" i="16"/>
  <c r="AD30" i="16"/>
  <c r="X30" i="16"/>
  <c r="G30" i="16"/>
  <c r="V30" i="16"/>
  <c r="AN31" i="16" s="1"/>
  <c r="AN32" i="16" s="1"/>
  <c r="AF13" i="16"/>
  <c r="W30" i="16"/>
  <c r="N16" i="16"/>
  <c r="Y13" i="16"/>
  <c r="Y12" i="16" s="1"/>
  <c r="Y8" i="16" s="1"/>
  <c r="W14" i="16"/>
  <c r="AO15" i="16" s="1"/>
  <c r="AO16" i="16" s="1"/>
  <c r="G14" i="16"/>
  <c r="L14" i="16"/>
  <c r="K15" i="16"/>
  <c r="X14" i="16"/>
  <c r="AD14" i="16"/>
  <c r="U15" i="16"/>
  <c r="N17" i="16"/>
  <c r="M14" i="16"/>
  <c r="U106" i="16"/>
  <c r="AA237" i="16"/>
  <c r="AH13" i="16"/>
  <c r="U121" i="16"/>
  <c r="U164" i="16"/>
  <c r="AA203" i="16"/>
  <c r="N15" i="16"/>
  <c r="V135" i="16"/>
  <c r="AN136" i="16" s="1"/>
  <c r="AN137" i="16" s="1"/>
  <c r="U56" i="16"/>
  <c r="U84" i="16"/>
  <c r="V104" i="16"/>
  <c r="AN105" i="16" s="1"/>
  <c r="AN106" i="16" s="1"/>
  <c r="V206" i="16"/>
  <c r="U206" i="16" s="1"/>
  <c r="H13" i="16"/>
  <c r="H12" i="16" s="1"/>
  <c r="H8" i="16" s="1"/>
  <c r="AB197" i="16"/>
  <c r="V88" i="16"/>
  <c r="U88" i="16" s="1"/>
  <c r="V201" i="16"/>
  <c r="W197" i="16" l="1"/>
  <c r="AO198" i="16" s="1"/>
  <c r="AO199" i="16" s="1"/>
  <c r="AA14" i="16"/>
  <c r="AA197" i="16"/>
  <c r="U135" i="16"/>
  <c r="AM136" i="16" s="1"/>
  <c r="AM137" i="16" s="1"/>
  <c r="U217" i="16"/>
  <c r="AM218" i="16" s="1"/>
  <c r="AM219" i="16" s="1"/>
  <c r="AC13" i="16"/>
  <c r="U73" i="16"/>
  <c r="U68" i="16" s="1"/>
  <c r="AM69" i="16" s="1"/>
  <c r="AM70" i="16" s="1"/>
  <c r="G83" i="16"/>
  <c r="G13" i="16" s="1"/>
  <c r="G12" i="16" s="1"/>
  <c r="G8" i="16" s="1"/>
  <c r="U14" i="16"/>
  <c r="AM22" i="16" s="1"/>
  <c r="AM23" i="16" s="1"/>
  <c r="N93" i="16"/>
  <c r="N83" i="16" s="1"/>
  <c r="P83" i="16"/>
  <c r="P13" i="16" s="1"/>
  <c r="K87" i="16"/>
  <c r="K83" i="16" s="1"/>
  <c r="M83" i="16"/>
  <c r="AB13" i="16"/>
  <c r="U55" i="16"/>
  <c r="AM56" i="16" s="1"/>
  <c r="AM57" i="16" s="1"/>
  <c r="U251" i="16"/>
  <c r="AM252" i="16" s="1"/>
  <c r="AM253" i="16" s="1"/>
  <c r="U119" i="16"/>
  <c r="AM120" i="16" s="1"/>
  <c r="AM121" i="16" s="1"/>
  <c r="AO84" i="16"/>
  <c r="AO85" i="16" s="1"/>
  <c r="V237" i="16"/>
  <c r="AN238" i="16" s="1"/>
  <c r="AN239" i="16" s="1"/>
  <c r="K14" i="16"/>
  <c r="U180" i="16"/>
  <c r="AM181" i="16" s="1"/>
  <c r="AM182" i="16" s="1"/>
  <c r="U237" i="16"/>
  <c r="AM238" i="16" s="1"/>
  <c r="AM239" i="16" s="1"/>
  <c r="U30" i="16"/>
  <c r="AM31" i="16" s="1"/>
  <c r="AM32" i="16" s="1"/>
  <c r="U104" i="16"/>
  <c r="AM105" i="16" s="1"/>
  <c r="AM106" i="16" s="1"/>
  <c r="U222" i="16"/>
  <c r="AM223" i="16" s="1"/>
  <c r="AM224" i="16" s="1"/>
  <c r="AO70" i="16"/>
  <c r="AO71" i="16"/>
  <c r="AA13" i="16"/>
  <c r="V151" i="16"/>
  <c r="AN152" i="16" s="1"/>
  <c r="AN153" i="16" s="1"/>
  <c r="U152" i="16"/>
  <c r="U151" i="16" s="1"/>
  <c r="AM152" i="16" s="1"/>
  <c r="AM153" i="16" s="1"/>
  <c r="U162" i="16"/>
  <c r="AM163" i="16" s="1"/>
  <c r="AM164" i="16" s="1"/>
  <c r="I13" i="16"/>
  <c r="I12" i="16" s="1"/>
  <c r="I8" i="16" s="1"/>
  <c r="AG13" i="16"/>
  <c r="N14" i="16"/>
  <c r="N13" i="16" s="1"/>
  <c r="AD13" i="16"/>
  <c r="X13" i="16"/>
  <c r="X12" i="16" s="1"/>
  <c r="X8" i="16" s="1"/>
  <c r="W13" i="16"/>
  <c r="U45" i="16"/>
  <c r="AM46" i="16" s="1"/>
  <c r="AM47" i="16" s="1"/>
  <c r="AO31" i="16"/>
  <c r="AO32" i="16" s="1"/>
  <c r="U201" i="16"/>
  <c r="U197" i="16" s="1"/>
  <c r="AM198" i="16" s="1"/>
  <c r="AM199" i="16" s="1"/>
  <c r="V197" i="16"/>
  <c r="AN198" i="16" s="1"/>
  <c r="AN199" i="16" s="1"/>
  <c r="V83" i="16"/>
  <c r="AN70" i="16"/>
  <c r="AN71" i="16"/>
  <c r="U83" i="16"/>
  <c r="AM15" i="16" l="1"/>
  <c r="AM16" i="16" s="1"/>
  <c r="AM84" i="16"/>
  <c r="AM85" i="16" s="1"/>
  <c r="AM71" i="16"/>
  <c r="V13" i="16"/>
  <c r="AN84" i="16"/>
  <c r="AN85" i="16" s="1"/>
  <c r="U13" i="16"/>
  <c r="A3" i="16" l="1"/>
  <c r="W215" i="1" l="1"/>
  <c r="X181" i="1" l="1"/>
  <c r="Y135" i="1" l="1"/>
  <c r="Y163" i="1" l="1"/>
  <c r="X163" i="1"/>
  <c r="S209" i="1"/>
  <c r="R209" i="1"/>
  <c r="R247" i="1"/>
  <c r="R245" i="1"/>
  <c r="S206" i="1"/>
  <c r="R204" i="1"/>
  <c r="R89" i="1"/>
  <c r="R74" i="1"/>
  <c r="R19" i="1"/>
  <c r="R18" i="1"/>
  <c r="R154" i="1"/>
  <c r="S203" i="1"/>
  <c r="S107" i="1"/>
  <c r="L236" i="1" l="1"/>
  <c r="M236" i="1"/>
  <c r="X257" i="1"/>
  <c r="Y257" i="1"/>
  <c r="W289" i="1"/>
  <c r="W287" i="1"/>
  <c r="W285" i="1"/>
  <c r="W284" i="1"/>
  <c r="W280" i="1"/>
  <c r="W279" i="1"/>
  <c r="W278" i="1"/>
  <c r="W276" i="1"/>
  <c r="W271" i="1"/>
  <c r="W257" i="1" l="1"/>
  <c r="X241" i="1"/>
  <c r="Y241" i="1"/>
  <c r="W256" i="1"/>
  <c r="W248" i="1"/>
  <c r="W250" i="1"/>
  <c r="W251" i="1"/>
  <c r="W254" i="1"/>
  <c r="X225" i="1"/>
  <c r="Y225" i="1"/>
  <c r="W240" i="1"/>
  <c r="W239" i="1"/>
  <c r="W237" i="1"/>
  <c r="W236" i="1"/>
  <c r="W234" i="1"/>
  <c r="W233" i="1"/>
  <c r="W241" i="1" l="1"/>
  <c r="W225" i="1"/>
  <c r="X200" i="1" l="1"/>
  <c r="Y200" i="1"/>
  <c r="W219" i="1"/>
  <c r="W218" i="1"/>
  <c r="W217" i="1"/>
  <c r="W213" i="1"/>
  <c r="W212" i="1"/>
  <c r="W211" i="1"/>
  <c r="W200" i="1" l="1"/>
  <c r="X164" i="1"/>
  <c r="Y164" i="1"/>
  <c r="W182" i="1"/>
  <c r="W181" i="1"/>
  <c r="W180" i="1"/>
  <c r="W176" i="1"/>
  <c r="W177" i="1"/>
  <c r="W178" i="1"/>
  <c r="X153" i="1" l="1"/>
  <c r="Y153" i="1"/>
  <c r="W162" i="1"/>
  <c r="W161" i="1"/>
  <c r="W163" i="1"/>
  <c r="X120" i="1"/>
  <c r="Y120" i="1"/>
  <c r="W131" i="1"/>
  <c r="W129" i="1"/>
  <c r="W128" i="1"/>
  <c r="W135" i="1"/>
  <c r="W136" i="1"/>
  <c r="W114" i="1"/>
  <c r="W113" i="1"/>
  <c r="X105" i="1"/>
  <c r="Y105" i="1"/>
  <c r="W117" i="1"/>
  <c r="W116" i="1"/>
  <c r="W119" i="1"/>
  <c r="W118" i="1"/>
  <c r="W153" i="1" l="1"/>
  <c r="W120" i="1"/>
  <c r="W105" i="1"/>
  <c r="X69" i="1" l="1"/>
  <c r="Y69" i="1"/>
  <c r="W83" i="1"/>
  <c r="W82" i="1"/>
  <c r="W81" i="1"/>
  <c r="W80" i="1"/>
  <c r="W69" i="1" l="1"/>
  <c r="X65" i="1" l="1"/>
  <c r="Y65" i="1"/>
  <c r="X55" i="1" l="1"/>
  <c r="Y55" i="1"/>
  <c r="T65" i="1"/>
  <c r="W66" i="1"/>
  <c r="W67" i="1"/>
  <c r="W68" i="1"/>
  <c r="W64" i="1"/>
  <c r="W65" i="1" l="1"/>
  <c r="T130" i="1"/>
  <c r="X137" i="1"/>
  <c r="Y137" i="1"/>
  <c r="W152" i="1"/>
  <c r="W150" i="1"/>
  <c r="W148" i="1"/>
  <c r="W146" i="1"/>
  <c r="W137" i="1" l="1"/>
  <c r="W55" i="1"/>
  <c r="T209" i="1"/>
  <c r="T115" i="1"/>
  <c r="Q107" i="1"/>
  <c r="T92" i="1"/>
  <c r="L47" i="1" l="1"/>
  <c r="M47" i="1"/>
  <c r="L48" i="1"/>
  <c r="M48" i="1"/>
  <c r="L49" i="1"/>
  <c r="M49" i="1"/>
  <c r="L50" i="1"/>
  <c r="M50" i="1"/>
  <c r="L51" i="1"/>
  <c r="M51" i="1"/>
  <c r="M46" i="1"/>
  <c r="L46" i="1"/>
  <c r="X45" i="1"/>
  <c r="Y45" i="1"/>
  <c r="W54" i="1"/>
  <c r="K49" i="1" l="1"/>
  <c r="K48" i="1"/>
  <c r="K51" i="1"/>
  <c r="K47" i="1"/>
  <c r="K50" i="1"/>
  <c r="N203" i="1"/>
  <c r="Q203" i="1"/>
  <c r="T274" i="1"/>
  <c r="T282" i="1"/>
  <c r="T275" i="1"/>
  <c r="T277" i="1"/>
  <c r="T266" i="1"/>
  <c r="Q270" i="1"/>
  <c r="Q269" i="1"/>
  <c r="Q268" i="1"/>
  <c r="Q267" i="1"/>
  <c r="Q265" i="1"/>
  <c r="Q264" i="1"/>
  <c r="R257" i="1"/>
  <c r="S257" i="1"/>
  <c r="U257" i="1"/>
  <c r="V257" i="1"/>
  <c r="L259" i="1"/>
  <c r="M259" i="1"/>
  <c r="L260" i="1"/>
  <c r="M260" i="1"/>
  <c r="L261" i="1"/>
  <c r="M261" i="1"/>
  <c r="L262" i="1"/>
  <c r="M262" i="1"/>
  <c r="L263" i="1"/>
  <c r="M263" i="1"/>
  <c r="L264" i="1"/>
  <c r="M264" i="1"/>
  <c r="L265" i="1"/>
  <c r="M265" i="1"/>
  <c r="L266" i="1"/>
  <c r="M266" i="1"/>
  <c r="L267" i="1"/>
  <c r="M267" i="1"/>
  <c r="L268" i="1"/>
  <c r="M268" i="1"/>
  <c r="L269" i="1"/>
  <c r="M269" i="1"/>
  <c r="L270" i="1"/>
  <c r="M270" i="1"/>
  <c r="L271" i="1"/>
  <c r="M271" i="1"/>
  <c r="L272" i="1"/>
  <c r="M272" i="1"/>
  <c r="L273" i="1"/>
  <c r="M273"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M258" i="1"/>
  <c r="L258" i="1"/>
  <c r="Q154" i="1"/>
  <c r="T253" i="1"/>
  <c r="T246" i="1"/>
  <c r="K285" i="1" l="1"/>
  <c r="K279" i="1"/>
  <c r="K273" i="1"/>
  <c r="K284" i="1"/>
  <c r="K278" i="1"/>
  <c r="K272" i="1"/>
  <c r="K280" i="1"/>
  <c r="K262" i="1"/>
  <c r="K286" i="1"/>
  <c r="K261" i="1"/>
  <c r="K260" i="1"/>
  <c r="K259" i="1"/>
  <c r="K283" i="1"/>
  <c r="K271" i="1"/>
  <c r="K265" i="1"/>
  <c r="K263" i="1"/>
  <c r="K289" i="1"/>
  <c r="K281" i="1"/>
  <c r="K287" i="1"/>
  <c r="K288" i="1"/>
  <c r="K276" i="1"/>
  <c r="K274" i="1"/>
  <c r="K282" i="1"/>
  <c r="K275" i="1"/>
  <c r="T257" i="1"/>
  <c r="K277" i="1"/>
  <c r="K266" i="1"/>
  <c r="K270" i="1"/>
  <c r="K269" i="1"/>
  <c r="K268" i="1"/>
  <c r="Q257" i="1"/>
  <c r="K267" i="1"/>
  <c r="M257" i="1"/>
  <c r="K264" i="1"/>
  <c r="L257" i="1"/>
  <c r="K258" i="1"/>
  <c r="Q247" i="1"/>
  <c r="Q245" i="1"/>
  <c r="Q244" i="1"/>
  <c r="Q243" i="1"/>
  <c r="R241" i="1"/>
  <c r="S241" i="1"/>
  <c r="T241" i="1"/>
  <c r="U241" i="1"/>
  <c r="V241" i="1"/>
  <c r="L243" i="1"/>
  <c r="M243" i="1"/>
  <c r="L244" i="1"/>
  <c r="M244" i="1"/>
  <c r="L245" i="1"/>
  <c r="M245" i="1"/>
  <c r="L246" i="1"/>
  <c r="M246" i="1"/>
  <c r="L247" i="1"/>
  <c r="M247" i="1"/>
  <c r="L248" i="1"/>
  <c r="M248" i="1"/>
  <c r="L249" i="1"/>
  <c r="M249" i="1"/>
  <c r="L250" i="1"/>
  <c r="M250" i="1"/>
  <c r="L251" i="1"/>
  <c r="M251" i="1"/>
  <c r="L252" i="1"/>
  <c r="M252" i="1"/>
  <c r="L253" i="1"/>
  <c r="M253" i="1"/>
  <c r="L254" i="1"/>
  <c r="M254" i="1"/>
  <c r="M242" i="1"/>
  <c r="L242" i="1"/>
  <c r="T231" i="1"/>
  <c r="T235" i="1"/>
  <c r="T228" i="1"/>
  <c r="R225" i="1"/>
  <c r="S225" i="1"/>
  <c r="U225" i="1"/>
  <c r="V225" i="1"/>
  <c r="Q232" i="1"/>
  <c r="Q229" i="1"/>
  <c r="Q230" i="1"/>
  <c r="L227" i="1"/>
  <c r="M227" i="1"/>
  <c r="L228" i="1"/>
  <c r="M228" i="1"/>
  <c r="L229" i="1"/>
  <c r="M229" i="1"/>
  <c r="L230" i="1"/>
  <c r="M230" i="1"/>
  <c r="L231" i="1"/>
  <c r="M231" i="1"/>
  <c r="L232" i="1"/>
  <c r="M232" i="1"/>
  <c r="L233" i="1"/>
  <c r="M233" i="1"/>
  <c r="L234" i="1"/>
  <c r="M234" i="1"/>
  <c r="L235" i="1"/>
  <c r="M235" i="1"/>
  <c r="L237" i="1"/>
  <c r="M237" i="1"/>
  <c r="L238" i="1"/>
  <c r="M238" i="1"/>
  <c r="M226" i="1"/>
  <c r="L226" i="1"/>
  <c r="W223" i="1"/>
  <c r="W220" i="1" s="1"/>
  <c r="T224" i="1"/>
  <c r="T220" i="1" s="1"/>
  <c r="Q222" i="1"/>
  <c r="Q220" i="1" s="1"/>
  <c r="L222" i="1"/>
  <c r="M222" i="1"/>
  <c r="L223" i="1"/>
  <c r="M223" i="1"/>
  <c r="L224" i="1"/>
  <c r="M224" i="1"/>
  <c r="M221" i="1"/>
  <c r="L221" i="1"/>
  <c r="R220" i="1"/>
  <c r="S220" i="1"/>
  <c r="U220" i="1"/>
  <c r="V220" i="1"/>
  <c r="X220" i="1"/>
  <c r="Y220" i="1"/>
  <c r="X183" i="1"/>
  <c r="Y183" i="1"/>
  <c r="W193" i="1"/>
  <c r="W194" i="1"/>
  <c r="W195" i="1"/>
  <c r="W196" i="1"/>
  <c r="W197" i="1"/>
  <c r="W199" i="1"/>
  <c r="W198" i="1"/>
  <c r="K233" i="1" l="1"/>
  <c r="K227" i="1"/>
  <c r="K242" i="1"/>
  <c r="K249" i="1"/>
  <c r="K238" i="1"/>
  <c r="Q225" i="1"/>
  <c r="K248" i="1"/>
  <c r="K254" i="1"/>
  <c r="K252" i="1"/>
  <c r="K250" i="1"/>
  <c r="K251" i="1"/>
  <c r="W183" i="1"/>
  <c r="K257" i="1"/>
  <c r="K253" i="1"/>
  <c r="K246" i="1"/>
  <c r="K247" i="1"/>
  <c r="K245" i="1"/>
  <c r="Q241" i="1"/>
  <c r="K244" i="1"/>
  <c r="M241" i="1"/>
  <c r="K243" i="1"/>
  <c r="L241" i="1"/>
  <c r="K237" i="1"/>
  <c r="K236" i="1"/>
  <c r="K234" i="1"/>
  <c r="K231" i="1"/>
  <c r="M225" i="1"/>
  <c r="T225" i="1"/>
  <c r="K235" i="1"/>
  <c r="L225" i="1"/>
  <c r="K228" i="1"/>
  <c r="K232" i="1"/>
  <c r="K229" i="1"/>
  <c r="K230" i="1"/>
  <c r="K226" i="1"/>
  <c r="K223" i="1"/>
  <c r="M220" i="1"/>
  <c r="K224" i="1"/>
  <c r="K222" i="1"/>
  <c r="K221" i="1"/>
  <c r="L220" i="1"/>
  <c r="K241" i="1" l="1"/>
  <c r="K225" i="1"/>
  <c r="K220" i="1"/>
  <c r="T215" i="1" l="1"/>
  <c r="T214" i="1"/>
  <c r="T216" i="1"/>
  <c r="T210" i="1"/>
  <c r="T206" i="1"/>
  <c r="Q205" i="1"/>
  <c r="Q206" i="1"/>
  <c r="Q207" i="1"/>
  <c r="Q208" i="1"/>
  <c r="Q209" i="1"/>
  <c r="Q204" i="1"/>
  <c r="L202" i="1"/>
  <c r="K202" i="1" s="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7" i="1"/>
  <c r="M217" i="1"/>
  <c r="L218" i="1"/>
  <c r="M218" i="1"/>
  <c r="L219" i="1"/>
  <c r="M219" i="1"/>
  <c r="M201" i="1"/>
  <c r="L201" i="1"/>
  <c r="R153" i="1"/>
  <c r="S153" i="1"/>
  <c r="U153" i="1"/>
  <c r="V153" i="1"/>
  <c r="T159" i="1"/>
  <c r="T160" i="1"/>
  <c r="T158" i="1"/>
  <c r="Q156" i="1"/>
  <c r="Q157" i="1"/>
  <c r="Q155" i="1"/>
  <c r="L155" i="1"/>
  <c r="M155" i="1"/>
  <c r="L156" i="1"/>
  <c r="M156" i="1"/>
  <c r="L157" i="1"/>
  <c r="M157" i="1"/>
  <c r="L158" i="1"/>
  <c r="M158" i="1"/>
  <c r="L159" i="1"/>
  <c r="M159" i="1"/>
  <c r="L160" i="1"/>
  <c r="M160" i="1"/>
  <c r="L161" i="1"/>
  <c r="M161" i="1"/>
  <c r="L162" i="1"/>
  <c r="M162" i="1"/>
  <c r="M154" i="1"/>
  <c r="L154" i="1"/>
  <c r="A139" i="1"/>
  <c r="A140" i="1" s="1"/>
  <c r="A141" i="1" s="1"/>
  <c r="A142" i="1" s="1"/>
  <c r="A143" i="1" s="1"/>
  <c r="A144" i="1" s="1"/>
  <c r="A145" i="1" s="1"/>
  <c r="A146" i="1" s="1"/>
  <c r="A147" i="1" s="1"/>
  <c r="A148" i="1" s="1"/>
  <c r="A149" i="1" s="1"/>
  <c r="A150" i="1" s="1"/>
  <c r="A151" i="1" s="1"/>
  <c r="R137" i="1"/>
  <c r="S137" i="1"/>
  <c r="U137" i="1"/>
  <c r="V137" i="1"/>
  <c r="T149" i="1"/>
  <c r="T147" i="1"/>
  <c r="T151" i="1"/>
  <c r="T143" i="1"/>
  <c r="Q145" i="1"/>
  <c r="Q144" i="1"/>
  <c r="Q142" i="1"/>
  <c r="Q141"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M138" i="1"/>
  <c r="L138" i="1"/>
  <c r="R120" i="1"/>
  <c r="S120" i="1"/>
  <c r="U120" i="1"/>
  <c r="V120" i="1"/>
  <c r="T133" i="1"/>
  <c r="T134" i="1"/>
  <c r="T132" i="1"/>
  <c r="T120" i="1" s="1"/>
  <c r="Q124" i="1"/>
  <c r="Q125" i="1"/>
  <c r="Q126" i="1"/>
  <c r="Q123" i="1"/>
  <c r="L124" i="1"/>
  <c r="M124" i="1"/>
  <c r="L125" i="1"/>
  <c r="M125" i="1"/>
  <c r="L126" i="1"/>
  <c r="M126" i="1"/>
  <c r="L127" i="1"/>
  <c r="M127" i="1"/>
  <c r="L128" i="1"/>
  <c r="M128" i="1"/>
  <c r="L129" i="1"/>
  <c r="M129" i="1"/>
  <c r="L130" i="1"/>
  <c r="M130" i="1"/>
  <c r="L131" i="1"/>
  <c r="M131" i="1"/>
  <c r="L132" i="1"/>
  <c r="M132" i="1"/>
  <c r="L133" i="1"/>
  <c r="M133" i="1"/>
  <c r="L134" i="1"/>
  <c r="M134" i="1"/>
  <c r="L123" i="1"/>
  <c r="M123" i="1"/>
  <c r="L122" i="1"/>
  <c r="M122" i="1"/>
  <c r="M121" i="1"/>
  <c r="L121" i="1"/>
  <c r="A71" i="1"/>
  <c r="A72" i="1" s="1"/>
  <c r="A73" i="1" s="1"/>
  <c r="A74" i="1" s="1"/>
  <c r="A75" i="1" s="1"/>
  <c r="A76" i="1" s="1"/>
  <c r="A77" i="1" s="1"/>
  <c r="A78" i="1" s="1"/>
  <c r="A79" i="1" s="1"/>
  <c r="A80" i="1" s="1"/>
  <c r="A81" i="1" s="1"/>
  <c r="A82" i="1" s="1"/>
  <c r="T76" i="1"/>
  <c r="T79" i="1"/>
  <c r="T78" i="1"/>
  <c r="T77" i="1"/>
  <c r="T69" i="1" s="1"/>
  <c r="R69" i="1"/>
  <c r="S69" i="1"/>
  <c r="U69" i="1"/>
  <c r="V69" i="1"/>
  <c r="R105" i="1"/>
  <c r="S105" i="1"/>
  <c r="U105" i="1"/>
  <c r="V105" i="1"/>
  <c r="T153" i="1" l="1"/>
  <c r="T137" i="1"/>
  <c r="K140" i="1"/>
  <c r="M137" i="1"/>
  <c r="K146" i="1"/>
  <c r="Q137" i="1"/>
  <c r="K203" i="1"/>
  <c r="K218" i="1"/>
  <c r="K211" i="1"/>
  <c r="K219" i="1"/>
  <c r="K213" i="1"/>
  <c r="K212" i="1"/>
  <c r="K217" i="1"/>
  <c r="K210" i="1"/>
  <c r="K204" i="1"/>
  <c r="K122" i="1"/>
  <c r="Q153" i="1"/>
  <c r="Q120" i="1"/>
  <c r="L153" i="1"/>
  <c r="M153" i="1"/>
  <c r="K123" i="1"/>
  <c r="K128" i="1"/>
  <c r="L120" i="1"/>
  <c r="M120" i="1"/>
  <c r="K215" i="1"/>
  <c r="K214" i="1"/>
  <c r="K216" i="1"/>
  <c r="K209" i="1"/>
  <c r="K208" i="1"/>
  <c r="K207" i="1"/>
  <c r="K205" i="1"/>
  <c r="K206" i="1"/>
  <c r="K201" i="1"/>
  <c r="K162" i="1"/>
  <c r="K161" i="1"/>
  <c r="K160" i="1"/>
  <c r="K159" i="1"/>
  <c r="K158" i="1"/>
  <c r="K157" i="1"/>
  <c r="K156" i="1"/>
  <c r="K155" i="1"/>
  <c r="K154" i="1"/>
  <c r="L137" i="1"/>
  <c r="K139" i="1"/>
  <c r="K148" i="1"/>
  <c r="K144" i="1"/>
  <c r="K150" i="1"/>
  <c r="K149" i="1"/>
  <c r="K147" i="1"/>
  <c r="K151" i="1"/>
  <c r="K143" i="1"/>
  <c r="K145" i="1"/>
  <c r="K142" i="1"/>
  <c r="K141" i="1"/>
  <c r="K138" i="1"/>
  <c r="K130" i="1"/>
  <c r="K129" i="1"/>
  <c r="K121" i="1"/>
  <c r="K131" i="1"/>
  <c r="K127" i="1"/>
  <c r="K132" i="1"/>
  <c r="K134" i="1"/>
  <c r="K133" i="1"/>
  <c r="K126" i="1"/>
  <c r="K125" i="1"/>
  <c r="K124" i="1"/>
  <c r="T112" i="1"/>
  <c r="T111" i="1"/>
  <c r="Q110" i="1"/>
  <c r="Q109" i="1"/>
  <c r="L107" i="1"/>
  <c r="M107" i="1"/>
  <c r="L108" i="1"/>
  <c r="M108" i="1"/>
  <c r="L109" i="1"/>
  <c r="M109" i="1"/>
  <c r="L110" i="1"/>
  <c r="M110" i="1"/>
  <c r="L111" i="1"/>
  <c r="M111" i="1"/>
  <c r="L112" i="1"/>
  <c r="M112" i="1"/>
  <c r="L113" i="1"/>
  <c r="M113" i="1"/>
  <c r="L114" i="1"/>
  <c r="M114" i="1"/>
  <c r="L115" i="1"/>
  <c r="M115" i="1"/>
  <c r="L116" i="1"/>
  <c r="M116" i="1"/>
  <c r="L117" i="1"/>
  <c r="M117" i="1"/>
  <c r="M106" i="1"/>
  <c r="L106" i="1"/>
  <c r="Q75" i="1"/>
  <c r="Q73" i="1"/>
  <c r="Q74" i="1"/>
  <c r="Q72" i="1"/>
  <c r="L71" i="1"/>
  <c r="M71" i="1"/>
  <c r="L72" i="1"/>
  <c r="M72" i="1"/>
  <c r="L73" i="1"/>
  <c r="M73" i="1"/>
  <c r="L74" i="1"/>
  <c r="M74" i="1"/>
  <c r="L75" i="1"/>
  <c r="M75" i="1"/>
  <c r="L76" i="1"/>
  <c r="M76" i="1"/>
  <c r="L77" i="1"/>
  <c r="M77" i="1"/>
  <c r="L78" i="1"/>
  <c r="M78" i="1"/>
  <c r="L79" i="1"/>
  <c r="M79" i="1"/>
  <c r="L80" i="1"/>
  <c r="M80" i="1"/>
  <c r="L81" i="1"/>
  <c r="M81" i="1"/>
  <c r="L82" i="1"/>
  <c r="M82" i="1"/>
  <c r="M70" i="1"/>
  <c r="L70" i="1"/>
  <c r="K70" i="1" s="1"/>
  <c r="T105" i="1" l="1"/>
  <c r="Q69" i="1"/>
  <c r="Q105" i="1"/>
  <c r="K114" i="1"/>
  <c r="K153" i="1"/>
  <c r="K116" i="1"/>
  <c r="K137" i="1"/>
  <c r="K120" i="1"/>
  <c r="K108" i="1"/>
  <c r="K115" i="1"/>
  <c r="K107" i="1"/>
  <c r="K113" i="1"/>
  <c r="M105" i="1"/>
  <c r="K117" i="1"/>
  <c r="L105" i="1"/>
  <c r="K106" i="1"/>
  <c r="M69" i="1"/>
  <c r="L69" i="1"/>
  <c r="K79" i="1"/>
  <c r="K112" i="1"/>
  <c r="K111" i="1"/>
  <c r="K110" i="1"/>
  <c r="K109" i="1"/>
  <c r="K82" i="1"/>
  <c r="K80" i="1"/>
  <c r="K81" i="1"/>
  <c r="K71" i="1"/>
  <c r="K78" i="1"/>
  <c r="K77" i="1"/>
  <c r="K76" i="1"/>
  <c r="K75" i="1"/>
  <c r="K74" i="1"/>
  <c r="K73" i="1"/>
  <c r="K72" i="1"/>
  <c r="K105" i="1" l="1"/>
  <c r="K69" i="1"/>
  <c r="T62" i="1" l="1"/>
  <c r="T63" i="1"/>
  <c r="T61" i="1"/>
  <c r="Q60" i="1"/>
  <c r="Q59" i="1"/>
  <c r="L57" i="1"/>
  <c r="M57" i="1"/>
  <c r="L58" i="1"/>
  <c r="M58" i="1"/>
  <c r="L59" i="1"/>
  <c r="M59" i="1"/>
  <c r="L60" i="1"/>
  <c r="M60" i="1"/>
  <c r="L61" i="1"/>
  <c r="M61" i="1"/>
  <c r="L62" i="1"/>
  <c r="M62" i="1"/>
  <c r="L63" i="1"/>
  <c r="M63" i="1"/>
  <c r="M56" i="1"/>
  <c r="L56" i="1"/>
  <c r="Q55" i="1"/>
  <c r="R55" i="1"/>
  <c r="S55" i="1"/>
  <c r="U55" i="1"/>
  <c r="V55" i="1"/>
  <c r="Q200" i="1"/>
  <c r="R200" i="1"/>
  <c r="S200" i="1"/>
  <c r="T200" i="1"/>
  <c r="U200" i="1"/>
  <c r="V200" i="1"/>
  <c r="K200" i="1"/>
  <c r="L200" i="1"/>
  <c r="M200" i="1"/>
  <c r="R183" i="1"/>
  <c r="S183" i="1"/>
  <c r="U183" i="1"/>
  <c r="V183" i="1"/>
  <c r="T191" i="1"/>
  <c r="T192" i="1"/>
  <c r="T190" i="1"/>
  <c r="Q189" i="1"/>
  <c r="Q188" i="1"/>
  <c r="Q183" i="1" s="1"/>
  <c r="L185" i="1"/>
  <c r="M185" i="1"/>
  <c r="L186" i="1"/>
  <c r="M186" i="1"/>
  <c r="K186" i="1" s="1"/>
  <c r="L187" i="1"/>
  <c r="M187" i="1"/>
  <c r="L188" i="1"/>
  <c r="M188" i="1"/>
  <c r="L189" i="1"/>
  <c r="M189" i="1"/>
  <c r="L190" i="1"/>
  <c r="M190" i="1"/>
  <c r="K190" i="1" s="1"/>
  <c r="L191" i="1"/>
  <c r="M191" i="1"/>
  <c r="L192" i="1"/>
  <c r="M192" i="1"/>
  <c r="L193" i="1"/>
  <c r="M193" i="1"/>
  <c r="L194" i="1"/>
  <c r="M194" i="1"/>
  <c r="L195" i="1"/>
  <c r="M195" i="1"/>
  <c r="L196" i="1"/>
  <c r="M196" i="1"/>
  <c r="L197" i="1"/>
  <c r="M197" i="1"/>
  <c r="M184" i="1"/>
  <c r="L184" i="1"/>
  <c r="W175" i="1"/>
  <c r="W164" i="1" s="1"/>
  <c r="T174" i="1"/>
  <c r="T173" i="1"/>
  <c r="T179" i="1"/>
  <c r="T172" i="1"/>
  <c r="T171" i="1"/>
  <c r="Q170" i="1"/>
  <c r="Q168" i="1"/>
  <c r="Q169"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M165" i="1"/>
  <c r="L165" i="1"/>
  <c r="R164" i="1"/>
  <c r="S164" i="1"/>
  <c r="U164" i="1"/>
  <c r="V164" i="1"/>
  <c r="Q167" i="1"/>
  <c r="K56" i="1" l="1"/>
  <c r="K174" i="1"/>
  <c r="T55" i="1"/>
  <c r="K61" i="1"/>
  <c r="K165" i="1"/>
  <c r="K57" i="1"/>
  <c r="T183" i="1"/>
  <c r="K58" i="1"/>
  <c r="K63" i="1"/>
  <c r="K62" i="1"/>
  <c r="M55" i="1"/>
  <c r="K60" i="1"/>
  <c r="K59" i="1"/>
  <c r="L55" i="1"/>
  <c r="K167" i="1"/>
  <c r="K194" i="1"/>
  <c r="K197" i="1"/>
  <c r="M183" i="1"/>
  <c r="L183" i="1"/>
  <c r="K195" i="1"/>
  <c r="K193" i="1"/>
  <c r="K187" i="1"/>
  <c r="K185" i="1"/>
  <c r="K184" i="1"/>
  <c r="K196" i="1"/>
  <c r="K192" i="1"/>
  <c r="K191" i="1"/>
  <c r="K189" i="1"/>
  <c r="K188" i="1"/>
  <c r="K178" i="1"/>
  <c r="K166" i="1"/>
  <c r="K177" i="1"/>
  <c r="K175" i="1"/>
  <c r="K172" i="1"/>
  <c r="K176" i="1"/>
  <c r="K173" i="1"/>
  <c r="T164" i="1"/>
  <c r="K179" i="1"/>
  <c r="K171" i="1"/>
  <c r="K170" i="1"/>
  <c r="K169" i="1"/>
  <c r="Q164" i="1"/>
  <c r="K168" i="1"/>
  <c r="M164" i="1"/>
  <c r="L164" i="1"/>
  <c r="K55" i="1" l="1"/>
  <c r="K183" i="1"/>
  <c r="K164" i="1"/>
  <c r="X84" i="1" l="1"/>
  <c r="W104" i="1"/>
  <c r="Y103" i="1"/>
  <c r="W103" i="1" s="1"/>
  <c r="W102" i="1"/>
  <c r="W101" i="1"/>
  <c r="W100" i="1"/>
  <c r="W99" i="1"/>
  <c r="W98" i="1"/>
  <c r="W97" i="1"/>
  <c r="A98" i="1"/>
  <c r="A99" i="1" s="1"/>
  <c r="A100" i="1" s="1"/>
  <c r="A101" i="1" s="1"/>
  <c r="A102" i="1" s="1"/>
  <c r="A103" i="1" s="1"/>
  <c r="A104" i="1" s="1"/>
  <c r="G102" i="1"/>
  <c r="G101" i="1"/>
  <c r="G100" i="1"/>
  <c r="G99" i="1"/>
  <c r="G98" i="1"/>
  <c r="W84" i="1" l="1"/>
  <c r="Y84" i="1"/>
  <c r="L93" i="1"/>
  <c r="M93" i="1"/>
  <c r="L94" i="1"/>
  <c r="M94" i="1"/>
  <c r="L95" i="1"/>
  <c r="M95" i="1"/>
  <c r="L96" i="1"/>
  <c r="M96" i="1"/>
  <c r="T95" i="1"/>
  <c r="T96" i="1"/>
  <c r="T94" i="1"/>
  <c r="T93" i="1"/>
  <c r="R84" i="1"/>
  <c r="S84" i="1"/>
  <c r="U84" i="1"/>
  <c r="V84" i="1"/>
  <c r="Q91" i="1"/>
  <c r="Q90" i="1"/>
  <c r="Q89" i="1"/>
  <c r="Q88" i="1"/>
  <c r="L86" i="1"/>
  <c r="M86" i="1"/>
  <c r="L87" i="1"/>
  <c r="M87" i="1"/>
  <c r="L88" i="1"/>
  <c r="M88" i="1"/>
  <c r="L89" i="1"/>
  <c r="M89" i="1"/>
  <c r="L90" i="1"/>
  <c r="M90" i="1"/>
  <c r="L91" i="1"/>
  <c r="M91" i="1"/>
  <c r="L92" i="1"/>
  <c r="M92" i="1"/>
  <c r="L97" i="1"/>
  <c r="M97" i="1"/>
  <c r="L98" i="1"/>
  <c r="M98" i="1"/>
  <c r="L103" i="1"/>
  <c r="M103" i="1"/>
  <c r="M85" i="1"/>
  <c r="L85" i="1"/>
  <c r="K85" i="1" l="1"/>
  <c r="K96" i="1"/>
  <c r="K93" i="1"/>
  <c r="T84" i="1"/>
  <c r="K95" i="1"/>
  <c r="K97" i="1"/>
  <c r="K94" i="1"/>
  <c r="K103" i="1"/>
  <c r="K87" i="1"/>
  <c r="K86" i="1"/>
  <c r="K98" i="1"/>
  <c r="Q84" i="1"/>
  <c r="M84" i="1"/>
  <c r="K92" i="1"/>
  <c r="L84" i="1"/>
  <c r="K90" i="1"/>
  <c r="K89" i="1"/>
  <c r="K91" i="1"/>
  <c r="K88" i="1"/>
  <c r="W53" i="1"/>
  <c r="W52" i="1"/>
  <c r="W45" i="1" s="1"/>
  <c r="R45" i="1"/>
  <c r="S45" i="1"/>
  <c r="T45" i="1"/>
  <c r="U45" i="1"/>
  <c r="V45" i="1"/>
  <c r="L52" i="1"/>
  <c r="M52" i="1"/>
  <c r="L53" i="1"/>
  <c r="M53" i="1"/>
  <c r="K46" i="1"/>
  <c r="T51" i="1"/>
  <c r="Q50" i="1"/>
  <c r="Q45" i="1" s="1"/>
  <c r="L45" i="1" l="1"/>
  <c r="M45" i="1"/>
  <c r="K53" i="1"/>
  <c r="K52" i="1"/>
  <c r="K84" i="1"/>
  <c r="W43" i="1"/>
  <c r="G43" i="1"/>
  <c r="A42" i="1"/>
  <c r="A43" i="1" s="1"/>
  <c r="A44" i="1" s="1"/>
  <c r="K45" i="1" l="1"/>
  <c r="W44" i="1"/>
  <c r="W42" i="1"/>
  <c r="W30" i="1" s="1"/>
  <c r="T41" i="1"/>
  <c r="T40" i="1"/>
  <c r="T39" i="1"/>
  <c r="T38" i="1"/>
  <c r="Q37" i="1"/>
  <c r="Q36" i="1"/>
  <c r="Q35" i="1"/>
  <c r="L32" i="1"/>
  <c r="M32" i="1"/>
  <c r="L33" i="1"/>
  <c r="M33" i="1"/>
  <c r="L34" i="1"/>
  <c r="M34" i="1"/>
  <c r="L35" i="1"/>
  <c r="M35" i="1"/>
  <c r="L36" i="1"/>
  <c r="M36" i="1"/>
  <c r="L37" i="1"/>
  <c r="M37" i="1"/>
  <c r="L38" i="1"/>
  <c r="M38" i="1"/>
  <c r="L39" i="1"/>
  <c r="M39" i="1"/>
  <c r="L40" i="1"/>
  <c r="M40" i="1"/>
  <c r="L41" i="1"/>
  <c r="M41" i="1"/>
  <c r="L42" i="1"/>
  <c r="M42" i="1"/>
  <c r="L44" i="1"/>
  <c r="M44" i="1"/>
  <c r="L31" i="1"/>
  <c r="M31" i="1"/>
  <c r="R30" i="1"/>
  <c r="S30" i="1"/>
  <c r="U30" i="1"/>
  <c r="V30" i="1"/>
  <c r="X30" i="1"/>
  <c r="Y30" i="1"/>
  <c r="T30" i="1" l="1"/>
  <c r="K41" i="1"/>
  <c r="L30" i="1"/>
  <c r="Q30" i="1"/>
  <c r="M30" i="1"/>
  <c r="X14" i="1"/>
  <c r="X13" i="1" s="1"/>
  <c r="Y14" i="1"/>
  <c r="Y13" i="1" s="1"/>
  <c r="W29" i="1"/>
  <c r="W28" i="1"/>
  <c r="W26" i="1" l="1"/>
  <c r="W25" i="1"/>
  <c r="W24" i="1"/>
  <c r="W14" i="1" l="1"/>
  <c r="W13" i="1" s="1"/>
  <c r="L19" i="1"/>
  <c r="M19" i="1"/>
  <c r="L20" i="1"/>
  <c r="M20" i="1"/>
  <c r="L21" i="1"/>
  <c r="M21" i="1"/>
  <c r="K22" i="1"/>
  <c r="L22" i="1"/>
  <c r="M22" i="1"/>
  <c r="K24" i="1"/>
  <c r="L24" i="1"/>
  <c r="M24" i="1"/>
  <c r="K25" i="1"/>
  <c r="L25" i="1"/>
  <c r="M25" i="1"/>
  <c r="K26" i="1"/>
  <c r="L26" i="1"/>
  <c r="M26" i="1"/>
  <c r="L23" i="1"/>
  <c r="M23" i="1"/>
  <c r="L18" i="1"/>
  <c r="M18" i="1"/>
  <c r="T23" i="1"/>
  <c r="K23" i="1" s="1"/>
  <c r="T22" i="1"/>
  <c r="T21" i="1"/>
  <c r="K21" i="1" s="1"/>
  <c r="Q20" i="1" l="1"/>
  <c r="K20" i="1" s="1"/>
  <c r="Q19" i="1"/>
  <c r="R14" i="1"/>
  <c r="R13" i="1" s="1"/>
  <c r="S14" i="1"/>
  <c r="S13" i="1" s="1"/>
  <c r="T14" i="1"/>
  <c r="T13" i="1" s="1"/>
  <c r="U14" i="1"/>
  <c r="U13" i="1" s="1"/>
  <c r="V14" i="1"/>
  <c r="V13" i="1" s="1"/>
  <c r="Q18" i="1"/>
  <c r="K18" i="1" s="1"/>
  <c r="Q14" i="1" l="1"/>
  <c r="Q13" i="1" s="1"/>
  <c r="K19" i="1"/>
  <c r="L16" i="1"/>
  <c r="M16" i="1"/>
  <c r="L17" i="1"/>
  <c r="M17" i="1"/>
  <c r="L15" i="1"/>
  <c r="M15" i="1"/>
  <c r="M14" i="1" l="1"/>
  <c r="L14" i="1"/>
  <c r="M13" i="1"/>
  <c r="Q12" i="13"/>
  <c r="P12" i="13"/>
  <c r="O12" i="13" s="1"/>
  <c r="L12" i="13"/>
  <c r="L13" i="1" l="1"/>
  <c r="H11" i="13"/>
  <c r="L11" i="13"/>
  <c r="M11" i="13"/>
  <c r="N11" i="13"/>
  <c r="O93" i="12" l="1"/>
  <c r="O100" i="11"/>
  <c r="G7" i="1"/>
  <c r="H7" i="1" s="1"/>
  <c r="I7" i="1" s="1"/>
  <c r="J7" i="1" s="1"/>
  <c r="N7" i="1" s="1"/>
  <c r="O7" i="1" s="1"/>
  <c r="P7" i="1" s="1"/>
  <c r="AA7" i="1" s="1"/>
  <c r="AB7" i="1" s="1"/>
  <c r="E8" i="13"/>
  <c r="F8" i="13" s="1"/>
  <c r="G8" i="13" s="1"/>
  <c r="H8" i="13" s="1"/>
  <c r="O8" i="13" s="1"/>
  <c r="P8" i="13" s="1"/>
  <c r="Q8" i="13" s="1"/>
  <c r="R8" i="13" s="1"/>
  <c r="S8" i="13" s="1"/>
  <c r="P179" i="13" l="1"/>
  <c r="P136" i="13"/>
  <c r="P94" i="13"/>
  <c r="O94" i="13" s="1"/>
  <c r="O264" i="13"/>
  <c r="E264" i="13"/>
  <c r="E263" i="13" s="1"/>
  <c r="R263" i="13"/>
  <c r="Q263" i="13"/>
  <c r="P263" i="13"/>
  <c r="O263" i="13"/>
  <c r="H263" i="13"/>
  <c r="G263" i="13"/>
  <c r="F263" i="13"/>
  <c r="R262" i="13"/>
  <c r="Q262" i="13"/>
  <c r="P262" i="13"/>
  <c r="O262" i="13"/>
  <c r="H262" i="13"/>
  <c r="G262" i="13"/>
  <c r="F262" i="13"/>
  <c r="E262" i="13"/>
  <c r="O261" i="13"/>
  <c r="E261" i="13"/>
  <c r="O260" i="13"/>
  <c r="E260" i="13"/>
  <c r="O259" i="13"/>
  <c r="E259" i="13"/>
  <c r="O258" i="13"/>
  <c r="E258" i="13"/>
  <c r="O257" i="13"/>
  <c r="E257" i="13"/>
  <c r="O256" i="13"/>
  <c r="E256" i="13"/>
  <c r="O255" i="13"/>
  <c r="E255" i="13"/>
  <c r="O254" i="13"/>
  <c r="E254" i="13"/>
  <c r="O253" i="13"/>
  <c r="E253" i="13"/>
  <c r="O252" i="13"/>
  <c r="E252" i="13"/>
  <c r="O251" i="13"/>
  <c r="E251" i="13"/>
  <c r="O250" i="13"/>
  <c r="E250" i="13"/>
  <c r="O249" i="13"/>
  <c r="E249" i="13"/>
  <c r="O248" i="13"/>
  <c r="E248" i="13"/>
  <c r="O247" i="13"/>
  <c r="E247" i="13"/>
  <c r="O246" i="13"/>
  <c r="E246" i="13"/>
  <c r="O245" i="13"/>
  <c r="E245" i="13"/>
  <c r="O244" i="13"/>
  <c r="E244" i="13"/>
  <c r="O243" i="13"/>
  <c r="E243" i="13"/>
  <c r="O242" i="13"/>
  <c r="E242" i="13"/>
  <c r="O241" i="13"/>
  <c r="E241" i="13"/>
  <c r="O240" i="13"/>
  <c r="E240" i="13"/>
  <c r="O239" i="13"/>
  <c r="E239" i="13"/>
  <c r="O238" i="13"/>
  <c r="E238" i="13"/>
  <c r="O237" i="13"/>
  <c r="E237" i="13"/>
  <c r="O236" i="13"/>
  <c r="E236" i="13"/>
  <c r="O235" i="13"/>
  <c r="E235" i="13"/>
  <c r="O234" i="13"/>
  <c r="E234" i="13"/>
  <c r="O233" i="13"/>
  <c r="E233" i="13"/>
  <c r="O232" i="13"/>
  <c r="E232" i="13"/>
  <c r="O231" i="13"/>
  <c r="E231" i="13"/>
  <c r="O230" i="13"/>
  <c r="E230" i="13"/>
  <c r="R229" i="13"/>
  <c r="Q229" i="13"/>
  <c r="P229" i="13"/>
  <c r="H229" i="13"/>
  <c r="G229" i="13"/>
  <c r="F229" i="13"/>
  <c r="O228" i="13"/>
  <c r="E228" i="13"/>
  <c r="O227" i="13"/>
  <c r="E227" i="13"/>
  <c r="O226" i="13"/>
  <c r="E226" i="13"/>
  <c r="O225" i="13"/>
  <c r="E225" i="13"/>
  <c r="O224" i="13"/>
  <c r="E224" i="13"/>
  <c r="O223" i="13"/>
  <c r="E223" i="13"/>
  <c r="O222" i="13"/>
  <c r="E222" i="13"/>
  <c r="O221" i="13"/>
  <c r="E221" i="13"/>
  <c r="O220" i="13"/>
  <c r="E220" i="13"/>
  <c r="O219" i="13"/>
  <c r="E219" i="13"/>
  <c r="O218" i="13"/>
  <c r="E218" i="13"/>
  <c r="O217" i="13"/>
  <c r="E217" i="13"/>
  <c r="O216" i="13"/>
  <c r="E216" i="13"/>
  <c r="R215" i="13"/>
  <c r="Q215" i="13"/>
  <c r="P215" i="13"/>
  <c r="H215" i="13"/>
  <c r="G215" i="13"/>
  <c r="F215" i="13"/>
  <c r="O214" i="13"/>
  <c r="E214" i="13"/>
  <c r="O213" i="13"/>
  <c r="E213" i="13"/>
  <c r="O212" i="13"/>
  <c r="E212" i="13"/>
  <c r="O211" i="13"/>
  <c r="E211" i="13"/>
  <c r="O210" i="13"/>
  <c r="E210" i="13"/>
  <c r="O209" i="13"/>
  <c r="E209" i="13"/>
  <c r="O208" i="13"/>
  <c r="E208" i="13"/>
  <c r="O207" i="13"/>
  <c r="E207" i="13"/>
  <c r="O206" i="13"/>
  <c r="E206" i="13"/>
  <c r="O205" i="13"/>
  <c r="E205" i="13"/>
  <c r="O204" i="13"/>
  <c r="E204" i="13"/>
  <c r="O203" i="13"/>
  <c r="E203" i="13"/>
  <c r="O202" i="13"/>
  <c r="E202" i="13"/>
  <c r="R201" i="13"/>
  <c r="Q201" i="13"/>
  <c r="P201" i="13"/>
  <c r="H201" i="13"/>
  <c r="G201" i="13"/>
  <c r="F201" i="13"/>
  <c r="O200" i="13"/>
  <c r="E200" i="13"/>
  <c r="O199" i="13"/>
  <c r="E199" i="13"/>
  <c r="O198" i="13"/>
  <c r="E198" i="13"/>
  <c r="O197" i="13"/>
  <c r="E197" i="13"/>
  <c r="R196" i="13"/>
  <c r="Q196" i="13"/>
  <c r="P196" i="13"/>
  <c r="H196" i="13"/>
  <c r="G196" i="13"/>
  <c r="F196" i="13"/>
  <c r="O195" i="13"/>
  <c r="E195" i="13"/>
  <c r="O194" i="13"/>
  <c r="E194" i="13"/>
  <c r="O193" i="13"/>
  <c r="E193" i="13"/>
  <c r="O192" i="13"/>
  <c r="E192" i="13"/>
  <c r="O191" i="13"/>
  <c r="E191" i="13"/>
  <c r="O190" i="13"/>
  <c r="E190" i="13"/>
  <c r="O189" i="13"/>
  <c r="E189" i="13"/>
  <c r="O188" i="13"/>
  <c r="E188" i="13"/>
  <c r="O187" i="13"/>
  <c r="E187" i="13"/>
  <c r="O186" i="13"/>
  <c r="E186" i="13"/>
  <c r="O185" i="13"/>
  <c r="E185" i="13"/>
  <c r="O184" i="13"/>
  <c r="E184" i="13"/>
  <c r="O183" i="13"/>
  <c r="E183" i="13"/>
  <c r="O182" i="13"/>
  <c r="E182" i="13"/>
  <c r="O181" i="13"/>
  <c r="E181" i="13"/>
  <c r="O180" i="13"/>
  <c r="E180" i="13"/>
  <c r="O179" i="13"/>
  <c r="E179" i="13"/>
  <c r="O178" i="13"/>
  <c r="E178" i="13"/>
  <c r="O177" i="13"/>
  <c r="E177" i="13"/>
  <c r="R176" i="13"/>
  <c r="Q176" i="13"/>
  <c r="P176" i="13"/>
  <c r="H176" i="13"/>
  <c r="G176" i="13"/>
  <c r="F176" i="13"/>
  <c r="O175" i="13"/>
  <c r="E175" i="13"/>
  <c r="O174" i="13"/>
  <c r="E174" i="13"/>
  <c r="O173" i="13"/>
  <c r="E173" i="13"/>
  <c r="O172" i="13"/>
  <c r="E172" i="13"/>
  <c r="O171" i="13"/>
  <c r="E171" i="13"/>
  <c r="O170" i="13"/>
  <c r="E170" i="13"/>
  <c r="O169" i="13"/>
  <c r="E169" i="13"/>
  <c r="O168" i="13"/>
  <c r="E168" i="13"/>
  <c r="O167" i="13"/>
  <c r="E167" i="13"/>
  <c r="O166" i="13"/>
  <c r="E166" i="13"/>
  <c r="O165" i="13"/>
  <c r="E165" i="13"/>
  <c r="O164" i="13"/>
  <c r="E164" i="13"/>
  <c r="O163" i="13"/>
  <c r="E163" i="13"/>
  <c r="O162" i="13"/>
  <c r="E162" i="13"/>
  <c r="R161" i="13"/>
  <c r="Q161" i="13"/>
  <c r="P161" i="13"/>
  <c r="H161" i="13"/>
  <c r="G161" i="13"/>
  <c r="F161" i="13"/>
  <c r="O160" i="13"/>
  <c r="E160" i="13"/>
  <c r="O159" i="13"/>
  <c r="E159" i="13"/>
  <c r="O158" i="13"/>
  <c r="E158" i="13"/>
  <c r="O157" i="13"/>
  <c r="E157" i="13"/>
  <c r="O156" i="13"/>
  <c r="E156" i="13"/>
  <c r="O155" i="13"/>
  <c r="E155" i="13"/>
  <c r="O154" i="13"/>
  <c r="E154" i="13"/>
  <c r="O153" i="13"/>
  <c r="E153" i="13"/>
  <c r="O152" i="13"/>
  <c r="E152" i="13"/>
  <c r="O151" i="13"/>
  <c r="E151" i="13"/>
  <c r="O150" i="13"/>
  <c r="E150" i="13"/>
  <c r="O149" i="13"/>
  <c r="E149" i="13"/>
  <c r="O148" i="13"/>
  <c r="E148" i="13"/>
  <c r="O147" i="13"/>
  <c r="E147" i="13"/>
  <c r="O146" i="13"/>
  <c r="E146" i="13"/>
  <c r="R145" i="13"/>
  <c r="Q145" i="13"/>
  <c r="P145" i="13"/>
  <c r="H145" i="13"/>
  <c r="G145" i="13"/>
  <c r="F145" i="13"/>
  <c r="O144" i="13"/>
  <c r="E144" i="13"/>
  <c r="O143" i="13"/>
  <c r="E143" i="13"/>
  <c r="O142" i="13"/>
  <c r="E142" i="13"/>
  <c r="O141" i="13"/>
  <c r="E141" i="13"/>
  <c r="O140" i="13"/>
  <c r="E140" i="13"/>
  <c r="O139" i="13"/>
  <c r="E139" i="13"/>
  <c r="O138" i="13"/>
  <c r="E138" i="13"/>
  <c r="O137" i="13"/>
  <c r="E137" i="13"/>
  <c r="O136" i="13"/>
  <c r="E136" i="13"/>
  <c r="R135" i="13"/>
  <c r="Q135" i="13"/>
  <c r="P135" i="13"/>
  <c r="H135" i="13"/>
  <c r="G135" i="13"/>
  <c r="F135" i="13"/>
  <c r="O134" i="13"/>
  <c r="E134" i="13"/>
  <c r="O133" i="13"/>
  <c r="E133" i="13"/>
  <c r="O132" i="13"/>
  <c r="E132" i="13"/>
  <c r="O131" i="13"/>
  <c r="E131" i="13"/>
  <c r="O130" i="13"/>
  <c r="E130" i="13"/>
  <c r="O129" i="13"/>
  <c r="E129" i="13"/>
  <c r="O128" i="13"/>
  <c r="E128" i="13"/>
  <c r="O127" i="13"/>
  <c r="E127" i="13"/>
  <c r="O126" i="13"/>
  <c r="E126" i="13"/>
  <c r="O125" i="13"/>
  <c r="E125" i="13"/>
  <c r="O124" i="13"/>
  <c r="E124" i="13"/>
  <c r="O123" i="13"/>
  <c r="E123" i="13"/>
  <c r="O122" i="13"/>
  <c r="E122" i="13"/>
  <c r="O121" i="13"/>
  <c r="E121" i="13"/>
  <c r="R120" i="13"/>
  <c r="Q120" i="13"/>
  <c r="P120" i="13"/>
  <c r="H120" i="13"/>
  <c r="G120" i="13"/>
  <c r="F120" i="13"/>
  <c r="O119" i="13"/>
  <c r="E119" i="13"/>
  <c r="O118" i="13"/>
  <c r="E118" i="13"/>
  <c r="O117" i="13"/>
  <c r="E117" i="13"/>
  <c r="O116" i="13"/>
  <c r="E116" i="13"/>
  <c r="O115" i="13"/>
  <c r="E115" i="13"/>
  <c r="O114" i="13"/>
  <c r="E114" i="13"/>
  <c r="O113" i="13"/>
  <c r="E113" i="13"/>
  <c r="O112" i="13"/>
  <c r="E112" i="13"/>
  <c r="O111" i="13"/>
  <c r="E111" i="13"/>
  <c r="O110" i="13"/>
  <c r="E110" i="13"/>
  <c r="O109" i="13"/>
  <c r="E109" i="13"/>
  <c r="O108" i="13"/>
  <c r="E108" i="13"/>
  <c r="O107" i="13"/>
  <c r="E107" i="13"/>
  <c r="O106" i="13"/>
  <c r="E106" i="13"/>
  <c r="R105" i="13"/>
  <c r="Q105" i="13"/>
  <c r="P105" i="13"/>
  <c r="H105" i="13"/>
  <c r="G105" i="13"/>
  <c r="F105" i="13"/>
  <c r="O104" i="13"/>
  <c r="E104" i="13"/>
  <c r="O103" i="13"/>
  <c r="E103" i="13"/>
  <c r="O102" i="13"/>
  <c r="E102" i="13"/>
  <c r="O101" i="13"/>
  <c r="E101" i="13"/>
  <c r="O100" i="13"/>
  <c r="E100" i="13"/>
  <c r="O99" i="13"/>
  <c r="E99" i="13"/>
  <c r="O98" i="13"/>
  <c r="E98" i="13"/>
  <c r="O97" i="13"/>
  <c r="E97" i="13"/>
  <c r="O96" i="13"/>
  <c r="E96" i="13"/>
  <c r="O95" i="13"/>
  <c r="E95" i="13"/>
  <c r="E94" i="13"/>
  <c r="O93" i="13"/>
  <c r="E93" i="13"/>
  <c r="R92" i="13"/>
  <c r="Q92" i="13"/>
  <c r="H92" i="13"/>
  <c r="G92" i="13"/>
  <c r="F92" i="13"/>
  <c r="O91" i="13"/>
  <c r="G91" i="13"/>
  <c r="E91" i="13" s="1"/>
  <c r="O90" i="13"/>
  <c r="E90" i="13"/>
  <c r="O89" i="13"/>
  <c r="E89" i="13"/>
  <c r="O88" i="13"/>
  <c r="E88" i="13"/>
  <c r="O87" i="13"/>
  <c r="E87" i="13"/>
  <c r="O86" i="13"/>
  <c r="G86" i="13"/>
  <c r="E86" i="13" s="1"/>
  <c r="O85" i="13"/>
  <c r="E85" i="13"/>
  <c r="O84" i="13"/>
  <c r="G84" i="13"/>
  <c r="E84" i="13" s="1"/>
  <c r="G83" i="13"/>
  <c r="E83" i="13" s="1"/>
  <c r="O82" i="13"/>
  <c r="G82" i="13"/>
  <c r="E82" i="13" s="1"/>
  <c r="O81" i="13"/>
  <c r="E81" i="13"/>
  <c r="O80" i="13"/>
  <c r="G80" i="13"/>
  <c r="E80" i="13" s="1"/>
  <c r="O79" i="13"/>
  <c r="E79" i="13"/>
  <c r="O78" i="13"/>
  <c r="E78" i="13"/>
  <c r="O77" i="13"/>
  <c r="E77" i="13"/>
  <c r="R76" i="13"/>
  <c r="Q76" i="13"/>
  <c r="P76" i="13"/>
  <c r="H76" i="13"/>
  <c r="F76" i="13"/>
  <c r="O75" i="13"/>
  <c r="E75" i="13"/>
  <c r="O74" i="13"/>
  <c r="E74" i="13"/>
  <c r="O73" i="13"/>
  <c r="E73" i="13"/>
  <c r="O72" i="13"/>
  <c r="E72" i="13"/>
  <c r="O71" i="13"/>
  <c r="E71" i="13"/>
  <c r="O70" i="13"/>
  <c r="E70" i="13"/>
  <c r="O69" i="13"/>
  <c r="E69" i="13"/>
  <c r="O68" i="13"/>
  <c r="E68" i="13"/>
  <c r="O67" i="13"/>
  <c r="E67" i="13"/>
  <c r="O66" i="13"/>
  <c r="E66" i="13"/>
  <c r="O65" i="13"/>
  <c r="E65" i="13"/>
  <c r="O64" i="13"/>
  <c r="E64" i="13"/>
  <c r="O63" i="13"/>
  <c r="E63" i="13"/>
  <c r="O62" i="13"/>
  <c r="E62" i="13"/>
  <c r="R61" i="13"/>
  <c r="Q61" i="13"/>
  <c r="P61" i="13"/>
  <c r="H61" i="13"/>
  <c r="G61" i="13"/>
  <c r="F61" i="13"/>
  <c r="O60" i="13"/>
  <c r="E60" i="13"/>
  <c r="O59" i="13"/>
  <c r="E59" i="13"/>
  <c r="O58" i="13"/>
  <c r="E58" i="13"/>
  <c r="O57" i="13"/>
  <c r="E57" i="13"/>
  <c r="O56" i="13"/>
  <c r="E56" i="13"/>
  <c r="O55" i="13"/>
  <c r="E55" i="13"/>
  <c r="O54" i="13"/>
  <c r="E54" i="13"/>
  <c r="O53" i="13"/>
  <c r="E53" i="13"/>
  <c r="R52" i="13"/>
  <c r="Q52" i="13"/>
  <c r="P52" i="13"/>
  <c r="H52" i="13"/>
  <c r="G52" i="13"/>
  <c r="F52" i="13"/>
  <c r="O51" i="13"/>
  <c r="E51" i="13"/>
  <c r="O50" i="13"/>
  <c r="E50" i="13"/>
  <c r="O49" i="13"/>
  <c r="E49" i="13"/>
  <c r="O48" i="13"/>
  <c r="E48" i="13"/>
  <c r="O47" i="13"/>
  <c r="E47" i="13"/>
  <c r="O46" i="13"/>
  <c r="E46" i="13"/>
  <c r="O45" i="13"/>
  <c r="E45" i="13"/>
  <c r="O44" i="13"/>
  <c r="E44" i="13"/>
  <c r="R43" i="13"/>
  <c r="Q43" i="13"/>
  <c r="P43" i="13"/>
  <c r="H43" i="13"/>
  <c r="G43" i="13"/>
  <c r="F43" i="13"/>
  <c r="O42" i="13"/>
  <c r="E42" i="13"/>
  <c r="O41" i="13"/>
  <c r="E41" i="13"/>
  <c r="E40" i="13"/>
  <c r="O39" i="13"/>
  <c r="E39" i="13"/>
  <c r="O38" i="13"/>
  <c r="E38" i="13"/>
  <c r="O37" i="13"/>
  <c r="E37" i="13"/>
  <c r="O36" i="13"/>
  <c r="E36" i="13"/>
  <c r="O35" i="13"/>
  <c r="E35" i="13"/>
  <c r="O34" i="13"/>
  <c r="E34" i="13"/>
  <c r="O33" i="13"/>
  <c r="E33" i="13"/>
  <c r="O32" i="13"/>
  <c r="E32" i="13"/>
  <c r="O31" i="13"/>
  <c r="E31" i="13"/>
  <c r="O30" i="13"/>
  <c r="E30" i="13"/>
  <c r="R29" i="13"/>
  <c r="Q29" i="13"/>
  <c r="P29" i="13"/>
  <c r="H29" i="13"/>
  <c r="G29" i="13"/>
  <c r="F29" i="13"/>
  <c r="O28" i="13"/>
  <c r="E28" i="13"/>
  <c r="O27" i="13"/>
  <c r="E27" i="13"/>
  <c r="O26" i="13"/>
  <c r="E26" i="13"/>
  <c r="O25" i="13"/>
  <c r="E25" i="13"/>
  <c r="O24" i="13"/>
  <c r="E24" i="13"/>
  <c r="O23" i="13"/>
  <c r="E23" i="13"/>
  <c r="O22" i="13"/>
  <c r="E22" i="13"/>
  <c r="O21" i="13"/>
  <c r="E21" i="13"/>
  <c r="O20" i="13"/>
  <c r="E20" i="13"/>
  <c r="O19" i="13"/>
  <c r="E19" i="13"/>
  <c r="O18" i="13"/>
  <c r="E18" i="13"/>
  <c r="O17" i="13"/>
  <c r="E17" i="13"/>
  <c r="O16" i="13"/>
  <c r="E16" i="13"/>
  <c r="R15" i="13"/>
  <c r="Q15" i="13"/>
  <c r="P15" i="13"/>
  <c r="H15" i="13"/>
  <c r="G15" i="13"/>
  <c r="F15" i="13"/>
  <c r="O11" i="13"/>
  <c r="O10" i="13" s="1"/>
  <c r="E12" i="13"/>
  <c r="R11" i="13"/>
  <c r="R10" i="13" s="1"/>
  <c r="Q11" i="13"/>
  <c r="Q10" i="13" s="1"/>
  <c r="P11" i="13"/>
  <c r="P10" i="13" s="1"/>
  <c r="G11" i="13"/>
  <c r="G10" i="13" s="1"/>
  <c r="F11" i="13"/>
  <c r="F10" i="13" s="1"/>
  <c r="H10" i="13"/>
  <c r="A3" i="13"/>
  <c r="H329" i="1"/>
  <c r="I329" i="1"/>
  <c r="J329" i="1"/>
  <c r="O329" i="1"/>
  <c r="P329" i="1"/>
  <c r="AA329" i="1"/>
  <c r="K66" i="11"/>
  <c r="A3" i="1"/>
  <c r="O229" i="13" l="1"/>
  <c r="E229" i="13"/>
  <c r="E215" i="13"/>
  <c r="O52" i="13"/>
  <c r="O120" i="13"/>
  <c r="O201" i="13"/>
  <c r="E201" i="13"/>
  <c r="O92" i="13"/>
  <c r="E15" i="13"/>
  <c r="O161" i="13"/>
  <c r="R14" i="13"/>
  <c r="R13" i="13" s="1"/>
  <c r="R9" i="13" s="1"/>
  <c r="E161" i="13"/>
  <c r="P92" i="13"/>
  <c r="P14" i="13" s="1"/>
  <c r="P13" i="13" s="1"/>
  <c r="P9" i="13" s="1"/>
  <c r="O105" i="13"/>
  <c r="O15" i="13"/>
  <c r="H14" i="13"/>
  <c r="H13" i="13" s="1"/>
  <c r="E52" i="13"/>
  <c r="F14" i="13"/>
  <c r="F13" i="13" s="1"/>
  <c r="F9" i="13" s="1"/>
  <c r="O29" i="13"/>
  <c r="E43" i="13"/>
  <c r="O43" i="13"/>
  <c r="O61" i="13"/>
  <c r="O176" i="13"/>
  <c r="E29" i="13"/>
  <c r="Q14" i="13"/>
  <c r="Q13" i="13" s="1"/>
  <c r="Q9" i="13" s="1"/>
  <c r="E61" i="13"/>
  <c r="E92" i="13"/>
  <c r="E120" i="13"/>
  <c r="E176" i="13"/>
  <c r="H9" i="13"/>
  <c r="E11" i="13"/>
  <c r="E10" i="13" s="1"/>
  <c r="O76" i="13"/>
  <c r="E105" i="13"/>
  <c r="E135" i="13"/>
  <c r="E145" i="13"/>
  <c r="E196" i="13"/>
  <c r="G76" i="13"/>
  <c r="G14" i="13" s="1"/>
  <c r="G13" i="13" s="1"/>
  <c r="G9" i="13" s="1"/>
  <c r="O135" i="13"/>
  <c r="O215" i="13"/>
  <c r="E76" i="13"/>
  <c r="O196" i="13"/>
  <c r="O145" i="13"/>
  <c r="J9" i="1"/>
  <c r="H324" i="1"/>
  <c r="I324" i="1"/>
  <c r="J324" i="1"/>
  <c r="O324" i="1"/>
  <c r="P324" i="1"/>
  <c r="AA324" i="1"/>
  <c r="W47" i="9"/>
  <c r="X47" i="9"/>
  <c r="E14" i="13" l="1"/>
  <c r="E13" i="13" s="1"/>
  <c r="E9" i="13" s="1"/>
  <c r="O14" i="13"/>
  <c r="O13" i="13" s="1"/>
  <c r="O9" i="13" s="1"/>
  <c r="W69" i="9"/>
  <c r="X69" i="9"/>
  <c r="S22" i="9"/>
  <c r="T22" i="9"/>
  <c r="S23" i="9"/>
  <c r="T23" i="9"/>
  <c r="S24" i="9"/>
  <c r="T24" i="9"/>
  <c r="S26" i="9"/>
  <c r="T26" i="9"/>
  <c r="S27" i="9"/>
  <c r="T27" i="9"/>
  <c r="S28" i="9"/>
  <c r="T28" i="9"/>
  <c r="S29" i="9"/>
  <c r="T29" i="9"/>
  <c r="S31" i="9"/>
  <c r="T31" i="9"/>
  <c r="S32" i="9"/>
  <c r="T32" i="9"/>
  <c r="S33" i="9"/>
  <c r="T33" i="9"/>
  <c r="S34" i="9"/>
  <c r="T34" i="9"/>
  <c r="S36" i="9"/>
  <c r="T36" i="9"/>
  <c r="S37" i="9"/>
  <c r="T37" i="9"/>
  <c r="S38" i="9"/>
  <c r="T38" i="9"/>
  <c r="S40" i="9"/>
  <c r="T40" i="9"/>
  <c r="S41" i="9"/>
  <c r="T41" i="9"/>
  <c r="S43" i="9"/>
  <c r="T43" i="9"/>
  <c r="S44" i="9"/>
  <c r="T44" i="9"/>
  <c r="S45" i="9"/>
  <c r="T45" i="9"/>
  <c r="S47" i="9"/>
  <c r="T47" i="9"/>
  <c r="S48" i="9"/>
  <c r="T48" i="9"/>
  <c r="S49" i="9"/>
  <c r="T49" i="9"/>
  <c r="S51" i="9"/>
  <c r="T51" i="9"/>
  <c r="S52" i="9"/>
  <c r="T52" i="9"/>
  <c r="S54" i="9"/>
  <c r="T54" i="9"/>
  <c r="S55" i="9"/>
  <c r="T55" i="9"/>
  <c r="S56" i="9"/>
  <c r="T56" i="9"/>
  <c r="S58" i="9"/>
  <c r="T58" i="9"/>
  <c r="S60" i="9"/>
  <c r="T60" i="9"/>
  <c r="S61" i="9"/>
  <c r="T61" i="9"/>
  <c r="S63" i="9"/>
  <c r="T63" i="9"/>
  <c r="S64" i="9"/>
  <c r="T64" i="9"/>
  <c r="S65" i="9"/>
  <c r="T65" i="9"/>
  <c r="S66" i="9"/>
  <c r="T66" i="9"/>
  <c r="S68" i="9"/>
  <c r="T68" i="9"/>
  <c r="S69" i="9"/>
  <c r="T69" i="9"/>
  <c r="S70" i="9"/>
  <c r="T70" i="9"/>
  <c r="S72" i="9"/>
  <c r="T72" i="9"/>
  <c r="S74" i="9"/>
  <c r="T74" i="9"/>
  <c r="S75" i="9"/>
  <c r="T75" i="9"/>
  <c r="S77" i="9"/>
  <c r="T77" i="9"/>
  <c r="S79" i="9"/>
  <c r="T79" i="9"/>
  <c r="S80" i="9"/>
  <c r="T80" i="9"/>
  <c r="S81" i="9"/>
  <c r="T81" i="9"/>
  <c r="S82" i="9"/>
  <c r="T82" i="9"/>
  <c r="S83" i="9"/>
  <c r="T83" i="9"/>
  <c r="S84" i="9"/>
  <c r="T84" i="9"/>
  <c r="T5" i="9"/>
  <c r="N78" i="9"/>
  <c r="N76" i="9" s="1"/>
  <c r="N73" i="9" s="1"/>
  <c r="N71" i="9" s="1"/>
  <c r="N67" i="9"/>
  <c r="N62" i="9"/>
  <c r="N59" i="9" s="1"/>
  <c r="N57" i="9" s="1"/>
  <c r="N53" i="9"/>
  <c r="N50" i="9" s="1"/>
  <c r="N46" i="9"/>
  <c r="N42" i="9"/>
  <c r="N39" i="9" s="1"/>
  <c r="N35" i="9"/>
  <c r="N30" i="9"/>
  <c r="N25" i="9"/>
  <c r="K77" i="9" l="1"/>
  <c r="G77" i="9"/>
  <c r="R77" i="9" s="1"/>
  <c r="K75" i="9"/>
  <c r="G75" i="9"/>
  <c r="K74" i="9"/>
  <c r="G74" i="9"/>
  <c r="R74" i="9" s="1"/>
  <c r="K72" i="9"/>
  <c r="G72" i="9"/>
  <c r="K70" i="9"/>
  <c r="G70" i="9"/>
  <c r="K69" i="9"/>
  <c r="G69" i="9"/>
  <c r="K68" i="9"/>
  <c r="G68" i="9"/>
  <c r="R68" i="9" s="1"/>
  <c r="K66" i="9"/>
  <c r="G66" i="9"/>
  <c r="K65" i="9"/>
  <c r="G65" i="9"/>
  <c r="R65" i="9" s="1"/>
  <c r="K64" i="9"/>
  <c r="G64" i="9"/>
  <c r="K63" i="9"/>
  <c r="G63" i="9"/>
  <c r="K61" i="9"/>
  <c r="G61" i="9"/>
  <c r="K60" i="9"/>
  <c r="G60" i="9"/>
  <c r="R60" i="9" s="1"/>
  <c r="K58" i="9"/>
  <c r="G58" i="9"/>
  <c r="K56" i="9"/>
  <c r="G56" i="9"/>
  <c r="R56" i="9" s="1"/>
  <c r="K55" i="9"/>
  <c r="G55" i="9"/>
  <c r="K54" i="9"/>
  <c r="G54" i="9"/>
  <c r="K52" i="9"/>
  <c r="G52" i="9"/>
  <c r="K51" i="9"/>
  <c r="G51" i="9"/>
  <c r="R51" i="9" s="1"/>
  <c r="K49" i="9"/>
  <c r="G49" i="9"/>
  <c r="K48" i="9"/>
  <c r="G48" i="9"/>
  <c r="R48" i="9" s="1"/>
  <c r="K47" i="9"/>
  <c r="G47" i="9"/>
  <c r="K45" i="9"/>
  <c r="G45" i="9"/>
  <c r="K44" i="9"/>
  <c r="G44" i="9"/>
  <c r="K43" i="9"/>
  <c r="G43" i="9"/>
  <c r="R43" i="9" s="1"/>
  <c r="K41" i="9"/>
  <c r="G41" i="9"/>
  <c r="K40" i="9"/>
  <c r="G40" i="9"/>
  <c r="R40" i="9" s="1"/>
  <c r="K38" i="9"/>
  <c r="G38" i="9"/>
  <c r="K37" i="9"/>
  <c r="G37" i="9"/>
  <c r="K36" i="9"/>
  <c r="G36" i="9"/>
  <c r="K34" i="9"/>
  <c r="G34" i="9"/>
  <c r="R34" i="9" s="1"/>
  <c r="K33" i="9"/>
  <c r="G33" i="9"/>
  <c r="K32" i="9"/>
  <c r="G32" i="9"/>
  <c r="R32" i="9" s="1"/>
  <c r="K31" i="9"/>
  <c r="G31" i="9"/>
  <c r="K29" i="9"/>
  <c r="G29" i="9"/>
  <c r="K28" i="9"/>
  <c r="G28" i="9"/>
  <c r="K27" i="9"/>
  <c r="G27" i="9"/>
  <c r="R27" i="9" s="1"/>
  <c r="K26" i="9"/>
  <c r="G26" i="9"/>
  <c r="K24" i="9"/>
  <c r="G24" i="9"/>
  <c r="R24" i="9" s="1"/>
  <c r="K23" i="9"/>
  <c r="G23" i="9"/>
  <c r="K22" i="9"/>
  <c r="G22" i="9"/>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L45" i="12"/>
  <c r="M45" i="12"/>
  <c r="L44" i="12"/>
  <c r="M44" i="12"/>
  <c r="K44" i="12"/>
  <c r="K48" i="12"/>
  <c r="L48" i="12"/>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L30" i="11"/>
  <c r="M30" i="11"/>
  <c r="L27" i="11"/>
  <c r="M27" i="11"/>
  <c r="K27" i="11"/>
  <c r="K24" i="11"/>
  <c r="L24" i="11"/>
  <c r="M24" i="11"/>
  <c r="K25" i="11"/>
  <c r="L25" i="11"/>
  <c r="M25" i="11"/>
  <c r="L23" i="11"/>
  <c r="M23" i="11"/>
  <c r="K23" i="11"/>
  <c r="O100" i="10"/>
  <c r="P100" i="10"/>
  <c r="Q100" i="10"/>
  <c r="O101" i="10"/>
  <c r="P101" i="10"/>
  <c r="Q101" i="10"/>
  <c r="O102" i="10"/>
  <c r="P102" i="10"/>
  <c r="Q102" i="10"/>
  <c r="O103" i="10"/>
  <c r="P103" i="10"/>
  <c r="Q103" i="10"/>
  <c r="O104" i="10"/>
  <c r="P104" i="10"/>
  <c r="Q104" i="10"/>
  <c r="O105" i="10"/>
  <c r="P105" i="10"/>
  <c r="Q105" i="10"/>
  <c r="O106" i="10"/>
  <c r="P106" i="10"/>
  <c r="Q106" i="10"/>
  <c r="O107" i="10"/>
  <c r="P107" i="10"/>
  <c r="Q107" i="10"/>
  <c r="O108" i="10"/>
  <c r="P108" i="10"/>
  <c r="Q108" i="10"/>
  <c r="O109" i="10"/>
  <c r="P109" i="10"/>
  <c r="Q109" i="10"/>
  <c r="P99" i="10"/>
  <c r="Q99" i="10"/>
  <c r="O99" i="10"/>
  <c r="O94" i="10"/>
  <c r="P94" i="10"/>
  <c r="Q94" i="10"/>
  <c r="O95" i="10"/>
  <c r="P95" i="10"/>
  <c r="Q95" i="10"/>
  <c r="O96" i="10"/>
  <c r="P96" i="10"/>
  <c r="Q96" i="10"/>
  <c r="O97" i="10"/>
  <c r="P97" i="10"/>
  <c r="Q97" i="10"/>
  <c r="P93" i="10"/>
  <c r="Q93" i="10"/>
  <c r="O93" i="10"/>
  <c r="O90" i="10"/>
  <c r="P90" i="10"/>
  <c r="Q90" i="10"/>
  <c r="O91" i="10"/>
  <c r="P91" i="10"/>
  <c r="Q91" i="10"/>
  <c r="P89" i="10"/>
  <c r="Q89" i="10"/>
  <c r="O89" i="10"/>
  <c r="P87" i="10"/>
  <c r="Q87" i="10"/>
  <c r="O87" i="10"/>
  <c r="O81" i="10"/>
  <c r="P81" i="10"/>
  <c r="Q81" i="10"/>
  <c r="O82" i="10"/>
  <c r="P82" i="10"/>
  <c r="Q82" i="10"/>
  <c r="O83" i="10"/>
  <c r="P83" i="10"/>
  <c r="Q83" i="10"/>
  <c r="O84" i="10"/>
  <c r="P84" i="10"/>
  <c r="Q84" i="10"/>
  <c r="O85" i="10"/>
  <c r="P85" i="10"/>
  <c r="Q85" i="10"/>
  <c r="P80" i="10"/>
  <c r="Q80" i="10"/>
  <c r="O80" i="10"/>
  <c r="O76" i="10"/>
  <c r="P76" i="10"/>
  <c r="Q76" i="10"/>
  <c r="O77" i="10"/>
  <c r="P77" i="10"/>
  <c r="Q77" i="10"/>
  <c r="P75" i="10"/>
  <c r="Q75" i="10"/>
  <c r="O75" i="10"/>
  <c r="O71" i="10"/>
  <c r="P71" i="10"/>
  <c r="Q71" i="10"/>
  <c r="O72" i="10"/>
  <c r="P72" i="10"/>
  <c r="Q72" i="10"/>
  <c r="O73" i="10"/>
  <c r="P73" i="10"/>
  <c r="Q73" i="10"/>
  <c r="P70" i="10"/>
  <c r="Q70" i="10"/>
  <c r="O70" i="10"/>
  <c r="O67" i="10"/>
  <c r="P67" i="10"/>
  <c r="Q67" i="10"/>
  <c r="O68" i="10"/>
  <c r="P68" i="10"/>
  <c r="Q68" i="10"/>
  <c r="P66" i="10"/>
  <c r="Q66" i="10"/>
  <c r="O66" i="10"/>
  <c r="O61" i="10"/>
  <c r="P61" i="10"/>
  <c r="Q61" i="10"/>
  <c r="O62" i="10"/>
  <c r="P62" i="10"/>
  <c r="Q62" i="10"/>
  <c r="O63" i="10"/>
  <c r="P63" i="10"/>
  <c r="Q63" i="10"/>
  <c r="O64" i="10"/>
  <c r="P64" i="10"/>
  <c r="Q64" i="10"/>
  <c r="P60" i="10"/>
  <c r="Q60" i="10"/>
  <c r="O60" i="10"/>
  <c r="O55" i="10"/>
  <c r="P55" i="10"/>
  <c r="Q55" i="10"/>
  <c r="O56" i="10"/>
  <c r="P56" i="10"/>
  <c r="Q56" i="10"/>
  <c r="O57" i="10"/>
  <c r="P57" i="10"/>
  <c r="Q57" i="10"/>
  <c r="O58" i="10"/>
  <c r="P58" i="10"/>
  <c r="Q58" i="10"/>
  <c r="P54" i="10"/>
  <c r="Q54" i="10"/>
  <c r="O54" i="10"/>
  <c r="O48" i="10"/>
  <c r="P48" i="10"/>
  <c r="Q48" i="10"/>
  <c r="O49" i="10"/>
  <c r="P49" i="10"/>
  <c r="Q49" i="10"/>
  <c r="O50" i="10"/>
  <c r="P50" i="10"/>
  <c r="Q50" i="10"/>
  <c r="O51" i="10"/>
  <c r="P51" i="10"/>
  <c r="Q51" i="10"/>
  <c r="P47" i="10"/>
  <c r="Q47" i="10"/>
  <c r="O47" i="10"/>
  <c r="O42" i="10"/>
  <c r="P42" i="10"/>
  <c r="Q42" i="10"/>
  <c r="O43" i="10"/>
  <c r="Q43" i="10"/>
  <c r="O44" i="10"/>
  <c r="Q44" i="10"/>
  <c r="Q41" i="10"/>
  <c r="O41" i="10"/>
  <c r="O37" i="10"/>
  <c r="P37" i="10"/>
  <c r="Q37" i="10"/>
  <c r="O38" i="10"/>
  <c r="P38" i="10"/>
  <c r="Q38" i="10"/>
  <c r="O39" i="10"/>
  <c r="P39" i="10"/>
  <c r="Q39" i="10"/>
  <c r="P36" i="10"/>
  <c r="Q36" i="10"/>
  <c r="O36" i="10"/>
  <c r="O34" i="10"/>
  <c r="P34" i="10"/>
  <c r="Q34" i="10"/>
  <c r="P33" i="10"/>
  <c r="Q33" i="10"/>
  <c r="O33" i="10"/>
  <c r="P31" i="10"/>
  <c r="Q31" i="10"/>
  <c r="O31" i="10"/>
  <c r="O28" i="10"/>
  <c r="P28" i="10"/>
  <c r="Q28" i="10"/>
  <c r="O29" i="10"/>
  <c r="P29" i="10"/>
  <c r="Q29" i="10"/>
  <c r="P27" i="10"/>
  <c r="Q27" i="10"/>
  <c r="O27" i="10"/>
  <c r="O24" i="10"/>
  <c r="P24" i="10"/>
  <c r="Q24" i="10"/>
  <c r="O25" i="10"/>
  <c r="P25" i="10"/>
  <c r="Q25" i="10"/>
  <c r="P23" i="10"/>
  <c r="Q23" i="10"/>
  <c r="O23" i="10"/>
  <c r="G52" i="10"/>
  <c r="H52" i="10"/>
  <c r="I52" i="10"/>
  <c r="K52" i="10"/>
  <c r="L52" i="10"/>
  <c r="M52" i="10"/>
  <c r="G78" i="10"/>
  <c r="H78" i="10"/>
  <c r="I78" i="10"/>
  <c r="K78" i="10"/>
  <c r="L78" i="10"/>
  <c r="M78" i="10"/>
  <c r="P79" i="10"/>
  <c r="O79" i="10"/>
  <c r="J79" i="10"/>
  <c r="J78" i="10" s="1"/>
  <c r="F79" i="10"/>
  <c r="P53" i="10"/>
  <c r="O53" i="10"/>
  <c r="N53" i="10" s="1"/>
  <c r="J53" i="10"/>
  <c r="J52" i="10" s="1"/>
  <c r="F53" i="10"/>
  <c r="J45" i="12" l="1"/>
  <c r="N79" i="10"/>
  <c r="R22" i="9"/>
  <c r="R37" i="9"/>
  <c r="R45" i="9"/>
  <c r="R54" i="9"/>
  <c r="R63" i="9"/>
  <c r="R70" i="9"/>
  <c r="P78" i="10"/>
  <c r="J30" i="11"/>
  <c r="O52" i="10"/>
  <c r="O78" i="10"/>
  <c r="R23" i="9"/>
  <c r="R38" i="9"/>
  <c r="Q52" i="10"/>
  <c r="P52" i="10"/>
  <c r="M46" i="12"/>
  <c r="L46" i="12"/>
  <c r="R41" i="9"/>
  <c r="J44" i="12"/>
  <c r="V47" i="9"/>
  <c r="R47" i="9"/>
  <c r="R26" i="9"/>
  <c r="R28" i="9"/>
  <c r="R33" i="9"/>
  <c r="R36" i="9"/>
  <c r="R44" i="9"/>
  <c r="R49" i="9"/>
  <c r="R52" i="9"/>
  <c r="R58" i="9"/>
  <c r="R61" i="9"/>
  <c r="R64" i="9"/>
  <c r="R66" i="9"/>
  <c r="R69" i="9"/>
  <c r="R75" i="9"/>
  <c r="V69" i="9"/>
  <c r="R29" i="9"/>
  <c r="R31" i="9"/>
  <c r="R55" i="9"/>
  <c r="R72" i="9"/>
  <c r="K46" i="12"/>
  <c r="Q78" i="10"/>
  <c r="K45" i="10"/>
  <c r="L45" i="10"/>
  <c r="M45" i="10"/>
  <c r="G45" i="10"/>
  <c r="H45" i="10"/>
  <c r="I45" i="10"/>
  <c r="Q45" i="10"/>
  <c r="J46" i="10"/>
  <c r="J45" i="10" s="1"/>
  <c r="P46" i="10"/>
  <c r="P45" i="10" s="1"/>
  <c r="O46" i="10"/>
  <c r="O45" i="10" s="1"/>
  <c r="F46" i="10"/>
  <c r="N46" i="10" l="1"/>
  <c r="J92" i="12"/>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N109" i="10"/>
  <c r="F109" i="10"/>
  <c r="N108" i="10"/>
  <c r="F108" i="10"/>
  <c r="N107" i="10"/>
  <c r="F107" i="10"/>
  <c r="N106" i="10"/>
  <c r="F106" i="10"/>
  <c r="N105" i="10"/>
  <c r="F105" i="10"/>
  <c r="N104" i="10"/>
  <c r="F104" i="10"/>
  <c r="N103" i="10"/>
  <c r="F103" i="10"/>
  <c r="N102" i="10"/>
  <c r="F102" i="10"/>
  <c r="N101" i="10"/>
  <c r="F101" i="10"/>
  <c r="N100" i="10"/>
  <c r="F100" i="10"/>
  <c r="N99" i="10"/>
  <c r="F99" i="10"/>
  <c r="Q98" i="10"/>
  <c r="P98" i="10"/>
  <c r="O98" i="10"/>
  <c r="I98" i="10"/>
  <c r="H98" i="10"/>
  <c r="G98" i="10"/>
  <c r="N97" i="10"/>
  <c r="F97" i="10"/>
  <c r="N96" i="10"/>
  <c r="F96" i="10"/>
  <c r="N95" i="10"/>
  <c r="F95" i="10"/>
  <c r="N94" i="10"/>
  <c r="F94" i="10"/>
  <c r="N93" i="10"/>
  <c r="F93" i="10"/>
  <c r="Q92" i="10"/>
  <c r="P92" i="10"/>
  <c r="O92" i="10"/>
  <c r="I92" i="10"/>
  <c r="H92" i="10"/>
  <c r="G92" i="10"/>
  <c r="N91" i="10"/>
  <c r="F91" i="10"/>
  <c r="N90" i="10"/>
  <c r="F90" i="10"/>
  <c r="N89" i="10"/>
  <c r="F89" i="10"/>
  <c r="Q88" i="10"/>
  <c r="P88" i="10"/>
  <c r="O88" i="10"/>
  <c r="I88" i="10"/>
  <c r="H88" i="10"/>
  <c r="G88" i="10"/>
  <c r="N87" i="10"/>
  <c r="F87" i="10"/>
  <c r="Q86" i="10"/>
  <c r="P86" i="10"/>
  <c r="O86" i="10"/>
  <c r="I86" i="10"/>
  <c r="H86" i="10"/>
  <c r="G86" i="10"/>
  <c r="N85" i="10"/>
  <c r="F85" i="10"/>
  <c r="N84" i="10"/>
  <c r="F84" i="10"/>
  <c r="N83" i="10"/>
  <c r="F83" i="10"/>
  <c r="N82" i="10"/>
  <c r="F82" i="10"/>
  <c r="N81" i="10"/>
  <c r="F81" i="10"/>
  <c r="N80" i="10"/>
  <c r="F80" i="10"/>
  <c r="N77" i="10"/>
  <c r="F77" i="10"/>
  <c r="N76" i="10"/>
  <c r="F76" i="10"/>
  <c r="N75" i="10"/>
  <c r="F75" i="10"/>
  <c r="Q74" i="10"/>
  <c r="P74" i="10"/>
  <c r="O74" i="10"/>
  <c r="I74" i="10"/>
  <c r="H74" i="10"/>
  <c r="G74" i="10"/>
  <c r="N73" i="10"/>
  <c r="F73" i="10"/>
  <c r="N72" i="10"/>
  <c r="F72" i="10"/>
  <c r="N71" i="10"/>
  <c r="F71" i="10"/>
  <c r="N70" i="10"/>
  <c r="F70" i="10"/>
  <c r="Q69" i="10"/>
  <c r="P69" i="10"/>
  <c r="O69" i="10"/>
  <c r="I69" i="10"/>
  <c r="H69" i="10"/>
  <c r="G69" i="10"/>
  <c r="N68" i="10"/>
  <c r="F68" i="10"/>
  <c r="N67" i="10"/>
  <c r="F67" i="10"/>
  <c r="N66" i="10"/>
  <c r="F66" i="10"/>
  <c r="Q65" i="10"/>
  <c r="P65" i="10"/>
  <c r="O65" i="10"/>
  <c r="I65" i="10"/>
  <c r="H65" i="10"/>
  <c r="G65" i="10"/>
  <c r="N64" i="10"/>
  <c r="F64" i="10"/>
  <c r="N63" i="10"/>
  <c r="F63" i="10"/>
  <c r="N62" i="10"/>
  <c r="F62" i="10"/>
  <c r="N61" i="10"/>
  <c r="F61" i="10"/>
  <c r="N60" i="10"/>
  <c r="F60" i="10"/>
  <c r="Q59" i="10"/>
  <c r="P59" i="10"/>
  <c r="O59" i="10"/>
  <c r="I59" i="10"/>
  <c r="H59" i="10"/>
  <c r="G59" i="10"/>
  <c r="N58" i="10"/>
  <c r="F58" i="10"/>
  <c r="N57" i="10"/>
  <c r="F57" i="10"/>
  <c r="N56" i="10"/>
  <c r="F56" i="10"/>
  <c r="N55" i="10"/>
  <c r="F55" i="10"/>
  <c r="N54" i="10"/>
  <c r="F54" i="10"/>
  <c r="N51" i="10"/>
  <c r="F51" i="10"/>
  <c r="N50" i="10"/>
  <c r="F50" i="10"/>
  <c r="N49" i="10"/>
  <c r="F49" i="10"/>
  <c r="N48" i="10"/>
  <c r="F48" i="10"/>
  <c r="N47" i="10"/>
  <c r="F47" i="10"/>
  <c r="H44" i="10"/>
  <c r="H43" i="10"/>
  <c r="N42" i="10"/>
  <c r="F42" i="10"/>
  <c r="H41" i="10"/>
  <c r="Q40" i="10"/>
  <c r="O40" i="10"/>
  <c r="I40" i="10"/>
  <c r="G40" i="10"/>
  <c r="N39" i="10"/>
  <c r="F39" i="10"/>
  <c r="N38" i="10"/>
  <c r="F38" i="10"/>
  <c r="N37" i="10"/>
  <c r="F37" i="10"/>
  <c r="N36" i="10"/>
  <c r="F36" i="10"/>
  <c r="Q35" i="10"/>
  <c r="P35" i="10"/>
  <c r="O35" i="10"/>
  <c r="I35" i="10"/>
  <c r="H35" i="10"/>
  <c r="G35" i="10"/>
  <c r="N34" i="10"/>
  <c r="F34" i="10"/>
  <c r="N33" i="10"/>
  <c r="F33" i="10"/>
  <c r="Q32" i="10"/>
  <c r="P32" i="10"/>
  <c r="O32" i="10"/>
  <c r="I32" i="10"/>
  <c r="H32" i="10"/>
  <c r="G32" i="10"/>
  <c r="N31" i="10"/>
  <c r="F31" i="10"/>
  <c r="Q30" i="10"/>
  <c r="P30" i="10"/>
  <c r="O30" i="10"/>
  <c r="I30" i="10"/>
  <c r="H30" i="10"/>
  <c r="G30" i="10"/>
  <c r="N29" i="10"/>
  <c r="F29" i="10"/>
  <c r="N28" i="10"/>
  <c r="F28" i="10"/>
  <c r="N27" i="10"/>
  <c r="F27" i="10"/>
  <c r="Q26" i="10"/>
  <c r="P26" i="10"/>
  <c r="O26" i="10"/>
  <c r="I26" i="10"/>
  <c r="H26" i="10"/>
  <c r="G26" i="10"/>
  <c r="N25" i="10"/>
  <c r="F25" i="10"/>
  <c r="N24" i="10"/>
  <c r="F24" i="10"/>
  <c r="N23" i="10"/>
  <c r="F23" i="10"/>
  <c r="Q22" i="10"/>
  <c r="P22" i="10"/>
  <c r="O22" i="10"/>
  <c r="I22" i="10"/>
  <c r="H22" i="10"/>
  <c r="G22" i="10"/>
  <c r="N18" i="10"/>
  <c r="N17" i="10" s="1"/>
  <c r="F18" i="10"/>
  <c r="F17" i="10" s="1"/>
  <c r="Q17" i="10"/>
  <c r="P17" i="10"/>
  <c r="O17" i="10"/>
  <c r="I17" i="10"/>
  <c r="H17" i="10"/>
  <c r="G17" i="10"/>
  <c r="N16" i="10"/>
  <c r="N15" i="10" s="1"/>
  <c r="F16" i="10"/>
  <c r="F15" i="10" s="1"/>
  <c r="Q15" i="10"/>
  <c r="P15" i="10"/>
  <c r="O15" i="10"/>
  <c r="I15" i="10"/>
  <c r="H15" i="10"/>
  <c r="G15" i="10"/>
  <c r="N14" i="10"/>
  <c r="F14" i="10"/>
  <c r="Q13" i="10"/>
  <c r="P13" i="10"/>
  <c r="O13" i="10"/>
  <c r="H13" i="10"/>
  <c r="G13" i="10"/>
  <c r="N12" i="10"/>
  <c r="F12" i="10"/>
  <c r="N11" i="10"/>
  <c r="F11" i="10"/>
  <c r="Q10" i="10"/>
  <c r="P10" i="10"/>
  <c r="O10" i="10"/>
  <c r="H10" i="10"/>
  <c r="G10" i="10"/>
  <c r="N9" i="10"/>
  <c r="N8" i="10" s="1"/>
  <c r="F9" i="10"/>
  <c r="Q8" i="10"/>
  <c r="P8" i="10"/>
  <c r="O8" i="10"/>
  <c r="H8" i="10"/>
  <c r="G8" i="10"/>
  <c r="K84" i="9"/>
  <c r="G84" i="9"/>
  <c r="K83" i="9"/>
  <c r="G83" i="9"/>
  <c r="K82" i="9"/>
  <c r="G82" i="9"/>
  <c r="K81" i="9"/>
  <c r="G81" i="9"/>
  <c r="K80" i="9"/>
  <c r="G80" i="9"/>
  <c r="K79" i="9"/>
  <c r="G79" i="9"/>
  <c r="M78" i="9"/>
  <c r="L78" i="9"/>
  <c r="J78" i="9"/>
  <c r="I78" i="9"/>
  <c r="H78" i="9"/>
  <c r="M76" i="9"/>
  <c r="L76" i="9"/>
  <c r="J76" i="9"/>
  <c r="I76" i="9"/>
  <c r="H76" i="9"/>
  <c r="M73" i="9"/>
  <c r="L73" i="9"/>
  <c r="J73" i="9"/>
  <c r="I73" i="9"/>
  <c r="T73" i="9" s="1"/>
  <c r="H73" i="9"/>
  <c r="S73" i="9" s="1"/>
  <c r="M71" i="9"/>
  <c r="L71" i="9"/>
  <c r="J71" i="9"/>
  <c r="I71" i="9"/>
  <c r="T71" i="9" s="1"/>
  <c r="H71" i="9"/>
  <c r="M67" i="9"/>
  <c r="L67" i="9"/>
  <c r="J67" i="9"/>
  <c r="I67" i="9"/>
  <c r="H67" i="9"/>
  <c r="M62" i="9"/>
  <c r="L62" i="9"/>
  <c r="J62" i="9"/>
  <c r="I62" i="9"/>
  <c r="H62" i="9"/>
  <c r="M59" i="9"/>
  <c r="L59" i="9"/>
  <c r="J59" i="9"/>
  <c r="I59" i="9"/>
  <c r="H59" i="9"/>
  <c r="M57" i="9"/>
  <c r="L57" i="9"/>
  <c r="J57" i="9"/>
  <c r="I57" i="9"/>
  <c r="T57" i="9" s="1"/>
  <c r="H57" i="9"/>
  <c r="M53" i="9"/>
  <c r="L53" i="9"/>
  <c r="J53" i="9"/>
  <c r="I53" i="9"/>
  <c r="H53" i="9"/>
  <c r="M50" i="9"/>
  <c r="L50" i="9"/>
  <c r="J50" i="9"/>
  <c r="I50" i="9"/>
  <c r="H50" i="9"/>
  <c r="M46" i="9"/>
  <c r="L46" i="9"/>
  <c r="J46" i="9"/>
  <c r="I46" i="9"/>
  <c r="H46" i="9"/>
  <c r="M42" i="9"/>
  <c r="L42" i="9"/>
  <c r="J42" i="9"/>
  <c r="H42" i="9"/>
  <c r="M39" i="9"/>
  <c r="L39" i="9"/>
  <c r="J39" i="9"/>
  <c r="I39" i="9"/>
  <c r="T39" i="9" s="1"/>
  <c r="H39" i="9"/>
  <c r="M35" i="9"/>
  <c r="L35" i="9"/>
  <c r="J35" i="9"/>
  <c r="I35" i="9"/>
  <c r="H35" i="9"/>
  <c r="M30" i="9"/>
  <c r="L30" i="9"/>
  <c r="J30" i="9"/>
  <c r="I30" i="9"/>
  <c r="H30" i="9"/>
  <c r="S30" i="9" s="1"/>
  <c r="M25" i="9"/>
  <c r="L25" i="9"/>
  <c r="J25" i="9"/>
  <c r="I25" i="9"/>
  <c r="H25" i="9"/>
  <c r="N21" i="9"/>
  <c r="N20" i="9" s="1"/>
  <c r="N19" i="9" s="1"/>
  <c r="M21" i="9"/>
  <c r="L21" i="9"/>
  <c r="J21" i="9"/>
  <c r="I21" i="9"/>
  <c r="H21" i="9"/>
  <c r="K18" i="9"/>
  <c r="K17" i="9" s="1"/>
  <c r="G18" i="9"/>
  <c r="G17" i="9" s="1"/>
  <c r="N17" i="9"/>
  <c r="M17" i="9"/>
  <c r="L17" i="9"/>
  <c r="J17" i="9"/>
  <c r="I17" i="9"/>
  <c r="H17" i="9"/>
  <c r="K16" i="9"/>
  <c r="K15" i="9" s="1"/>
  <c r="G16" i="9"/>
  <c r="G15" i="9" s="1"/>
  <c r="N15" i="9"/>
  <c r="M15" i="9"/>
  <c r="L15" i="9"/>
  <c r="J15" i="9"/>
  <c r="I15" i="9"/>
  <c r="H15" i="9"/>
  <c r="K14" i="9"/>
  <c r="G14" i="9"/>
  <c r="N13" i="9"/>
  <c r="M13" i="9"/>
  <c r="L13" i="9"/>
  <c r="I13" i="9"/>
  <c r="H13" i="9"/>
  <c r="K12" i="9"/>
  <c r="G12" i="9"/>
  <c r="K11" i="9"/>
  <c r="G11" i="9"/>
  <c r="N10" i="9"/>
  <c r="M10" i="9"/>
  <c r="L10" i="9"/>
  <c r="I10" i="9"/>
  <c r="H10" i="9"/>
  <c r="K9" i="9"/>
  <c r="K8" i="9" s="1"/>
  <c r="G9" i="9"/>
  <c r="N8" i="9"/>
  <c r="M8" i="9"/>
  <c r="L8" i="9"/>
  <c r="I8" i="9"/>
  <c r="H8" i="9"/>
  <c r="G259" i="1"/>
  <c r="G258" i="1"/>
  <c r="G15" i="1"/>
  <c r="N258" i="1"/>
  <c r="G16" i="1"/>
  <c r="G263" i="1"/>
  <c r="G262" i="1"/>
  <c r="E23" i="7"/>
  <c r="E73" i="7"/>
  <c r="G45" i="7"/>
  <c r="C45" i="7" s="1"/>
  <c r="E52" i="7"/>
  <c r="E53" i="7"/>
  <c r="E56" i="7"/>
  <c r="E55" i="7"/>
  <c r="E54" i="7"/>
  <c r="E51" i="7"/>
  <c r="E50" i="7"/>
  <c r="D55" i="7"/>
  <c r="E40" i="7"/>
  <c r="E42" i="7"/>
  <c r="E41" i="7"/>
  <c r="R82" i="9" l="1"/>
  <c r="R84" i="9"/>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i="9"/>
  <c r="AN163" i="19"/>
  <c r="AN162" i="18"/>
  <c r="AN162" i="16"/>
  <c r="S71" i="9"/>
  <c r="L20" i="9"/>
  <c r="L19" i="9" s="1"/>
  <c r="T59" i="9"/>
  <c r="S76" i="9"/>
  <c r="R80" i="9"/>
  <c r="F41" i="10"/>
  <c r="P41" i="10"/>
  <c r="F45" i="11"/>
  <c r="L45" i="11"/>
  <c r="J45" i="11" s="1"/>
  <c r="F43" i="10"/>
  <c r="P43" i="10"/>
  <c r="N43" i="10" s="1"/>
  <c r="F42" i="12"/>
  <c r="F39" i="12" s="1"/>
  <c r="L42" i="12"/>
  <c r="J6" i="9"/>
  <c r="AE30" i="1"/>
  <c r="AD183" i="1"/>
  <c r="F52" i="10"/>
  <c r="F44" i="10"/>
  <c r="P44" i="10"/>
  <c r="N44" i="10" s="1"/>
  <c r="AD153" i="1"/>
  <c r="AE257" i="1"/>
  <c r="AE153" i="1"/>
  <c r="F43" i="11"/>
  <c r="F42" i="11" s="1"/>
  <c r="L43" i="11"/>
  <c r="AD45" i="1"/>
  <c r="S42" i="9"/>
  <c r="S59" i="9"/>
  <c r="F78" i="10"/>
  <c r="AD164" i="1"/>
  <c r="AD105" i="1"/>
  <c r="W46" i="9"/>
  <c r="AE14" i="1"/>
  <c r="M20" i="9"/>
  <c r="M19" i="9" s="1"/>
  <c r="J20" i="9"/>
  <c r="J19" i="9" s="1"/>
  <c r="R79" i="9"/>
  <c r="R83" i="9"/>
  <c r="H20" i="9"/>
  <c r="H19" i="9" s="1"/>
  <c r="T30" i="9"/>
  <c r="S35" i="9"/>
  <c r="S53" i="9"/>
  <c r="T62" i="9"/>
  <c r="T76" i="9"/>
  <c r="S78" i="9"/>
  <c r="AE105" i="1"/>
  <c r="X46" i="9"/>
  <c r="T21" i="9"/>
  <c r="R81" i="9"/>
  <c r="AD30" i="1"/>
  <c r="S25" i="9"/>
  <c r="AD69" i="1"/>
  <c r="S39" i="9"/>
  <c r="AD14" i="1"/>
  <c r="S21"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J30" i="12"/>
  <c r="J35" i="12"/>
  <c r="J43" i="12"/>
  <c r="J50" i="12"/>
  <c r="I8" i="12"/>
  <c r="J13" i="12"/>
  <c r="I6" i="12"/>
  <c r="F8" i="12"/>
  <c r="L7" i="12"/>
  <c r="L6" i="12" s="1"/>
  <c r="M21" i="12"/>
  <c r="M20" i="12" s="1"/>
  <c r="M19" i="12" s="1"/>
  <c r="J27" i="12"/>
  <c r="F33" i="12"/>
  <c r="J57" i="12"/>
  <c r="J77" i="12"/>
  <c r="F13" i="12"/>
  <c r="J33"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13" i="11"/>
  <c r="G21" i="11"/>
  <c r="G20" i="11" s="1"/>
  <c r="G19" i="11" s="1"/>
  <c r="M7" i="11"/>
  <c r="M6" i="11" s="1"/>
  <c r="F22" i="11"/>
  <c r="K21" i="11"/>
  <c r="J31" i="11"/>
  <c r="J36" i="11"/>
  <c r="F80" i="11"/>
  <c r="N78" i="10"/>
  <c r="N52" i="10"/>
  <c r="N45" i="10"/>
  <c r="F59" i="10"/>
  <c r="N26" i="10"/>
  <c r="F65" i="10"/>
  <c r="F74" i="10"/>
  <c r="F92" i="10"/>
  <c r="F98" i="10"/>
  <c r="F26" i="10"/>
  <c r="N59" i="10"/>
  <c r="G21" i="10"/>
  <c r="G20" i="10" s="1"/>
  <c r="G19" i="10" s="1"/>
  <c r="N13" i="10"/>
  <c r="F22" i="10"/>
  <c r="I8" i="10"/>
  <c r="O21" i="10"/>
  <c r="O20" i="10" s="1"/>
  <c r="O19" i="10" s="1"/>
  <c r="N22" i="10"/>
  <c r="F32" i="10"/>
  <c r="N65" i="10"/>
  <c r="N69" i="10"/>
  <c r="N74" i="10"/>
  <c r="N88" i="10"/>
  <c r="N98" i="10"/>
  <c r="F86" i="10"/>
  <c r="N30" i="10"/>
  <c r="N35" i="10"/>
  <c r="N92" i="10"/>
  <c r="F13" i="10"/>
  <c r="N32" i="10"/>
  <c r="F40" i="10"/>
  <c r="N86" i="10"/>
  <c r="F8" i="10"/>
  <c r="F10" i="10"/>
  <c r="Q7" i="10"/>
  <c r="Q6" i="10" s="1"/>
  <c r="F30" i="10"/>
  <c r="F35" i="10"/>
  <c r="F69" i="10"/>
  <c r="F88" i="10"/>
  <c r="O7" i="10"/>
  <c r="O6" i="10" s="1"/>
  <c r="I6" i="10"/>
  <c r="I21" i="10"/>
  <c r="I20" i="10" s="1"/>
  <c r="I19" i="10" s="1"/>
  <c r="Q21" i="10"/>
  <c r="Q20" i="10" s="1"/>
  <c r="Q19" i="10" s="1"/>
  <c r="P7" i="10"/>
  <c r="P6" i="10" s="1"/>
  <c r="N10" i="10"/>
  <c r="N7" i="10" s="1"/>
  <c r="H7" i="10"/>
  <c r="H6" i="10" s="1"/>
  <c r="G46" i="9"/>
  <c r="G53" i="9"/>
  <c r="G76" i="9"/>
  <c r="S5" i="9"/>
  <c r="K21" i="9"/>
  <c r="K35" i="9"/>
  <c r="G30" i="9"/>
  <c r="K46" i="9"/>
  <c r="K53" i="9"/>
  <c r="G62" i="9"/>
  <c r="G67" i="9"/>
  <c r="G73" i="9"/>
  <c r="K76" i="9"/>
  <c r="K78" i="9"/>
  <c r="G35" i="9"/>
  <c r="G21" i="9"/>
  <c r="K39" i="9"/>
  <c r="I42" i="9"/>
  <c r="I20" i="9" s="1"/>
  <c r="I19" i="9" s="1"/>
  <c r="K50" i="9"/>
  <c r="K57" i="9"/>
  <c r="K67" i="9"/>
  <c r="K71" i="9"/>
  <c r="K30" i="9"/>
  <c r="G39" i="9"/>
  <c r="K42" i="9"/>
  <c r="G50" i="9"/>
  <c r="G57" i="9"/>
  <c r="R57" i="9" s="1"/>
  <c r="G59" i="9"/>
  <c r="K62" i="9"/>
  <c r="K10" i="9"/>
  <c r="K7" i="9" s="1"/>
  <c r="H7" i="9"/>
  <c r="H6" i="9" s="1"/>
  <c r="N7" i="9"/>
  <c r="N6" i="9" s="1"/>
  <c r="G13" i="9"/>
  <c r="L7" i="9"/>
  <c r="L6" i="9" s="1"/>
  <c r="K25" i="9"/>
  <c r="G25" i="9"/>
  <c r="I7" i="9"/>
  <c r="I6" i="9" s="1"/>
  <c r="K13" i="9"/>
  <c r="G10" i="9"/>
  <c r="M7" i="9"/>
  <c r="M6" i="9" s="1"/>
  <c r="G42" i="9"/>
  <c r="G71" i="9"/>
  <c r="G78" i="9"/>
  <c r="K59" i="9"/>
  <c r="K73" i="9"/>
  <c r="H39" i="12"/>
  <c r="H21" i="12" s="1"/>
  <c r="H20" i="12" s="1"/>
  <c r="H19" i="12" s="1"/>
  <c r="G7" i="12"/>
  <c r="G6" i="12" s="1"/>
  <c r="H42" i="11"/>
  <c r="H21" i="11" s="1"/>
  <c r="H20" i="11" s="1"/>
  <c r="H19" i="11" s="1"/>
  <c r="H40" i="10"/>
  <c r="H21" i="10" s="1"/>
  <c r="H20" i="10" s="1"/>
  <c r="H19" i="10" s="1"/>
  <c r="G7" i="10"/>
  <c r="G6" i="10" s="1"/>
  <c r="J8" i="9"/>
  <c r="G8" i="9"/>
  <c r="G56" i="1"/>
  <c r="N56" i="1"/>
  <c r="G17" i="1"/>
  <c r="G49" i="1"/>
  <c r="N122" i="1"/>
  <c r="N121" i="1"/>
  <c r="G121" i="1"/>
  <c r="G59" i="1"/>
  <c r="N58" i="1"/>
  <c r="G58" i="1"/>
  <c r="G57" i="1"/>
  <c r="AD15" i="1"/>
  <c r="AD16" i="1" s="1"/>
  <c r="H30" i="1"/>
  <c r="AD31" i="1" s="1"/>
  <c r="AD32" i="1" s="1"/>
  <c r="G275" i="1"/>
  <c r="N333" i="1"/>
  <c r="G333" i="1"/>
  <c r="N332" i="1"/>
  <c r="G332" i="1"/>
  <c r="N331" i="1"/>
  <c r="G331" i="1"/>
  <c r="N330" i="1"/>
  <c r="G330" i="1"/>
  <c r="N328" i="1"/>
  <c r="G328" i="1"/>
  <c r="N327" i="1"/>
  <c r="G327" i="1"/>
  <c r="N326" i="1"/>
  <c r="G326" i="1"/>
  <c r="N325" i="1"/>
  <c r="G325" i="1"/>
  <c r="N323" i="1"/>
  <c r="N322" i="1" s="1"/>
  <c r="G323" i="1"/>
  <c r="G322" i="1" s="1"/>
  <c r="AA322" i="1"/>
  <c r="P322" i="1"/>
  <c r="O322" i="1"/>
  <c r="J322" i="1"/>
  <c r="I322" i="1"/>
  <c r="H322" i="1"/>
  <c r="N321" i="1"/>
  <c r="G321" i="1"/>
  <c r="N320" i="1"/>
  <c r="G320" i="1"/>
  <c r="N319" i="1"/>
  <c r="I319" i="1"/>
  <c r="I316" i="1" s="1"/>
  <c r="H319" i="1"/>
  <c r="H316" i="1" s="1"/>
  <c r="N318" i="1"/>
  <c r="G318" i="1"/>
  <c r="N317" i="1"/>
  <c r="G317" i="1"/>
  <c r="AA316" i="1"/>
  <c r="P316" i="1"/>
  <c r="O316" i="1"/>
  <c r="J316" i="1"/>
  <c r="G315" i="1"/>
  <c r="N314" i="1"/>
  <c r="N313" i="1" s="1"/>
  <c r="G314" i="1"/>
  <c r="AA313" i="1"/>
  <c r="P313" i="1"/>
  <c r="O313" i="1"/>
  <c r="J313" i="1"/>
  <c r="I313" i="1"/>
  <c r="H313" i="1"/>
  <c r="N312" i="1"/>
  <c r="G312" i="1"/>
  <c r="G311" i="1"/>
  <c r="N310" i="1"/>
  <c r="G310" i="1"/>
  <c r="N309" i="1"/>
  <c r="G309" i="1"/>
  <c r="N308" i="1"/>
  <c r="G308" i="1"/>
  <c r="N307" i="1"/>
  <c r="N306" i="1"/>
  <c r="G306" i="1"/>
  <c r="N305" i="1"/>
  <c r="N304" i="1"/>
  <c r="G304" i="1"/>
  <c r="G302" i="1"/>
  <c r="N301" i="1"/>
  <c r="G301" i="1"/>
  <c r="G299" i="1"/>
  <c r="N298" i="1"/>
  <c r="G298" i="1"/>
  <c r="AA296" i="1"/>
  <c r="P296" i="1"/>
  <c r="O296" i="1"/>
  <c r="J296" i="1"/>
  <c r="I296" i="1"/>
  <c r="H296" i="1"/>
  <c r="G295" i="1"/>
  <c r="G294" i="1" s="1"/>
  <c r="AA294" i="1"/>
  <c r="P294" i="1"/>
  <c r="O294" i="1"/>
  <c r="N294" i="1"/>
  <c r="J294" i="1"/>
  <c r="I294" i="1"/>
  <c r="H294" i="1"/>
  <c r="I293" i="1"/>
  <c r="I290" i="1" s="1"/>
  <c r="H293" i="1"/>
  <c r="H290" i="1" s="1"/>
  <c r="G292" i="1"/>
  <c r="N291" i="1"/>
  <c r="N290" i="1" s="1"/>
  <c r="G291" i="1"/>
  <c r="AA290" i="1"/>
  <c r="P290" i="1"/>
  <c r="O290" i="1"/>
  <c r="J290" i="1"/>
  <c r="N11" i="1"/>
  <c r="G11" i="1"/>
  <c r="AA10" i="1"/>
  <c r="AA9" i="1" s="1"/>
  <c r="P10" i="1"/>
  <c r="P9" i="1" s="1"/>
  <c r="O10" i="1"/>
  <c r="O9" i="1" s="1"/>
  <c r="I10" i="1"/>
  <c r="I9" i="1" s="1"/>
  <c r="H10" i="1"/>
  <c r="H9" i="1" s="1"/>
  <c r="R62" i="9" l="1"/>
  <c r="R78" i="9"/>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i="11" s="1"/>
  <c r="J21" i="11" s="1"/>
  <c r="L42" i="11"/>
  <c r="L21" i="11" s="1"/>
  <c r="L20" i="11" s="1"/>
  <c r="L19" i="11" s="1"/>
  <c r="AC257" i="1"/>
  <c r="N41" i="10"/>
  <c r="N40" i="10" s="1"/>
  <c r="P40" i="10"/>
  <c r="AC137" i="1"/>
  <c r="R71" i="9"/>
  <c r="R42" i="9"/>
  <c r="AC183" i="1"/>
  <c r="J42" i="12"/>
  <c r="J39" i="12" s="1"/>
  <c r="J21" i="12" s="1"/>
  <c r="L39" i="12"/>
  <c r="L21" i="12" s="1"/>
  <c r="N329" i="1"/>
  <c r="N324" i="1"/>
  <c r="G329" i="1"/>
  <c r="G324" i="1"/>
  <c r="K20" i="12"/>
  <c r="K19" i="12" s="1"/>
  <c r="T19" i="9"/>
  <c r="K20" i="11"/>
  <c r="K19" i="11" s="1"/>
  <c r="T21" i="12"/>
  <c r="AC164" i="1"/>
  <c r="AC105" i="1"/>
  <c r="V46" i="9"/>
  <c r="R53" i="9"/>
  <c r="R59" i="9"/>
  <c r="G20" i="9"/>
  <c r="G19" i="9" s="1"/>
  <c r="R30" i="9"/>
  <c r="R76" i="9"/>
  <c r="T42" i="9"/>
  <c r="AC14" i="1"/>
  <c r="K20" i="9"/>
  <c r="K19" i="9" s="1"/>
  <c r="AC30" i="1"/>
  <c r="R25" i="9"/>
  <c r="AC69" i="1"/>
  <c r="R39" i="9"/>
  <c r="AC55" i="1"/>
  <c r="R35" i="9"/>
  <c r="R21" i="9"/>
  <c r="W22" i="9"/>
  <c r="J6" i="12"/>
  <c r="F21" i="12"/>
  <c r="F20" i="12" s="1"/>
  <c r="F19" i="12" s="1"/>
  <c r="F7" i="12"/>
  <c r="F6" i="12" s="1"/>
  <c r="J6" i="11"/>
  <c r="F21" i="11"/>
  <c r="F20" i="11" s="1"/>
  <c r="F19" i="11" s="1"/>
  <c r="F7" i="11"/>
  <c r="F6" i="11" s="1"/>
  <c r="F7" i="10"/>
  <c r="F6" i="10" s="1"/>
  <c r="N6" i="10"/>
  <c r="F21" i="10"/>
  <c r="F20" i="10" s="1"/>
  <c r="F19" i="10" s="1"/>
  <c r="K6" i="9"/>
  <c r="G7" i="9"/>
  <c r="G6" i="9" s="1"/>
  <c r="G313" i="1"/>
  <c r="N296" i="1"/>
  <c r="G293" i="1"/>
  <c r="G290" i="1" s="1"/>
  <c r="G316" i="1"/>
  <c r="G296" i="1"/>
  <c r="N316" i="1"/>
  <c r="N10" i="1"/>
  <c r="N9" i="1" s="1"/>
  <c r="G319" i="1"/>
  <c r="G10" i="1"/>
  <c r="G9" i="1" s="1"/>
  <c r="AC84" i="1" l="1"/>
  <c r="AM83" i="16"/>
  <c r="AO83" i="16"/>
  <c r="AO84" i="19"/>
  <c r="AO83" i="18"/>
  <c r="AM83" i="18"/>
  <c r="N21" i="10"/>
  <c r="N20" i="10" s="1"/>
  <c r="N19" i="10" s="1"/>
  <c r="AM84" i="19"/>
  <c r="P21" i="10"/>
  <c r="AE84" i="1"/>
  <c r="L20" i="12"/>
  <c r="L19" i="12" s="1"/>
  <c r="U21" i="12"/>
  <c r="J20" i="12"/>
  <c r="J19" i="12" s="1"/>
  <c r="J20" i="11"/>
  <c r="J19" i="11" s="1"/>
  <c r="R5" i="9"/>
  <c r="R86" i="9"/>
  <c r="E15" i="7"/>
  <c r="E12" i="7"/>
  <c r="E13" i="7"/>
  <c r="E14" i="7"/>
  <c r="E16" i="7"/>
  <c r="E17" i="7"/>
  <c r="E18" i="7"/>
  <c r="E19" i="7"/>
  <c r="E20" i="7"/>
  <c r="E21" i="7"/>
  <c r="O120" i="1"/>
  <c r="S21" i="12" l="1"/>
  <c r="V22" i="9"/>
  <c r="S19" i="9"/>
  <c r="P20" i="10"/>
  <c r="P19" i="10" s="1"/>
  <c r="U19" i="9"/>
  <c r="X22" i="9"/>
  <c r="E30" i="7"/>
  <c r="E24" i="7"/>
  <c r="E38" i="7"/>
  <c r="E31" i="7"/>
  <c r="E58" i="7"/>
  <c r="N263" i="1"/>
  <c r="I11" i="7"/>
  <c r="J11" i="7"/>
  <c r="G12" i="7"/>
  <c r="F48" i="7" l="1"/>
  <c r="F44" i="7"/>
  <c r="D47" i="7"/>
  <c r="G77" i="7"/>
  <c r="F77" i="7"/>
  <c r="E77" i="7"/>
  <c r="D77" i="7"/>
  <c r="G76" i="7"/>
  <c r="C76" i="7" s="1"/>
  <c r="F76" i="7"/>
  <c r="E76" i="7"/>
  <c r="D76" i="7"/>
  <c r="R75" i="7"/>
  <c r="Q75" i="7"/>
  <c r="P75" i="7"/>
  <c r="O75" i="7"/>
  <c r="N75" i="7"/>
  <c r="M75" i="7"/>
  <c r="L75" i="7"/>
  <c r="K75" i="7"/>
  <c r="J75" i="7"/>
  <c r="I75" i="7"/>
  <c r="H75" i="7"/>
  <c r="G74" i="7"/>
  <c r="F74" i="7"/>
  <c r="F72" i="7" s="1"/>
  <c r="E74" i="7"/>
  <c r="E72" i="7" s="1"/>
  <c r="D74" i="7"/>
  <c r="G73" i="7"/>
  <c r="C73" i="7" s="1"/>
  <c r="F73" i="7"/>
  <c r="D73" i="7"/>
  <c r="R72" i="7"/>
  <c r="Q72" i="7"/>
  <c r="P72" i="7"/>
  <c r="O72" i="7"/>
  <c r="N72" i="7"/>
  <c r="M72" i="7"/>
  <c r="L72" i="7"/>
  <c r="K72" i="7"/>
  <c r="J72" i="7"/>
  <c r="I72" i="7"/>
  <c r="H72" i="7"/>
  <c r="G71" i="7"/>
  <c r="C71" i="7" s="1"/>
  <c r="F71" i="7"/>
  <c r="E71" i="7"/>
  <c r="D71" i="7"/>
  <c r="D69" i="7" s="1"/>
  <c r="G70" i="7"/>
  <c r="C70" i="7" s="1"/>
  <c r="F70" i="7"/>
  <c r="E70" i="7"/>
  <c r="D70" i="7"/>
  <c r="R69" i="7"/>
  <c r="Q69" i="7"/>
  <c r="P69" i="7"/>
  <c r="O69" i="7"/>
  <c r="N69" i="7"/>
  <c r="M69" i="7"/>
  <c r="L69" i="7"/>
  <c r="K69" i="7"/>
  <c r="J69" i="7"/>
  <c r="I69" i="7"/>
  <c r="H69" i="7"/>
  <c r="G68" i="7"/>
  <c r="F68" i="7"/>
  <c r="E68" i="7"/>
  <c r="E67" i="7" s="1"/>
  <c r="D68" i="7"/>
  <c r="D67" i="7" s="1"/>
  <c r="C68" i="7"/>
  <c r="C67" i="7" s="1"/>
  <c r="R67" i="7"/>
  <c r="Q67" i="7"/>
  <c r="P67" i="7"/>
  <c r="O67" i="7"/>
  <c r="N67" i="7"/>
  <c r="M67" i="7"/>
  <c r="L67" i="7"/>
  <c r="K67" i="7"/>
  <c r="J67" i="7"/>
  <c r="I67" i="7"/>
  <c r="H67" i="7"/>
  <c r="G67" i="7"/>
  <c r="F67" i="7"/>
  <c r="G66" i="7"/>
  <c r="C66" i="7" s="1"/>
  <c r="F66" i="7"/>
  <c r="E66" i="7"/>
  <c r="D66" i="7"/>
  <c r="G65" i="7"/>
  <c r="C65" i="7" s="1"/>
  <c r="F65" i="7"/>
  <c r="E65" i="7"/>
  <c r="D65" i="7"/>
  <c r="R64" i="7"/>
  <c r="Q64" i="7"/>
  <c r="P64" i="7"/>
  <c r="O64" i="7"/>
  <c r="N64" i="7"/>
  <c r="M64" i="7"/>
  <c r="L64" i="7"/>
  <c r="K64" i="7"/>
  <c r="J64" i="7"/>
  <c r="I64" i="7"/>
  <c r="H64" i="7"/>
  <c r="G63" i="7"/>
  <c r="F63" i="7"/>
  <c r="E63" i="7"/>
  <c r="D63" i="7"/>
  <c r="G62" i="7"/>
  <c r="F62" i="7"/>
  <c r="E62" i="7"/>
  <c r="D62" i="7"/>
  <c r="C62" i="7"/>
  <c r="R61" i="7"/>
  <c r="Q61" i="7"/>
  <c r="P61" i="7"/>
  <c r="O61" i="7"/>
  <c r="N61" i="7"/>
  <c r="M61" i="7"/>
  <c r="L61" i="7"/>
  <c r="K61" i="7"/>
  <c r="J61" i="7"/>
  <c r="I61" i="7"/>
  <c r="H61" i="7"/>
  <c r="G60" i="7"/>
  <c r="C60" i="7" s="1"/>
  <c r="F60" i="7"/>
  <c r="E60" i="7"/>
  <c r="D60" i="7"/>
  <c r="G59" i="7"/>
  <c r="C59" i="7" s="1"/>
  <c r="F59" i="7"/>
  <c r="E59" i="7"/>
  <c r="D59" i="7"/>
  <c r="G58" i="7"/>
  <c r="C58" i="7" s="1"/>
  <c r="F58" i="7"/>
  <c r="D58" i="7"/>
  <c r="R57" i="7"/>
  <c r="Q57" i="7"/>
  <c r="P57" i="7"/>
  <c r="O57" i="7"/>
  <c r="N57" i="7"/>
  <c r="M57" i="7"/>
  <c r="L57" i="7"/>
  <c r="K57" i="7"/>
  <c r="J57" i="7"/>
  <c r="I57" i="7"/>
  <c r="H57" i="7"/>
  <c r="G56" i="7"/>
  <c r="C56" i="7" s="1"/>
  <c r="F56" i="7"/>
  <c r="D56" i="7"/>
  <c r="G55" i="7"/>
  <c r="C55" i="7" s="1"/>
  <c r="F55" i="7"/>
  <c r="G54" i="7"/>
  <c r="C54" i="7" s="1"/>
  <c r="F54" i="7"/>
  <c r="D54" i="7"/>
  <c r="G53" i="7"/>
  <c r="C53" i="7" s="1"/>
  <c r="F53" i="7"/>
  <c r="D53" i="7"/>
  <c r="G52" i="7"/>
  <c r="C52" i="7" s="1"/>
  <c r="F52" i="7"/>
  <c r="D52" i="7"/>
  <c r="G51" i="7"/>
  <c r="C51" i="7" s="1"/>
  <c r="F51" i="7"/>
  <c r="D51" i="7"/>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G39" i="7" s="1"/>
  <c r="F42" i="7"/>
  <c r="D42" i="7"/>
  <c r="G41" i="7"/>
  <c r="F41" i="7"/>
  <c r="D41" i="7"/>
  <c r="C41" i="7"/>
  <c r="G40" i="7"/>
  <c r="C40" i="7" s="1"/>
  <c r="F40" i="7"/>
  <c r="D40" i="7"/>
  <c r="R39" i="7"/>
  <c r="Q39" i="7"/>
  <c r="P39" i="7"/>
  <c r="O39" i="7"/>
  <c r="N39" i="7"/>
  <c r="M39" i="7"/>
  <c r="L39" i="7"/>
  <c r="K39" i="7"/>
  <c r="J39" i="7"/>
  <c r="I39" i="7"/>
  <c r="H39" i="7"/>
  <c r="E39" i="7"/>
  <c r="G38" i="7"/>
  <c r="C38" i="7" s="1"/>
  <c r="C37" i="7" s="1"/>
  <c r="F38" i="7"/>
  <c r="F37" i="7" s="1"/>
  <c r="D38" i="7"/>
  <c r="D37" i="7" s="1"/>
  <c r="R37" i="7"/>
  <c r="Q37" i="7"/>
  <c r="P37" i="7"/>
  <c r="O37" i="7"/>
  <c r="N37" i="7"/>
  <c r="M37" i="7"/>
  <c r="L37" i="7"/>
  <c r="K37" i="7"/>
  <c r="J37" i="7"/>
  <c r="I37" i="7"/>
  <c r="H37" i="7"/>
  <c r="G36" i="7"/>
  <c r="C36" i="7" s="1"/>
  <c r="F36" i="7"/>
  <c r="E36" i="7"/>
  <c r="D36" i="7"/>
  <c r="G35" i="7"/>
  <c r="C35" i="7" s="1"/>
  <c r="F35" i="7"/>
  <c r="E35" i="7"/>
  <c r="D35" i="7"/>
  <c r="G34" i="7"/>
  <c r="C34" i="7" s="1"/>
  <c r="F34" i="7"/>
  <c r="E34" i="7"/>
  <c r="D34" i="7"/>
  <c r="G33" i="7"/>
  <c r="F33" i="7"/>
  <c r="E33" i="7"/>
  <c r="D33" i="7"/>
  <c r="C33" i="7"/>
  <c r="G32" i="7"/>
  <c r="F32" i="7"/>
  <c r="E32" i="7"/>
  <c r="D32" i="7"/>
  <c r="G31" i="7"/>
  <c r="C31" i="7" s="1"/>
  <c r="F31" i="7"/>
  <c r="D31" i="7"/>
  <c r="G30" i="7"/>
  <c r="F30" i="7"/>
  <c r="D30" i="7"/>
  <c r="C30" i="7"/>
  <c r="R29" i="7"/>
  <c r="Q29" i="7"/>
  <c r="P29" i="7"/>
  <c r="O29" i="7"/>
  <c r="N29" i="7"/>
  <c r="M29" i="7"/>
  <c r="L29" i="7"/>
  <c r="K29" i="7"/>
  <c r="J29" i="7"/>
  <c r="I29" i="7"/>
  <c r="H29" i="7"/>
  <c r="G28" i="7"/>
  <c r="C28" i="7" s="1"/>
  <c r="F28" i="7"/>
  <c r="E28" i="7"/>
  <c r="D28" i="7"/>
  <c r="G27" i="7"/>
  <c r="C27" i="7" s="1"/>
  <c r="F27" i="7"/>
  <c r="E27" i="7"/>
  <c r="D27" i="7"/>
  <c r="G26" i="7"/>
  <c r="C26" i="7" s="1"/>
  <c r="F26" i="7"/>
  <c r="E26" i="7"/>
  <c r="D26" i="7"/>
  <c r="R25" i="7"/>
  <c r="Q25" i="7"/>
  <c r="P25" i="7"/>
  <c r="O25" i="7"/>
  <c r="N25" i="7"/>
  <c r="M25" i="7"/>
  <c r="L25" i="7"/>
  <c r="K25" i="7"/>
  <c r="J25" i="7"/>
  <c r="I25" i="7"/>
  <c r="H25" i="7"/>
  <c r="G24" i="7"/>
  <c r="C24" i="7" s="1"/>
  <c r="F24" i="7"/>
  <c r="F22" i="7" s="1"/>
  <c r="E22" i="7"/>
  <c r="D24" i="7"/>
  <c r="G23" i="7"/>
  <c r="C23" i="7" s="1"/>
  <c r="F23" i="7"/>
  <c r="D23" i="7"/>
  <c r="R22" i="7"/>
  <c r="Q22" i="7"/>
  <c r="P22" i="7"/>
  <c r="O22" i="7"/>
  <c r="N22" i="7"/>
  <c r="M22" i="7"/>
  <c r="L22" i="7"/>
  <c r="K22" i="7"/>
  <c r="J22" i="7"/>
  <c r="I22" i="7"/>
  <c r="H22" i="7"/>
  <c r="O21" i="7"/>
  <c r="C21" i="7" s="1"/>
  <c r="F21" i="7"/>
  <c r="D21" i="7"/>
  <c r="O20" i="7"/>
  <c r="C20" i="7" s="1"/>
  <c r="F20" i="7"/>
  <c r="D20" i="7"/>
  <c r="O19" i="7"/>
  <c r="C19" i="7" s="1"/>
  <c r="F19" i="7"/>
  <c r="D19" i="7"/>
  <c r="O18" i="7"/>
  <c r="C18" i="7" s="1"/>
  <c r="F18" i="7"/>
  <c r="D18" i="7"/>
  <c r="O17" i="7"/>
  <c r="F17" i="7"/>
  <c r="D17" i="7"/>
  <c r="C17" i="7"/>
  <c r="O16" i="7"/>
  <c r="F16" i="7"/>
  <c r="D16" i="7"/>
  <c r="C16" i="7"/>
  <c r="O15" i="7"/>
  <c r="C15" i="7" s="1"/>
  <c r="F15" i="7"/>
  <c r="D15" i="7"/>
  <c r="N14" i="7"/>
  <c r="D14" i="7"/>
  <c r="N13" i="7"/>
  <c r="K13" i="7" s="1"/>
  <c r="C13" i="7" s="1"/>
  <c r="F13" i="7"/>
  <c r="D13" i="7"/>
  <c r="F12" i="7"/>
  <c r="D12" i="7"/>
  <c r="R11" i="7"/>
  <c r="Q11" i="7"/>
  <c r="P11" i="7"/>
  <c r="M11" i="7"/>
  <c r="L11" i="7"/>
  <c r="H11" i="7"/>
  <c r="G11" i="7"/>
  <c r="I82" i="6"/>
  <c r="I81" i="6" s="1"/>
  <c r="F82" i="6"/>
  <c r="F81" i="6" s="1"/>
  <c r="E82" i="6"/>
  <c r="E81" i="6" s="1"/>
  <c r="K81" i="6"/>
  <c r="J81" i="6"/>
  <c r="H81" i="6"/>
  <c r="G81" i="6"/>
  <c r="I80" i="6"/>
  <c r="F80" i="6"/>
  <c r="E80" i="6" s="1"/>
  <c r="I79" i="6"/>
  <c r="I78" i="6"/>
  <c r="F78" i="6"/>
  <c r="E78" i="6"/>
  <c r="I77" i="6"/>
  <c r="I76" i="6"/>
  <c r="F76" i="6"/>
  <c r="E76" i="6" s="1"/>
  <c r="I75" i="6"/>
  <c r="I74" i="6"/>
  <c r="F74" i="6"/>
  <c r="E74" i="6" s="1"/>
  <c r="I73" i="6"/>
  <c r="I72" i="6"/>
  <c r="F72" i="6"/>
  <c r="E72" i="6"/>
  <c r="I71" i="6"/>
  <c r="I70" i="6"/>
  <c r="F70" i="6"/>
  <c r="E70" i="6" s="1"/>
  <c r="I69" i="6"/>
  <c r="I68" i="6"/>
  <c r="F68" i="6"/>
  <c r="E68" i="6" s="1"/>
  <c r="I67" i="6"/>
  <c r="I66" i="6"/>
  <c r="F66" i="6"/>
  <c r="E66" i="6"/>
  <c r="K64" i="6"/>
  <c r="K63" i="6" s="1"/>
  <c r="J64" i="6"/>
  <c r="H64" i="6"/>
  <c r="H63" i="6" s="1"/>
  <c r="G64" i="6"/>
  <c r="I62" i="6"/>
  <c r="I61" i="6" s="1"/>
  <c r="F62" i="6"/>
  <c r="E62" i="6" s="1"/>
  <c r="E61" i="6" s="1"/>
  <c r="K61" i="6"/>
  <c r="J61" i="6"/>
  <c r="H61" i="6"/>
  <c r="G61" i="6"/>
  <c r="I59" i="6"/>
  <c r="F59" i="6"/>
  <c r="E59" i="6" s="1"/>
  <c r="I58" i="6"/>
  <c r="F58" i="6"/>
  <c r="E58" i="6"/>
  <c r="Q57" i="6"/>
  <c r="I57" i="6"/>
  <c r="F57" i="6"/>
  <c r="E57" i="6"/>
  <c r="I56" i="6"/>
  <c r="F56" i="6"/>
  <c r="E56" i="6" s="1"/>
  <c r="I55" i="6"/>
  <c r="F55" i="6"/>
  <c r="E55" i="6" s="1"/>
  <c r="I54" i="6"/>
  <c r="F54" i="6"/>
  <c r="E54" i="6" s="1"/>
  <c r="I53" i="6"/>
  <c r="F53" i="6"/>
  <c r="E53" i="6"/>
  <c r="I52" i="6"/>
  <c r="F52" i="6"/>
  <c r="E52" i="6" s="1"/>
  <c r="I51" i="6"/>
  <c r="F51" i="6"/>
  <c r="E51" i="6"/>
  <c r="I50" i="6"/>
  <c r="F50" i="6"/>
  <c r="E50" i="6" s="1"/>
  <c r="I49" i="6"/>
  <c r="F49" i="6"/>
  <c r="E49" i="6"/>
  <c r="I48" i="6"/>
  <c r="F48" i="6"/>
  <c r="E48" i="6" s="1"/>
  <c r="I47" i="6"/>
  <c r="F47" i="6"/>
  <c r="E47" i="6"/>
  <c r="I46" i="6"/>
  <c r="F46" i="6"/>
  <c r="E46" i="6" s="1"/>
  <c r="I45" i="6"/>
  <c r="F45" i="6"/>
  <c r="E45" i="6" s="1"/>
  <c r="I44" i="6"/>
  <c r="F44" i="6"/>
  <c r="I43" i="6"/>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K10" i="6" s="1"/>
  <c r="J11" i="6"/>
  <c r="I11" i="6" s="1"/>
  <c r="H11" i="6"/>
  <c r="H10" i="6" s="1"/>
  <c r="G11" i="6"/>
  <c r="G10" i="6" s="1"/>
  <c r="E11" i="6"/>
  <c r="G63" i="6" l="1"/>
  <c r="G60" i="6" s="1"/>
  <c r="D25" i="7"/>
  <c r="E69" i="7"/>
  <c r="J63" i="6"/>
  <c r="F69" i="7"/>
  <c r="F64" i="6"/>
  <c r="G61" i="7"/>
  <c r="G64" i="7"/>
  <c r="F61" i="6"/>
  <c r="K60" i="6"/>
  <c r="F63" i="6"/>
  <c r="E57" i="7"/>
  <c r="C63" i="7"/>
  <c r="I42" i="6"/>
  <c r="R10" i="7"/>
  <c r="C61" i="7"/>
  <c r="E64" i="7"/>
  <c r="L10" i="7"/>
  <c r="F57" i="7"/>
  <c r="E61" i="7"/>
  <c r="C64" i="7"/>
  <c r="P10" i="7"/>
  <c r="F25" i="7"/>
  <c r="F10" i="7" s="1"/>
  <c r="G29" i="7"/>
  <c r="J10" i="7"/>
  <c r="C25" i="7"/>
  <c r="I10" i="6"/>
  <c r="E64" i="6"/>
  <c r="E63" i="6" s="1"/>
  <c r="E25" i="7"/>
  <c r="D29" i="7"/>
  <c r="D49" i="7"/>
  <c r="D57" i="7"/>
  <c r="D61" i="7"/>
  <c r="D64" i="7"/>
  <c r="M10" i="7"/>
  <c r="F29" i="7"/>
  <c r="D43" i="7"/>
  <c r="F49" i="7"/>
  <c r="F75" i="7"/>
  <c r="I64" i="6"/>
  <c r="I63" i="6" s="1"/>
  <c r="I60" i="6" s="1"/>
  <c r="G25" i="7"/>
  <c r="D39" i="7"/>
  <c r="F43" i="7"/>
  <c r="F61" i="7"/>
  <c r="F64" i="7"/>
  <c r="E60" i="6"/>
  <c r="F39" i="7"/>
  <c r="H60" i="6"/>
  <c r="H9" i="6" s="1"/>
  <c r="F42" i="6"/>
  <c r="Q10" i="7"/>
  <c r="G37" i="7"/>
  <c r="C42" i="7"/>
  <c r="C39" i="7" s="1"/>
  <c r="N11" i="7"/>
  <c r="N10" i="7" s="1"/>
  <c r="K14" i="7"/>
  <c r="C14" i="7" s="1"/>
  <c r="F14" i="7"/>
  <c r="F11"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K9" i="6"/>
  <c r="F60" i="6"/>
  <c r="J60" i="6"/>
  <c r="G9" i="6"/>
  <c r="J10" i="6"/>
  <c r="J9" i="6" s="1"/>
  <c r="E44" i="6"/>
  <c r="E42" i="6" s="1"/>
  <c r="E10" i="6" s="1"/>
  <c r="F11" i="6"/>
  <c r="F10" i="6" s="1"/>
  <c r="F9" i="6" l="1"/>
  <c r="I9" i="6"/>
  <c r="E9" i="6"/>
  <c r="K11" i="7"/>
  <c r="K10" i="7" s="1"/>
  <c r="C11" i="7"/>
  <c r="C10" i="7" s="1"/>
  <c r="H4" i="7"/>
  <c r="F4" i="7"/>
  <c r="D10" i="7"/>
  <c r="E10" i="7"/>
  <c r="G10" i="7"/>
  <c r="O55" i="1"/>
  <c r="D4" i="7" l="1"/>
  <c r="N123" i="1"/>
  <c r="G123" i="1"/>
  <c r="G122" i="1"/>
  <c r="G265" i="1" l="1"/>
  <c r="N260" i="1"/>
  <c r="N259" i="1"/>
  <c r="N262" i="1"/>
  <c r="G261" i="1"/>
  <c r="I103" i="1"/>
  <c r="I94" i="1"/>
  <c r="I92" i="1"/>
  <c r="I91" i="1"/>
  <c r="G91" i="1" s="1"/>
  <c r="I90" i="1"/>
  <c r="G90" i="1" s="1"/>
  <c r="I88" i="1"/>
  <c r="G41" i="1" l="1"/>
  <c r="G40" i="1"/>
  <c r="N289" i="1" l="1"/>
  <c r="G289" i="1"/>
  <c r="N288" i="1"/>
  <c r="G288" i="1"/>
  <c r="N287" i="1"/>
  <c r="G287" i="1"/>
  <c r="N286" i="1"/>
  <c r="G286" i="1"/>
  <c r="N285" i="1"/>
  <c r="G285" i="1"/>
  <c r="N284" i="1"/>
  <c r="G284" i="1"/>
  <c r="N283" i="1"/>
  <c r="G283" i="1"/>
  <c r="N282" i="1"/>
  <c r="G282" i="1"/>
  <c r="N281" i="1"/>
  <c r="G281" i="1"/>
  <c r="N280" i="1"/>
  <c r="G280" i="1"/>
  <c r="N279" i="1"/>
  <c r="G279" i="1"/>
  <c r="N278" i="1"/>
  <c r="G278" i="1"/>
  <c r="N277" i="1"/>
  <c r="G277" i="1"/>
  <c r="N276" i="1"/>
  <c r="G276" i="1"/>
  <c r="N275" i="1"/>
  <c r="N274" i="1"/>
  <c r="G274" i="1"/>
  <c r="N273" i="1"/>
  <c r="G273" i="1"/>
  <c r="N272" i="1"/>
  <c r="G272" i="1"/>
  <c r="N271" i="1"/>
  <c r="G271" i="1"/>
  <c r="N270" i="1"/>
  <c r="G270" i="1"/>
  <c r="N269" i="1"/>
  <c r="G269" i="1"/>
  <c r="N268" i="1"/>
  <c r="G268" i="1"/>
  <c r="N267" i="1"/>
  <c r="G267" i="1"/>
  <c r="N266" i="1"/>
  <c r="G266" i="1"/>
  <c r="N265" i="1"/>
  <c r="N264" i="1"/>
  <c r="G264" i="1"/>
  <c r="N261" i="1"/>
  <c r="G260" i="1"/>
  <c r="AA257" i="1"/>
  <c r="P257" i="1"/>
  <c r="O257" i="1"/>
  <c r="J257" i="1"/>
  <c r="I257" i="1"/>
  <c r="AE258" i="1" s="1"/>
  <c r="AE259" i="1" s="1"/>
  <c r="H257" i="1"/>
  <c r="AD258" i="1" s="1"/>
  <c r="AD259" i="1" s="1"/>
  <c r="N254" i="1"/>
  <c r="G254" i="1"/>
  <c r="N253" i="1"/>
  <c r="G253" i="1"/>
  <c r="N252" i="1"/>
  <c r="G252" i="1"/>
  <c r="N251" i="1"/>
  <c r="G251" i="1"/>
  <c r="N250" i="1"/>
  <c r="G250" i="1"/>
  <c r="N249" i="1"/>
  <c r="G249" i="1"/>
  <c r="N248" i="1"/>
  <c r="G248" i="1"/>
  <c r="N247" i="1"/>
  <c r="G247" i="1"/>
  <c r="N246" i="1"/>
  <c r="G246" i="1"/>
  <c r="N245" i="1"/>
  <c r="G245" i="1"/>
  <c r="N244" i="1"/>
  <c r="G244" i="1"/>
  <c r="N243" i="1"/>
  <c r="G243" i="1"/>
  <c r="N242" i="1"/>
  <c r="G242" i="1"/>
  <c r="AA241" i="1"/>
  <c r="P241" i="1"/>
  <c r="O241" i="1"/>
  <c r="J241" i="1"/>
  <c r="I241" i="1"/>
  <c r="H241" i="1"/>
  <c r="N238" i="1"/>
  <c r="G238" i="1"/>
  <c r="N237" i="1"/>
  <c r="G237" i="1"/>
  <c r="N236" i="1"/>
  <c r="G236" i="1"/>
  <c r="N235" i="1"/>
  <c r="G235" i="1"/>
  <c r="N234" i="1"/>
  <c r="G234" i="1"/>
  <c r="N233" i="1"/>
  <c r="G233" i="1"/>
  <c r="N232" i="1"/>
  <c r="G232" i="1"/>
  <c r="N231" i="1"/>
  <c r="G231" i="1"/>
  <c r="N230" i="1"/>
  <c r="G230" i="1"/>
  <c r="N229" i="1"/>
  <c r="G229" i="1"/>
  <c r="N228" i="1"/>
  <c r="G228" i="1"/>
  <c r="N227" i="1"/>
  <c r="G227" i="1"/>
  <c r="N226" i="1"/>
  <c r="G226" i="1"/>
  <c r="AA225" i="1"/>
  <c r="P225" i="1"/>
  <c r="O225" i="1"/>
  <c r="J225" i="1"/>
  <c r="I225" i="1"/>
  <c r="AE226" i="1" s="1"/>
  <c r="AE227" i="1" s="1"/>
  <c r="H225" i="1"/>
  <c r="AD226" i="1" s="1"/>
  <c r="AD227" i="1" s="1"/>
  <c r="N224" i="1"/>
  <c r="G224" i="1"/>
  <c r="N223" i="1"/>
  <c r="G223" i="1"/>
  <c r="N222" i="1"/>
  <c r="G222" i="1"/>
  <c r="N221" i="1"/>
  <c r="G221" i="1"/>
  <c r="AA220" i="1"/>
  <c r="P220" i="1"/>
  <c r="O220" i="1"/>
  <c r="J220" i="1"/>
  <c r="I220" i="1"/>
  <c r="AE221" i="1" s="1"/>
  <c r="AE222" i="1" s="1"/>
  <c r="H220" i="1"/>
  <c r="AD221" i="1" s="1"/>
  <c r="AD222" i="1" s="1"/>
  <c r="N219" i="1"/>
  <c r="G219" i="1"/>
  <c r="N218" i="1"/>
  <c r="G218" i="1"/>
  <c r="N217" i="1"/>
  <c r="G217" i="1"/>
  <c r="N216" i="1"/>
  <c r="G216" i="1"/>
  <c r="N215" i="1"/>
  <c r="G215" i="1"/>
  <c r="N214" i="1"/>
  <c r="G214" i="1"/>
  <c r="N213" i="1"/>
  <c r="G213" i="1"/>
  <c r="N212" i="1"/>
  <c r="G212" i="1"/>
  <c r="N211" i="1"/>
  <c r="G211" i="1"/>
  <c r="N210" i="1"/>
  <c r="G210" i="1"/>
  <c r="N209" i="1"/>
  <c r="G209" i="1"/>
  <c r="N208" i="1"/>
  <c r="G208" i="1"/>
  <c r="N207" i="1"/>
  <c r="G207" i="1"/>
  <c r="N206" i="1"/>
  <c r="G206" i="1"/>
  <c r="N205" i="1"/>
  <c r="G205" i="1"/>
  <c r="N204" i="1"/>
  <c r="G204" i="1"/>
  <c r="G203" i="1"/>
  <c r="N202" i="1"/>
  <c r="G202" i="1"/>
  <c r="N201" i="1"/>
  <c r="G201" i="1"/>
  <c r="AA200" i="1"/>
  <c r="P200" i="1"/>
  <c r="O200" i="1"/>
  <c r="J200" i="1"/>
  <c r="I200" i="1"/>
  <c r="AE201" i="1" s="1"/>
  <c r="AE202" i="1" s="1"/>
  <c r="H200" i="1"/>
  <c r="AD201" i="1" s="1"/>
  <c r="AD202" i="1" s="1"/>
  <c r="N197" i="1"/>
  <c r="G197" i="1"/>
  <c r="N196" i="1"/>
  <c r="G196" i="1"/>
  <c r="N195" i="1"/>
  <c r="G195" i="1"/>
  <c r="N194" i="1"/>
  <c r="G194" i="1"/>
  <c r="N193" i="1"/>
  <c r="G193" i="1"/>
  <c r="N192" i="1"/>
  <c r="G192" i="1"/>
  <c r="N191" i="1"/>
  <c r="G191" i="1"/>
  <c r="N190" i="1"/>
  <c r="G190" i="1"/>
  <c r="N189" i="1"/>
  <c r="G189" i="1"/>
  <c r="N188" i="1"/>
  <c r="G188" i="1"/>
  <c r="N187" i="1"/>
  <c r="G187" i="1"/>
  <c r="N186" i="1"/>
  <c r="G186" i="1"/>
  <c r="N185" i="1"/>
  <c r="G185" i="1"/>
  <c r="N184" i="1"/>
  <c r="G184" i="1"/>
  <c r="AA183" i="1"/>
  <c r="P183" i="1"/>
  <c r="O183" i="1"/>
  <c r="J183" i="1"/>
  <c r="I183" i="1"/>
  <c r="AE184" i="1" s="1"/>
  <c r="AE185" i="1" s="1"/>
  <c r="H183" i="1"/>
  <c r="AD184" i="1" s="1"/>
  <c r="AD185" i="1" s="1"/>
  <c r="N179" i="1"/>
  <c r="G179" i="1"/>
  <c r="N178" i="1"/>
  <c r="G178" i="1"/>
  <c r="N177" i="1"/>
  <c r="G177" i="1"/>
  <c r="N176" i="1"/>
  <c r="G176" i="1"/>
  <c r="N175" i="1"/>
  <c r="G175" i="1"/>
  <c r="N174" i="1"/>
  <c r="G174" i="1"/>
  <c r="N173" i="1"/>
  <c r="G173" i="1"/>
  <c r="N172" i="1"/>
  <c r="G172" i="1"/>
  <c r="N171" i="1"/>
  <c r="G171" i="1"/>
  <c r="N170" i="1"/>
  <c r="G170" i="1"/>
  <c r="N169" i="1"/>
  <c r="G169" i="1"/>
  <c r="N168" i="1"/>
  <c r="G168" i="1"/>
  <c r="N167" i="1"/>
  <c r="G167" i="1"/>
  <c r="N166" i="1"/>
  <c r="G166" i="1"/>
  <c r="N165" i="1"/>
  <c r="G165" i="1"/>
  <c r="AA164" i="1"/>
  <c r="P164" i="1"/>
  <c r="O164" i="1"/>
  <c r="J164" i="1"/>
  <c r="I164" i="1"/>
  <c r="AE165" i="1" s="1"/>
  <c r="AE166" i="1" s="1"/>
  <c r="H164" i="1"/>
  <c r="AD165" i="1" s="1"/>
  <c r="AD166" i="1" s="1"/>
  <c r="N162" i="1"/>
  <c r="G162" i="1"/>
  <c r="N161" i="1"/>
  <c r="G161" i="1"/>
  <c r="N160" i="1"/>
  <c r="G160" i="1"/>
  <c r="N159" i="1"/>
  <c r="G159" i="1"/>
  <c r="N158" i="1"/>
  <c r="G158" i="1"/>
  <c r="N157" i="1"/>
  <c r="G157" i="1"/>
  <c r="N156" i="1"/>
  <c r="G156" i="1"/>
  <c r="N155" i="1"/>
  <c r="G155" i="1"/>
  <c r="N154" i="1"/>
  <c r="G154" i="1"/>
  <c r="AA153" i="1"/>
  <c r="P153" i="1"/>
  <c r="O153" i="1"/>
  <c r="J153" i="1"/>
  <c r="I153" i="1"/>
  <c r="AE154" i="1" s="1"/>
  <c r="AE155" i="1" s="1"/>
  <c r="H153" i="1"/>
  <c r="AD154" i="1" s="1"/>
  <c r="AD155" i="1" s="1"/>
  <c r="N151" i="1"/>
  <c r="G151" i="1"/>
  <c r="N150" i="1"/>
  <c r="G150" i="1"/>
  <c r="N149" i="1"/>
  <c r="G149" i="1"/>
  <c r="N148" i="1"/>
  <c r="G148" i="1"/>
  <c r="N147" i="1"/>
  <c r="G147" i="1"/>
  <c r="N146" i="1"/>
  <c r="G146" i="1"/>
  <c r="N145" i="1"/>
  <c r="G145" i="1"/>
  <c r="N144" i="1"/>
  <c r="G144" i="1"/>
  <c r="N143" i="1"/>
  <c r="G143" i="1"/>
  <c r="N142" i="1"/>
  <c r="G142" i="1"/>
  <c r="N141" i="1"/>
  <c r="G141" i="1"/>
  <c r="N140" i="1"/>
  <c r="G140" i="1"/>
  <c r="N139" i="1"/>
  <c r="G139" i="1"/>
  <c r="N138" i="1"/>
  <c r="G138" i="1"/>
  <c r="AA137" i="1"/>
  <c r="P137" i="1"/>
  <c r="O137" i="1"/>
  <c r="J137" i="1"/>
  <c r="I137" i="1"/>
  <c r="AE138" i="1" s="1"/>
  <c r="AE139" i="1" s="1"/>
  <c r="H137" i="1"/>
  <c r="AD138" i="1" s="1"/>
  <c r="AD139" i="1" s="1"/>
  <c r="N134" i="1"/>
  <c r="G134" i="1"/>
  <c r="N133" i="1"/>
  <c r="G133" i="1"/>
  <c r="N132" i="1"/>
  <c r="G132" i="1"/>
  <c r="N131" i="1"/>
  <c r="G131" i="1"/>
  <c r="N130" i="1"/>
  <c r="G130" i="1"/>
  <c r="N129" i="1"/>
  <c r="G129" i="1"/>
  <c r="N128" i="1"/>
  <c r="G128" i="1"/>
  <c r="N127" i="1"/>
  <c r="G127" i="1"/>
  <c r="N126" i="1"/>
  <c r="G126" i="1"/>
  <c r="N125" i="1"/>
  <c r="G125" i="1"/>
  <c r="N124" i="1"/>
  <c r="G124" i="1"/>
  <c r="AA120" i="1"/>
  <c r="P120" i="1"/>
  <c r="J120" i="1"/>
  <c r="I120" i="1"/>
  <c r="AE121" i="1" s="1"/>
  <c r="AE122" i="1" s="1"/>
  <c r="H120" i="1"/>
  <c r="AD121" i="1" s="1"/>
  <c r="AD122" i="1" s="1"/>
  <c r="N117" i="1"/>
  <c r="G117" i="1"/>
  <c r="N116" i="1"/>
  <c r="G116" i="1"/>
  <c r="N115" i="1"/>
  <c r="G115" i="1"/>
  <c r="N114" i="1"/>
  <c r="G114" i="1"/>
  <c r="N113" i="1"/>
  <c r="G113" i="1"/>
  <c r="N112" i="1"/>
  <c r="G112" i="1"/>
  <c r="N111" i="1"/>
  <c r="G111" i="1"/>
  <c r="N110" i="1"/>
  <c r="G110" i="1"/>
  <c r="N109" i="1"/>
  <c r="G109" i="1"/>
  <c r="N108" i="1"/>
  <c r="G108" i="1"/>
  <c r="N107" i="1"/>
  <c r="G107" i="1"/>
  <c r="N106" i="1"/>
  <c r="G106" i="1"/>
  <c r="AA105" i="1"/>
  <c r="P105" i="1"/>
  <c r="O105" i="1"/>
  <c r="J105" i="1"/>
  <c r="I105" i="1"/>
  <c r="AE106" i="1" s="1"/>
  <c r="AE107" i="1" s="1"/>
  <c r="H105" i="1"/>
  <c r="AD106" i="1" s="1"/>
  <c r="AD107" i="1" s="1"/>
  <c r="N103" i="1"/>
  <c r="G103" i="1"/>
  <c r="N98" i="1"/>
  <c r="N97" i="1"/>
  <c r="G97" i="1"/>
  <c r="N96" i="1"/>
  <c r="G96" i="1"/>
  <c r="N95" i="1"/>
  <c r="G95" i="1"/>
  <c r="N94" i="1"/>
  <c r="G94" i="1"/>
  <c r="N93" i="1"/>
  <c r="G93" i="1"/>
  <c r="N92" i="1"/>
  <c r="G92" i="1"/>
  <c r="N90" i="1"/>
  <c r="N89" i="1"/>
  <c r="G89" i="1"/>
  <c r="N88" i="1"/>
  <c r="G88" i="1"/>
  <c r="N87" i="1"/>
  <c r="G87" i="1"/>
  <c r="N86" i="1"/>
  <c r="G86" i="1"/>
  <c r="N85" i="1"/>
  <c r="G85" i="1"/>
  <c r="AA84" i="1"/>
  <c r="P84" i="1"/>
  <c r="O84" i="1"/>
  <c r="J84" i="1"/>
  <c r="I84" i="1"/>
  <c r="AE85" i="1" s="1"/>
  <c r="AE86" i="1" s="1"/>
  <c r="H84" i="1"/>
  <c r="AD85" i="1" s="1"/>
  <c r="AD86" i="1" s="1"/>
  <c r="N82" i="1"/>
  <c r="G82" i="1"/>
  <c r="N81" i="1"/>
  <c r="G81" i="1"/>
  <c r="N80" i="1"/>
  <c r="G80" i="1"/>
  <c r="N79" i="1"/>
  <c r="G79" i="1"/>
  <c r="N78" i="1"/>
  <c r="G78" i="1"/>
  <c r="N77" i="1"/>
  <c r="G77" i="1"/>
  <c r="N76" i="1"/>
  <c r="G76" i="1"/>
  <c r="N75" i="1"/>
  <c r="G75" i="1"/>
  <c r="N74" i="1"/>
  <c r="G74" i="1"/>
  <c r="N73" i="1"/>
  <c r="G73" i="1"/>
  <c r="N72" i="1"/>
  <c r="G72" i="1"/>
  <c r="N71" i="1"/>
  <c r="G71" i="1"/>
  <c r="N70" i="1"/>
  <c r="G70" i="1"/>
  <c r="AA69" i="1"/>
  <c r="P69" i="1"/>
  <c r="O69" i="1"/>
  <c r="J69" i="1"/>
  <c r="I69" i="1"/>
  <c r="AE70" i="1" s="1"/>
  <c r="H69" i="1"/>
  <c r="AD70" i="1" s="1"/>
  <c r="N63" i="1"/>
  <c r="G63" i="1"/>
  <c r="N62" i="1"/>
  <c r="G62" i="1"/>
  <c r="N61" i="1"/>
  <c r="G61" i="1"/>
  <c r="N60" i="1"/>
  <c r="G60" i="1"/>
  <c r="N59" i="1"/>
  <c r="N57" i="1"/>
  <c r="AA55" i="1"/>
  <c r="P55" i="1"/>
  <c r="J55" i="1"/>
  <c r="I55" i="1"/>
  <c r="AE56" i="1" s="1"/>
  <c r="AE57" i="1" s="1"/>
  <c r="H55" i="1"/>
  <c r="AD56" i="1" s="1"/>
  <c r="AD57" i="1" s="1"/>
  <c r="N53" i="1"/>
  <c r="G53" i="1"/>
  <c r="N52" i="1"/>
  <c r="G52" i="1"/>
  <c r="N51" i="1"/>
  <c r="G51" i="1"/>
  <c r="N50" i="1"/>
  <c r="G50" i="1"/>
  <c r="N49" i="1"/>
  <c r="N48" i="1"/>
  <c r="G48" i="1"/>
  <c r="N47" i="1"/>
  <c r="G47" i="1"/>
  <c r="N46" i="1"/>
  <c r="G46" i="1"/>
  <c r="AA45" i="1"/>
  <c r="P45" i="1"/>
  <c r="O45" i="1"/>
  <c r="J45" i="1"/>
  <c r="I45" i="1"/>
  <c r="AE46" i="1" s="1"/>
  <c r="AE47" i="1" s="1"/>
  <c r="H45" i="1"/>
  <c r="AD46" i="1" s="1"/>
  <c r="AD47" i="1" s="1"/>
  <c r="N44" i="1"/>
  <c r="K44" i="1" s="1"/>
  <c r="G44" i="1"/>
  <c r="N42" i="1"/>
  <c r="K42" i="1" s="1"/>
  <c r="G42" i="1"/>
  <c r="N40" i="1"/>
  <c r="K40" i="1" s="1"/>
  <c r="N39" i="1"/>
  <c r="K39" i="1" s="1"/>
  <c r="G39" i="1"/>
  <c r="N38" i="1"/>
  <c r="K38" i="1" s="1"/>
  <c r="G38" i="1"/>
  <c r="N37" i="1"/>
  <c r="K37" i="1" s="1"/>
  <c r="G37" i="1"/>
  <c r="N36" i="1"/>
  <c r="K36" i="1" s="1"/>
  <c r="G36" i="1"/>
  <c r="N35" i="1"/>
  <c r="K35" i="1" s="1"/>
  <c r="G35" i="1"/>
  <c r="N34" i="1"/>
  <c r="K34" i="1" s="1"/>
  <c r="G34" i="1"/>
  <c r="N33" i="1"/>
  <c r="K33" i="1" s="1"/>
  <c r="G33" i="1"/>
  <c r="N32" i="1"/>
  <c r="K32" i="1" s="1"/>
  <c r="G32" i="1"/>
  <c r="N31" i="1"/>
  <c r="K31" i="1" s="1"/>
  <c r="G31" i="1"/>
  <c r="AA30" i="1"/>
  <c r="P30" i="1"/>
  <c r="O30" i="1"/>
  <c r="J30" i="1"/>
  <c r="I30" i="1"/>
  <c r="AE31" i="1" s="1"/>
  <c r="AE32" i="1" s="1"/>
  <c r="N23" i="1"/>
  <c r="G23" i="1"/>
  <c r="N26" i="1"/>
  <c r="G26" i="1"/>
  <c r="N25" i="1"/>
  <c r="G25" i="1"/>
  <c r="N24" i="1"/>
  <c r="G24" i="1"/>
  <c r="N22" i="1"/>
  <c r="G22" i="1"/>
  <c r="N21" i="1"/>
  <c r="G21" i="1"/>
  <c r="N20" i="1"/>
  <c r="G20" i="1"/>
  <c r="N19" i="1"/>
  <c r="G19" i="1"/>
  <c r="N18" i="1"/>
  <c r="G18" i="1"/>
  <c r="N17" i="1"/>
  <c r="K17" i="1" s="1"/>
  <c r="N16" i="1"/>
  <c r="K16" i="1" s="1"/>
  <c r="N15" i="1"/>
  <c r="AA14" i="1"/>
  <c r="P14" i="1"/>
  <c r="O14" i="1"/>
  <c r="AE15" i="1"/>
  <c r="AE16" i="1" s="1"/>
  <c r="G14" i="1" l="1"/>
  <c r="AE71" i="1"/>
  <c r="AE72" i="1"/>
  <c r="AD71" i="1"/>
  <c r="AD72" i="1"/>
  <c r="AD242" i="1"/>
  <c r="AD243" i="1" s="1"/>
  <c r="AE242" i="1"/>
  <c r="AE243" i="1" s="1"/>
  <c r="O13" i="1"/>
  <c r="O12" i="1" s="1"/>
  <c r="O8" i="1" s="1"/>
  <c r="P13" i="1"/>
  <c r="P12" i="1" s="1"/>
  <c r="P8" i="1" s="1"/>
  <c r="K30" i="1"/>
  <c r="K15" i="1"/>
  <c r="K14" i="1" s="1"/>
  <c r="N14" i="1"/>
  <c r="AA13" i="1"/>
  <c r="AA12" i="1" s="1"/>
  <c r="AA8" i="1" s="1"/>
  <c r="G257" i="1"/>
  <c r="AC258" i="1" s="1"/>
  <c r="AC259" i="1" s="1"/>
  <c r="I13" i="1"/>
  <c r="I12" i="1" s="1"/>
  <c r="I8" i="1" s="1"/>
  <c r="H13" i="1"/>
  <c r="H12" i="1" s="1"/>
  <c r="H8" i="1" s="1"/>
  <c r="J13" i="1"/>
  <c r="J12" i="1" s="1"/>
  <c r="J8" i="1" s="1"/>
  <c r="N120" i="1"/>
  <c r="G120" i="1"/>
  <c r="AC121" i="1" s="1"/>
  <c r="AC122" i="1" s="1"/>
  <c r="N137" i="1"/>
  <c r="N45" i="1"/>
  <c r="G164" i="1"/>
  <c r="AC165" i="1" s="1"/>
  <c r="AC166" i="1" s="1"/>
  <c r="N183" i="1"/>
  <c r="N55" i="1"/>
  <c r="G183" i="1"/>
  <c r="AC184" i="1" s="1"/>
  <c r="AC185" i="1" s="1"/>
  <c r="N153" i="1"/>
  <c r="N200" i="1"/>
  <c r="N241" i="1"/>
  <c r="G220" i="1"/>
  <c r="AC221" i="1" s="1"/>
  <c r="AC222" i="1" s="1"/>
  <c r="G225" i="1"/>
  <c r="AC226" i="1" s="1"/>
  <c r="AC227" i="1" s="1"/>
  <c r="G30" i="1"/>
  <c r="G105" i="1"/>
  <c r="AC106" i="1" s="1"/>
  <c r="AC107" i="1" s="1"/>
  <c r="G69" i="1"/>
  <c r="AC70" i="1" s="1"/>
  <c r="N69" i="1"/>
  <c r="N84" i="1"/>
  <c r="G200" i="1"/>
  <c r="AC201" i="1" s="1"/>
  <c r="AC202" i="1" s="1"/>
  <c r="N220" i="1"/>
  <c r="N257" i="1"/>
  <c r="N30" i="1"/>
  <c r="G84" i="1"/>
  <c r="AC85" i="1" s="1"/>
  <c r="AC86" i="1" s="1"/>
  <c r="N105" i="1"/>
  <c r="N164" i="1"/>
  <c r="N225" i="1"/>
  <c r="G45" i="1"/>
  <c r="AC46" i="1" s="1"/>
  <c r="AC47" i="1" s="1"/>
  <c r="G137" i="1"/>
  <c r="AC138" i="1" s="1"/>
  <c r="AC139" i="1" s="1"/>
  <c r="G241" i="1"/>
  <c r="AC242" i="1" s="1"/>
  <c r="AC243" i="1" s="1"/>
  <c r="G55" i="1"/>
  <c r="AC56" i="1" s="1"/>
  <c r="AC57" i="1" s="1"/>
  <c r="G153" i="1"/>
  <c r="AC154" i="1" s="1"/>
  <c r="AC155" i="1" s="1"/>
  <c r="AC71" i="1" l="1"/>
  <c r="AC72" i="1"/>
  <c r="AC31" i="1"/>
  <c r="AC32" i="1" s="1"/>
  <c r="K13" i="1"/>
  <c r="AC22" i="1"/>
  <c r="AC23" i="1" s="1"/>
  <c r="AC15" i="1"/>
  <c r="AC16" i="1" s="1"/>
  <c r="N13" i="1"/>
  <c r="N12" i="1" s="1"/>
  <c r="N8" i="1" s="1"/>
  <c r="G13" i="1"/>
  <c r="G12" i="1" s="1"/>
  <c r="G8" i="1" s="1"/>
  <c r="L197" i="16"/>
  <c r="L13" i="16" s="1"/>
  <c r="M209" i="16"/>
  <c r="K209" i="16" s="1"/>
  <c r="K197" i="16" s="1"/>
  <c r="K13" i="16" s="1"/>
  <c r="S197" i="16"/>
  <c r="S13" i="16" s="1"/>
  <c r="Q197" i="16"/>
  <c r="Q13" i="16" s="1"/>
  <c r="R197" i="16"/>
  <c r="R13" i="16" s="1"/>
  <c r="L209" i="16"/>
  <c r="M197" i="16" l="1"/>
  <c r="M13" i="16" s="1"/>
</calcChain>
</file>

<file path=xl/comments1.xml><?xml version="1.0" encoding="utf-8"?>
<comments xmlns="http://schemas.openxmlformats.org/spreadsheetml/2006/main">
  <authors>
    <author>Soạn giả</author>
  </authors>
  <commentList>
    <comment ref="Y16" authorId="0">
      <text>
        <r>
          <rPr>
            <b/>
            <sz val="9"/>
            <color indexed="81"/>
            <rFont val="Tahoma"/>
            <family val="2"/>
          </rPr>
          <t>Soạn giả:</t>
        </r>
        <r>
          <rPr>
            <sz val="9"/>
            <color indexed="81"/>
            <rFont val="Tahoma"/>
            <family val="2"/>
          </rPr>
          <t xml:space="preserve">
BỔ SUNG 0,01 ĐỂ LÀM TRÒN SỐ HUYỆN</t>
        </r>
      </text>
    </comment>
    <comment ref="Z16" authorId="0">
      <text>
        <r>
          <rPr>
            <b/>
            <sz val="9"/>
            <color indexed="81"/>
            <rFont val="Tahoma"/>
            <family val="2"/>
          </rPr>
          <t>Soạn giả:</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Soạn giả:</t>
        </r>
        <r>
          <rPr>
            <sz val="9"/>
            <color indexed="81"/>
            <rFont val="Tahoma"/>
            <family val="2"/>
          </rPr>
          <t xml:space="preserve">
BỔ SUNG 0,01 LÀM TRÒN TỔNG HUYỆN</t>
        </r>
      </text>
    </comment>
    <comment ref="Y35" authorId="0">
      <text>
        <r>
          <rPr>
            <b/>
            <sz val="9"/>
            <color indexed="81"/>
            <rFont val="Tahoma"/>
            <family val="2"/>
          </rPr>
          <t>Soạn giả:</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Soạn giả:</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2.xml><?xml version="1.0" encoding="utf-8"?>
<comments xmlns="http://schemas.openxmlformats.org/spreadsheetml/2006/main">
  <authors>
    <author>Soạn giả</author>
  </authors>
  <commentList>
    <comment ref="Y15" authorId="0">
      <text>
        <r>
          <rPr>
            <b/>
            <sz val="9"/>
            <color indexed="81"/>
            <rFont val="Tahoma"/>
            <family val="2"/>
          </rPr>
          <t>Soạn giả:</t>
        </r>
        <r>
          <rPr>
            <sz val="9"/>
            <color indexed="81"/>
            <rFont val="Tahoma"/>
            <family val="2"/>
          </rPr>
          <t xml:space="preserve">
BỔ SUNG 0,01 ĐỂ LÀM TRÒN SỐ HUYỆN</t>
        </r>
      </text>
    </comment>
    <comment ref="Z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Y34" authorId="0">
      <text>
        <r>
          <rPr>
            <b/>
            <sz val="9"/>
            <color indexed="81"/>
            <rFont val="Tahoma"/>
            <family val="2"/>
          </rPr>
          <t>Soạn giả:</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Soạn giả:</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3.xml><?xml version="1.0" encoding="utf-8"?>
<comments xmlns="http://schemas.openxmlformats.org/spreadsheetml/2006/main">
  <authors>
    <author>Soạn giả</author>
  </authors>
  <commentList>
    <comment ref="Y15" authorId="0">
      <text>
        <r>
          <rPr>
            <b/>
            <sz val="9"/>
            <color indexed="81"/>
            <rFont val="Tahoma"/>
            <family val="2"/>
          </rPr>
          <t>Soạn giả:</t>
        </r>
        <r>
          <rPr>
            <sz val="9"/>
            <color indexed="81"/>
            <rFont val="Tahoma"/>
            <family val="2"/>
          </rPr>
          <t xml:space="preserve">
BỔ SUNG 0,01 ĐỂ LÀM TRÒN SỐ HUYỆN</t>
        </r>
      </text>
    </comment>
    <comment ref="Z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Y34" authorId="0">
      <text>
        <r>
          <rPr>
            <b/>
            <sz val="9"/>
            <color indexed="81"/>
            <rFont val="Tahoma"/>
            <family val="2"/>
          </rPr>
          <t>Soạn giả:</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Soạn giả:</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Soạn giả</author>
  </authors>
  <commentList>
    <comment ref="O15" authorId="0">
      <text>
        <r>
          <rPr>
            <b/>
            <sz val="9"/>
            <color indexed="81"/>
            <rFont val="Tahoma"/>
            <family val="2"/>
          </rPr>
          <t>Soạn giả:</t>
        </r>
        <r>
          <rPr>
            <sz val="9"/>
            <color indexed="81"/>
            <rFont val="Tahoma"/>
            <family val="2"/>
          </rPr>
          <t xml:space="preserve">
BỔ SUNG 0,01 ĐỂ LÀM TRÒN SỐ HUYỆN</t>
        </r>
      </text>
    </comment>
    <comment ref="P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O34" authorId="0">
      <text>
        <r>
          <rPr>
            <b/>
            <sz val="9"/>
            <color indexed="81"/>
            <rFont val="Tahoma"/>
            <family val="2"/>
          </rPr>
          <t>Soạn giả:</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Soạn giả:</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Soạn giả</author>
  </authors>
  <commentList>
    <comment ref="P16" authorId="0">
      <text>
        <r>
          <rPr>
            <b/>
            <sz val="9"/>
            <color indexed="81"/>
            <rFont val="Tahoma"/>
            <family val="2"/>
          </rPr>
          <t>Soạn giả:</t>
        </r>
        <r>
          <rPr>
            <sz val="9"/>
            <color indexed="81"/>
            <rFont val="Tahoma"/>
            <family val="2"/>
          </rPr>
          <t xml:space="preserve">
BỔ SUNG 0,01 ĐỂ LÀM TRÒN SỐ HUYỆN</t>
        </r>
      </text>
    </comment>
    <comment ref="Q16" authorId="0">
      <text>
        <r>
          <rPr>
            <b/>
            <sz val="9"/>
            <color indexed="81"/>
            <rFont val="Tahoma"/>
            <family val="2"/>
          </rPr>
          <t>Soạn giả:</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Soạn giả:</t>
        </r>
        <r>
          <rPr>
            <sz val="9"/>
            <color indexed="81"/>
            <rFont val="Tahoma"/>
            <family val="2"/>
          </rPr>
          <t xml:space="preserve">
BỔ SUNG 0,01 LÀM TRÒN TỔNG HUYỆN</t>
        </r>
      </text>
    </comment>
    <comment ref="P33" authorId="0">
      <text>
        <r>
          <rPr>
            <b/>
            <sz val="9"/>
            <color indexed="81"/>
            <rFont val="Tahoma"/>
            <family val="2"/>
          </rPr>
          <t>Soạn giả:</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Soạn giả:</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Soạn giả</author>
  </authors>
  <commentList>
    <comment ref="L22" authorId="0">
      <text>
        <r>
          <rPr>
            <b/>
            <sz val="9"/>
            <color indexed="81"/>
            <rFont val="Tahoma"/>
            <family val="2"/>
          </rPr>
          <t>Soạn giả:</t>
        </r>
        <r>
          <rPr>
            <sz val="9"/>
            <color indexed="81"/>
            <rFont val="Tahoma"/>
            <family val="2"/>
          </rPr>
          <t xml:space="preserve">
BỔ SUNG 0,01 LÀM RÒN SỐ TỔNG HUYỆN</t>
        </r>
      </text>
    </comment>
    <comment ref="M22" authorId="0">
      <text>
        <r>
          <rPr>
            <b/>
            <sz val="9"/>
            <color indexed="81"/>
            <rFont val="Tahoma"/>
            <family val="2"/>
          </rPr>
          <t>Soạn giả:</t>
        </r>
        <r>
          <rPr>
            <sz val="9"/>
            <color indexed="81"/>
            <rFont val="Tahoma"/>
            <family val="2"/>
          </rPr>
          <t xml:space="preserve">
BỔ SUNG 0,01 LÀM TRÒN SỐ TỔNG HUYỆN</t>
        </r>
      </text>
    </comment>
    <comment ref="H29" authorId="0">
      <text>
        <r>
          <rPr>
            <b/>
            <sz val="9"/>
            <color indexed="81"/>
            <rFont val="Tahoma"/>
            <family val="2"/>
          </rPr>
          <t>Soạn giả:</t>
        </r>
        <r>
          <rPr>
            <sz val="9"/>
            <color indexed="81"/>
            <rFont val="Tahoma"/>
            <family val="2"/>
          </rPr>
          <t xml:space="preserve">
BỔ SUNG LÀM TRÒN 0,01 TỔNG HUYỆN</t>
        </r>
      </text>
    </comment>
    <comment ref="L29" authorId="0">
      <text>
        <r>
          <rPr>
            <b/>
            <sz val="9"/>
            <color indexed="81"/>
            <rFont val="Tahoma"/>
            <family val="2"/>
          </rPr>
          <t>Soạn giả:</t>
        </r>
        <r>
          <rPr>
            <sz val="9"/>
            <color indexed="81"/>
            <rFont val="Tahoma"/>
            <family val="2"/>
          </rPr>
          <t xml:space="preserve">
BỔ SUNG 0,01 ĐỂ LÀM TRÒN TỔNG HUYỆN</t>
        </r>
      </text>
    </comment>
  </commentList>
</comments>
</file>

<file path=xl/comments7.xml><?xml version="1.0" encoding="utf-8"?>
<comments xmlns="http://schemas.openxmlformats.org/spreadsheetml/2006/main">
  <authors>
    <author>Soạn giả</author>
  </authors>
  <commentList>
    <comment ref="G66" authorId="0">
      <text>
        <r>
          <rPr>
            <b/>
            <sz val="9"/>
            <color indexed="81"/>
            <rFont val="Tahoma"/>
            <family val="2"/>
          </rPr>
          <t>GiẢM 0,1</t>
        </r>
        <r>
          <rPr>
            <sz val="9"/>
            <color indexed="81"/>
            <rFont val="Tahoma"/>
            <family val="2"/>
          </rPr>
          <t xml:space="preserve">
</t>
        </r>
      </text>
    </comment>
  </commentList>
</comments>
</file>

<file path=xl/sharedStrings.xml><?xml version="1.0" encoding="utf-8"?>
<sst xmlns="http://schemas.openxmlformats.org/spreadsheetml/2006/main" count="7299" uniqueCount="1240">
  <si>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</si>
  <si>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</si>
  <si>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</si>
  <si>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</si>
  <si>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</si>
  <si>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</si>
  <si>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</si>
  <si>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</si>
  <si>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</si>
  <si>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</si>
  <si>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</si>
  <si>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</si>
  <si>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</si>
  <si>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</si>
  <si>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</si>
  <si>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</si>
  <si>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</si>
  <si>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</si>
  <si>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</si>
  <si>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</si>
  <si>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</si>
  <si>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</si>
  <si>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</si>
  <si>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</si>
  <si>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</si>
  <si>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</si>
  <si>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</si>
  <si>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</si>
  <si>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</si>
  <si>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</si>
  <si>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</si>
  <si>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</si>
  <si>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</si>
  <si>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</si>
  <si>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</si>
  <si>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</si>
  <si>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</si>
  <si>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</si>
  <si>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</si>
  <si>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</si>
  <si>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</si>
  <si>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</si>
  <si>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</si>
  <si>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</si>
  <si>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</si>
  <si>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</si>
  <si>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</si>
  <si>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</si>
  <si>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</si>
  <si>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</si>
  <si>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</si>
  <si>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</si>
  <si>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</si>
  <si>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</si>
  <si>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</si>
  <si>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</si>
  <si>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</si>
  <si>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</si>
  <si>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</si>
  <si>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</si>
  <si>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</si>
  <si>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</si>
  <si>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</si>
  <si>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</si>
  <si>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</si>
  <si>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</si>
  <si>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</si>
  <si>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</si>
  <si>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</si>
  <si>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</si>
  <si>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</si>
  <si>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</si>
  <si>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</si>
  <si>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</si>
  <si>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</si>
  <si>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</si>
  <si>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</si>
  <si>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</si>
  <si>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</si>
  <si>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</si>
  <si>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</si>
  <si>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</si>
  <si>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</si>
  <si>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</si>
  <si>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</si>
  <si>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</si>
  <si>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</si>
  <si>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</si>
  <si>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</si>
  <si>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</si>
  <si>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</si>
  <si>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</si>
  <si>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</si>
  <si>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</si>
  <si>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</si>
  <si>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</si>
  <si>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</si>
  <si>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</si>
  <si>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</si>
  <si>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</si>
  <si>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</si>
  <si>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</si>
  <si>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</si>
  <si>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</si>
  <si>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</si>
  <si>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</si>
  <si>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</si>
  <si>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</si>
  <si>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</si>
  <si>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</si>
  <si>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</si>
  <si>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</si>
  <si>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</si>
  <si>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</si>
  <si>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</si>
  <si>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</si>
  <si>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</si>
  <si>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</si>
  <si>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</si>
  <si>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</si>
  <si>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</si>
  <si>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</si>
  <si>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</si>
  <si>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</si>
  <si>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</si>
  <si>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</si>
  <si>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</si>
  <si>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</si>
  <si>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</si>
  <si>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</si>
  <si>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</si>
  <si>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</si>
  <si>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</si>
  <si>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</si>
  <si>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</si>
  <si>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</si>
  <si>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</si>
  <si>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</si>
  <si>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</si>
  <si>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</si>
  <si>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</si>
  <si>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</si>
  <si>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</si>
  <si>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</si>
  <si>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</si>
  <si>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</si>
  <si>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</si>
  <si>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</si>
  <si>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</si>
  <si>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</si>
  <si>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</si>
  <si>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</si>
  <si>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</si>
  <si>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</si>
  <si>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</si>
  <si>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</si>
  <si>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</si>
  <si>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</si>
  <si>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</si>
  <si>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</si>
  <si>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</si>
  <si>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</si>
  <si>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</si>
  <si>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</si>
  <si>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</si>
  <si>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</si>
  <si>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</si>
  <si>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</si>
  <si>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</si>
  <si>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</si>
  <si>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</si>
  <si>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</si>
  <si>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</si>
  <si>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</si>
  <si>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</si>
  <si>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</si>
  <si>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</si>
  <si>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</si>
  <si>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</si>
  <si>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</si>
  <si>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</si>
  <si>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</si>
  <si>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</si>
  <si>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</si>
  <si>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</si>
  <si>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</si>
  <si>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</si>
  <si>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</si>
  <si>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</si>
  <si>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</si>
  <si>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</si>
  <si>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</si>
  <si>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</si>
  <si>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</si>
  <si>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</si>
  <si>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</si>
  <si>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</si>
  <si>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</si>
  <si>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</si>
  <si>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</si>
  <si>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</si>
  <si>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</si>
  <si>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</si>
  <si>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</si>
  <si>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</si>
  <si>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</si>
  <si>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</si>
  <si>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</si>
  <si>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</si>
  <si>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</si>
  <si>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</si>
  <si>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</si>
  <si>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</si>
  <si>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</si>
  <si>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</si>
  <si>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</si>
  <si>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</si>
  <si>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</si>
  <si>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</si>
  <si>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</si>
  <si>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</si>
  <si>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</si>
  <si>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</si>
  <si>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</si>
  <si>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</si>
  <si>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</si>
  <si>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</si>
  <si>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</si>
  <si>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</si>
  <si>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</si>
  <si>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</si>
  <si>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</si>
  <si>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</si>
  <si>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</si>
  <si>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</si>
  <si>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</si>
  <si>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</si>
  <si>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</si>
  <si>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</si>
  <si>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</si>
  <si>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</si>
  <si>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</si>
  <si>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</si>
  <si>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</si>
  <si>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</si>
  <si>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</si>
  <si>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</si>
  <si>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</si>
  <si>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</si>
  <si>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</si>
  <si>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</si>
  <si>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</si>
  <si>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</si>
  <si>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</si>
  <si>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</si>
  <si>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</si>
  <si>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</si>
  <si>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</si>
  <si>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</si>
  <si>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</si>
  <si>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</si>
  <si>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</si>
  <si>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</si>
  <si>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</si>
  <si>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</si>
  <si>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</si>
  <si>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</si>
  <si>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</si>
  <si>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</si>
  <si>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</si>
  <si>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</si>
  <si>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</si>
  <si>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</si>
  <si>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</si>
  <si>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</si>
  <si>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</si>
  <si>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</si>
  <si>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</si>
  <si>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</si>
  <si>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</si>
  <si>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</si>
  <si>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</si>
  <si>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</si>
  <si>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</si>
  <si>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</si>
  <si>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</si>
  <si>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</si>
  <si>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</si>
  <si>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</si>
  <si>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</si>
  <si>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</si>
  <si>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</si>
  <si>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</si>
  <si>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</si>
  <si>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</si>
  <si>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</si>
  <si>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</si>
  <si>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</si>
  <si>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</si>
  <si>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</si>
  <si>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</si>
  <si>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</si>
  <si>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</si>
  <si>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</si>
  <si>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</si>
  <si>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</si>
  <si>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</si>
  <si>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</si>
  <si>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</si>
  <si>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</si>
  <si>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</si>
  <si>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</si>
  <si>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</si>
  <si>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</si>
  <si>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</si>
  <si>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</si>
  <si>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</si>
  <si>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</si>
  <si>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</si>
  <si>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</si>
  <si>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</si>
  <si>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</si>
  <si>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</si>
  <si>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</si>
  <si>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</si>
  <si>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</si>
  <si>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</si>
  <si>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</si>
  <si>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</si>
  <si>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</si>
  <si>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</si>
  <si>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</si>
  <si>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</si>
  <si>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</si>
  <si>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</si>
  <si>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</si>
  <si>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</si>
  <si>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</si>
  <si>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</si>
  <si>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</si>
  <si>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</si>
  <si>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</si>
  <si>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</si>
  <si>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</si>
  <si>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</si>
  <si>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</si>
  <si>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</si>
  <si>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</si>
  <si>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</si>
  <si>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</si>
  <si>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</si>
  <si>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</si>
  <si>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</si>
  <si>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</si>
  <si>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</si>
  <si>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</si>
  <si>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</si>
  <si>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</si>
  <si>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</si>
  <si>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</si>
  <si>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</si>
  <si>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</si>
  <si>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</si>
  <si>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</si>
  <si>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</si>
  <si>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</si>
  <si>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</si>
  <si>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</si>
  <si>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</si>
  <si>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</si>
  <si>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</si>
  <si>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</si>
  <si>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</si>
  <si>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</si>
  <si>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</si>
  <si>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</si>
  <si>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</si>
  <si>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</si>
  <si>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</si>
  <si>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</si>
  <si>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</si>
  <si>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</si>
  <si>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</si>
  <si>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</si>
  <si>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</si>
  <si>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</si>
  <si>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</si>
  <si>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</si>
  <si>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</si>
  <si>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</si>
  <si>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</si>
  <si>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</si>
  <si>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</si>
  <si>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</si>
  <si>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</si>
  <si>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</si>
  <si>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</si>
  <si>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</si>
  <si>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</si>
  <si>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</si>
  <si>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</si>
  <si>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</si>
  <si>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</si>
  <si>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</si>
  <si>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</si>
  <si>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</si>
  <si>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</si>
  <si>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</si>
  <si>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</si>
  <si>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</si>
  <si>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</si>
  <si>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</si>
  <si>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</si>
  <si>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</si>
  <si>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</si>
  <si>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</si>
  <si>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</si>
  <si>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</si>
  <si>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</si>
  <si>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</si>
  <si>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</si>
  <si>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</si>
  <si>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</si>
  <si>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</si>
  <si>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</si>
  <si>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</si>
  <si>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</si>
  <si>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</si>
  <si>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</si>
  <si>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</si>
  <si>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</si>
  <si>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</si>
  <si>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</si>
  <si>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</si>
  <si>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</si>
  <si>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</si>
  <si>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</si>
  <si>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</si>
  <si>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</si>
  <si>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</si>
  <si>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</si>
  <si>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</si>
  <si>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</si>
  <si>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</si>
  <si>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</si>
  <si>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</si>
  <si>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</si>
  <si>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</si>
  <si>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</si>
  <si>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</si>
  <si>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</si>
  <si>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</si>
  <si>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</si>
  <si>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</si>
  <si>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</si>
  <si>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</si>
  <si>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</si>
  <si>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</si>
  <si>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</si>
  <si>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</si>
  <si>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</si>
  <si>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</si>
  <si>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</si>
  <si>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</si>
  <si>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</si>
  <si>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</si>
  <si>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</si>
  <si>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</si>
  <si>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</si>
  <si>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</si>
  <si>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</si>
  <si>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</si>
  <si>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</si>
  <si>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</si>
  <si>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</si>
  <si>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</si>
  <si>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</si>
  <si>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</si>
  <si>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</si>
  <si>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</si>
  <si>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</si>
  <si>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</si>
  <si>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</si>
  <si>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</si>
  <si>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</si>
  <si>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</si>
  <si>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</si>
  <si>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</si>
  <si>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</si>
  <si>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</si>
  <si>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</si>
  <si>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</si>
  <si>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</si>
  <si>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</si>
  <si>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</si>
  <si>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</si>
  <si>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</si>
  <si>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</si>
  <si>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</si>
  <si>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</si>
  <si>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</si>
  <si>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</si>
  <si>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</si>
  <si>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</si>
  <si>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</si>
  <si>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</si>
  <si>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</si>
  <si>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</si>
  <si>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</si>
  <si>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</si>
  <si>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</si>
  <si>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</si>
  <si>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</si>
  <si>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</si>
  <si>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</si>
  <si>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</si>
  <si>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</si>
  <si>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</si>
  <si>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</si>
  <si>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</si>
  <si>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</si>
  <si>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</si>
  <si>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</si>
  <si>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</si>
  <si>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</si>
  <si>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</si>
  <si>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</si>
  <si>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</si>
  <si>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</si>
  <si>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</si>
  <si>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</si>
  <si>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</si>
  <si>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</si>
  <si>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</si>
  <si>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</si>
  <si>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</si>
  <si>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</si>
  <si>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</si>
  <si>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</si>
  <si>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</si>
  <si>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</si>
  <si>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</si>
  <si>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</si>
  <si>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</si>
  <si>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</si>
  <si>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</si>
  <si>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</si>
  <si>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</si>
  <si>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</si>
  <si>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</si>
  <si>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</si>
  <si>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</si>
  <si>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</si>
  <si>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</si>
  <si>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</si>
  <si>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</si>
  <si>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</si>
  <si>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</si>
  <si>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</si>
  <si>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</si>
  <si>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</si>
  <si>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</si>
  <si>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</si>
  <si>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</si>
  <si>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</si>
  <si>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</si>
  <si>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</si>
  <si>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</si>
  <si>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</si>
  <si>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</si>
  <si>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</si>
  <si>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</si>
  <si>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</si>
  <si>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</si>
  <si>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</si>
  <si>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</si>
  <si>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</si>
  <si>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</si>
  <si>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</si>
  <si>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</si>
  <si>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</si>
  <si>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</si>
  <si>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</si>
  <si>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</si>
  <si>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</si>
  <si>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</si>
  <si>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</si>
  <si>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</si>
  <si>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</si>
  <si>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</si>
  <si>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</si>
  <si>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</si>
  <si>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</si>
  <si>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</si>
  <si>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</si>
  <si>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</si>
  <si>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</si>
  <si>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</si>
  <si>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</si>
  <si>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</si>
  <si>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</si>
  <si>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</si>
  <si>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</si>
  <si>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</si>
  <si>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</si>
  <si>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</si>
  <si>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</si>
  <si>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</si>
  <si>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</si>
  <si>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</si>
  <si>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</si>
  <si>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</si>
  <si>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</si>
  <si>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</si>
  <si>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</si>
  <si>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</si>
  <si>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</si>
  <si>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</si>
  <si>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</si>
  <si>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</si>
  <si>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</si>
  <si>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</si>
  <si>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</si>
  <si>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</si>
  <si>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</si>
  <si>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</si>
  <si>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</si>
  <si>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</si>
  <si>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</si>
  <si>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</si>
  <si>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</si>
  <si>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</si>
  <si>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</si>
  <si>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</si>
  <si>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</si>
  <si>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</si>
  <si>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</si>
  <si>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</si>
  <si>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</si>
  <si>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</si>
  <si>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</si>
  <si>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</si>
  <si>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</si>
  <si>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</si>
  <si>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</si>
  <si>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</si>
  <si>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</si>
  <si>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</si>
  <si>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</si>
  <si>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</si>
  <si>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</si>
  <si>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</si>
  <si>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</si>
  <si>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</si>
  <si>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</si>
  <si>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</si>
  <si>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</si>
  <si>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</si>
  <si>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</si>
  <si>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</si>
  <si>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</si>
  <si>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</si>
  <si>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</si>
  <si>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</si>
  <si>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</si>
  <si>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</si>
  <si>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</si>
  <si>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</si>
  <si>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</si>
  <si>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</si>
  <si>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</si>
  <si>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</si>
  <si>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</si>
  <si>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</si>
  <si>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</si>
  <si>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</si>
  <si>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</si>
  <si>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</si>
  <si>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</si>
  <si>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</si>
  <si>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</si>
  <si>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</si>
  <si>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</si>
  <si>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</si>
  <si>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</si>
  <si>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</si>
  <si>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</si>
  <si>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</si>
  <si>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</si>
  <si>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</si>
  <si>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</si>
  <si>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</si>
  <si>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</si>
  <si>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</si>
  <si>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</si>
  <si>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</si>
  <si>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</si>
  <si>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</si>
  <si>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</si>
  <si>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</si>
  <si>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</si>
  <si>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</si>
  <si>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</si>
  <si>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</si>
  <si>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</si>
  <si>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</si>
  <si>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</si>
  <si>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</si>
  <si>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</si>
  <si>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</si>
  <si>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</si>
  <si>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</si>
  <si>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</si>
  <si>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</si>
  <si>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</si>
  <si>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</si>
  <si>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</si>
  <si>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</si>
  <si>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</si>
  <si>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</si>
  <si>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</si>
  <si>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</si>
  <si>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</si>
  <si>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</si>
  <si>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</si>
  <si>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</si>
  <si>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</si>
  <si>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</si>
  <si>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</si>
  <si>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</si>
  <si>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</si>
  <si>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</si>
  <si>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</si>
  <si>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</si>
  <si>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</si>
  <si>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</si>
  <si>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</si>
  <si>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</si>
  <si>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</si>
  <si>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</si>
  <si>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</si>
  <si>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</si>
  <si>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</si>
  <si>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</si>
  <si>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</si>
  <si>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</si>
  <si>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</si>
  <si>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</si>
  <si>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</si>
  <si>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</si>
  <si>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</si>
  <si>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</si>
  <si>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</si>
  <si>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</si>
  <si>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</si>
  <si>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</si>
  <si>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</si>
  <si>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</si>
  <si>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</si>
  <si>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</si>
  <si>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</si>
  <si>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</si>
  <si>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</si>
  <si>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</si>
  <si>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</si>
  <si>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</si>
  <si>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</si>
  <si>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</si>
  <si>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</si>
  <si>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</si>
  <si>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</si>
  <si>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</si>
  <si>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</si>
  <si>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</si>
  <si>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</si>
  <si>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</si>
  <si>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</si>
  <si>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</si>
  <si>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</si>
  <si>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</si>
  <si>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</si>
  <si>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</si>
  <si>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</si>
  <si>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</si>
  <si>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</si>
  <si>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</si>
  <si>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</si>
  <si>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</si>
  <si>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</si>
  <si>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</si>
  <si>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</si>
  <si>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</si>
  <si>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</si>
  <si>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</si>
  <si>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</si>
  <si>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</si>
  <si>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</si>
  <si>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</si>
  <si>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</si>
  <si>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</si>
  <si>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</si>
  <si>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</si>
  <si>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</si>
  <si>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</si>
  <si>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</si>
  <si>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</si>
  <si>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</si>
  <si>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</si>
  <si>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</si>
  <si>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</si>
  <si>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</si>
  <si>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</si>
  <si>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</si>
  <si>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</si>
  <si>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</si>
  <si>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</si>
  <si>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</si>
  <si>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</si>
  <si>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</si>
  <si>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</si>
  <si>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</si>
  <si>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</si>
  <si>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</si>
  <si>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</si>
  <si>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</si>
  <si>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</si>
  <si>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</si>
  <si>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</si>
  <si>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</si>
  <si>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</si>
  <si>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</si>
  <si>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</si>
  <si>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</si>
  <si>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</si>
  <si>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</si>
  <si>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</si>
  <si>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</si>
  <si>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</si>
  <si>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</si>
  <si>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</si>
  <si>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</si>
  <si>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</si>
  <si>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</si>
  <si>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</si>
  <si>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</si>
  <si>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</si>
  <si>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</si>
  <si>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</si>
  <si>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</si>
  <si>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</si>
  <si>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</si>
  <si>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</si>
  <si>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</si>
  <si>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</si>
  <si>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</si>
  <si>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</si>
  <si>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</si>
  <si>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</si>
  <si>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</si>
  <si>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</si>
  <si>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</si>
  <si>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</si>
  <si>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</si>
  <si>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</si>
  <si>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</si>
  <si>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</si>
  <si>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</si>
  <si>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</si>
  <si>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</si>
  <si>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</si>
  <si>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</si>
  <si>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</si>
  <si>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</si>
  <si>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</si>
  <si>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</si>
  <si>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</si>
  <si>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</si>
  <si>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</si>
  <si>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</si>
  <si>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</si>
  <si>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</si>
  <si>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</si>
  <si>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</si>
  <si>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</si>
  <si>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</si>
  <si>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</si>
  <si>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</si>
  <si>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</si>
  <si>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</si>
  <si>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</si>
  <si>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</si>
  <si>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</si>
  <si>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</si>
  <si>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</si>
  <si>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</si>
  <si>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</si>
  <si>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</si>
  <si>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</si>
  <si>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</si>
  <si>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</si>
  <si>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</si>
  <si>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</si>
  <si>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</si>
  <si>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</si>
  <si>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</si>
  <si>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</si>
  <si>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</si>
  <si>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</si>
  <si>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</si>
  <si>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</si>
  <si>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</si>
  <si>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</si>
  <si>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</si>
  <si>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</si>
  <si>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</si>
  <si>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</si>
  <si>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</si>
  <si>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</si>
  <si>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</si>
  <si>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</si>
  <si>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</si>
  <si>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</si>
  <si>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</si>
  <si>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</si>
  <si>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</si>
  <si>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</si>
  <si>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</si>
  <si>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</si>
  <si>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</si>
  <si>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</si>
  <si>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</si>
  <si>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</si>
  <si>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</si>
  <si>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</si>
  <si>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</si>
  <si>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</si>
  <si>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</si>
  <si>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</si>
  <si>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</si>
  <si>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</si>
  <si>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</si>
  <si>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</si>
  <si>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</si>
  <si>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</si>
  <si>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</si>
  <si>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</si>
  <si>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</si>
  <si>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</si>
  <si>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</si>
  <si>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</si>
  <si>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</si>
  <si>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</si>
  <si>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</si>
  <si>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</si>
  <si>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</si>
  <si>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</si>
  <si>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</si>
  <si>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</si>
  <si>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</si>
  <si>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</si>
  <si>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</si>
  <si>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</si>
  <si>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</si>
  <si>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</si>
  <si>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</si>
  <si>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</si>
  <si>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</si>
  <si>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</si>
  <si>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</si>
  <si>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</si>
  <si>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</si>
  <si>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</si>
  <si>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</si>
  <si>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</si>
  <si>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</si>
  <si>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</si>
  <si>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</si>
  <si>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</si>
  <si>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</si>
  <si>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</si>
  <si>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</si>
  <si>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</si>
  <si>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</si>
  <si>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</si>
  <si>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</si>
  <si>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</si>
  <si>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</si>
  <si>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</si>
  <si>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</si>
  <si>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</si>
  <si>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</si>
  <si>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</si>
  <si>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</si>
  <si>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</si>
  <si>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</si>
  <si>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</si>
  <si>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</si>
  <si>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</si>
  <si>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</si>
  <si>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</si>
  <si>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</si>
  <si>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</si>
  <si>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</si>
  <si>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</si>
  <si>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</si>
  <si>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</si>
  <si>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</si>
  <si>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</si>
  <si>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</si>
  <si>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</si>
  <si>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</si>
  <si>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</si>
  <si>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</si>
  <si>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</si>
  <si>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</si>
  <si>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</si>
  <si>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</si>
  <si>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</si>
  <si>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</si>
  <si>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</si>
  <si>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</si>
  <si>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</si>
  <si>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</si>
  <si>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</si>
  <si>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</si>
  <si>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</si>
  <si>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</si>
  <si>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</si>
  <si>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</si>
  <si>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</si>
  <si>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</si>
  <si>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</si>
  <si>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</si>
  <si>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</si>
  <si>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</si>
  <si>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</si>
  <si>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</si>
  <si>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</si>
  <si>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</si>
  <si>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</si>
  <si>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</si>
  <si>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</si>
  <si>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</si>
  <si>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</si>
  <si>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</si>
  <si>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</si>
  <si>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</si>
  <si>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</si>
  <si>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</si>
  <si>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</si>
  <si>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</si>
  <si>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</si>
  <si>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</si>
  <si>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</si>
  <si>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</si>
  <si>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</si>
  <si>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</si>
  <si>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</si>
  <si>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</si>
  <si>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</si>
  <si>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</si>
  <si>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</si>
  <si>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</si>
  <si>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</si>
  <si>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</si>
  <si>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</si>
  <si>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</si>
  <si>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</si>
  <si>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</si>
  <si>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</si>
  <si>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</si>
  <si>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</si>
  <si>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</si>
  <si>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</si>
  <si>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</si>
  <si>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</si>
  <si>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</si>
  <si>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</si>
  <si>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</si>
  <si>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</si>
  <si>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</si>
  <si>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</si>
  <si>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</si>
  <si>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</si>
  <si>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</si>
  <si>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</si>
  <si>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</si>
  <si>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</si>
  <si>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</si>
  <si>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</si>
  <si>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</si>
  <si>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</si>
  <si>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</si>
  <si>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</si>
  <si>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</si>
  <si>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</si>
  <si>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</si>
  <si>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</si>
  <si>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</si>
  <si>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</si>
  <si>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</si>
  <si>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</si>
  <si>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</si>
  <si>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</si>
  <si>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</si>
  <si>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</si>
  <si>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</si>
  <si>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</si>
  <si>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</si>
  <si>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</si>
  <si>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</si>
  <si>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</si>
  <si>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</si>
  <si>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</si>
  <si>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</si>
  <si>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</si>
  <si>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</si>
  <si>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</si>
  <si>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</si>
  <si>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</si>
  <si>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</si>
  <si>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</si>
  <si>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</si>
  <si>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</si>
  <si>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</si>
  <si>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</si>
  <si>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</si>
  <si>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</si>
  <si>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</si>
  <si>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</si>
  <si>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</si>
  <si>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</si>
  <si>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</si>
  <si>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</si>
  <si>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</si>
  <si>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</si>
  <si>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</si>
  <si>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</si>
  <si>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</si>
  <si>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</si>
  <si>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</si>
  <si>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</si>
  <si>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</si>
  <si>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</si>
  <si>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</si>
  <si>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</si>
  <si>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</si>
  <si>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</si>
  <si>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</si>
  <si>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</si>
  <si>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</si>
  <si>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</si>
  <si>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</si>
  <si>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</si>
  <si>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</si>
  <si>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</si>
  <si>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</si>
  <si>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</si>
  <si>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</si>
  <si>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</si>
  <si>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</si>
  <si>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</si>
  <si>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Điều chỉnh  dự án</t>
  </si>
  <si>
    <t>Đường bê tông Tổ nhân dân Bản Pò, thị trấn Yến Lạc</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</si>
  <si>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</si>
  <si>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</si>
  <si>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</si>
  <si>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</si>
  <si>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</si>
  <si>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</si>
  <si>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Năm 2024-2025</t>
  </si>
  <si>
    <t>Thôn Chợ Cũ</t>
  </si>
  <si>
    <t>Xây dựng nhà kho và tường bao Trường Mần non xã Liêm Thủy</t>
  </si>
  <si>
    <t>Thôn Nà Pì, Xã Liêm Thủy</t>
  </si>
  <si>
    <t>Hủy bỏ danh mục</t>
  </si>
  <si>
    <t>Dư chưa phân bổ</t>
  </si>
  <si>
    <t>Tổng cộng</t>
  </si>
  <si>
    <t>Quy mô đầu tư được phê duyệt hoặc dự kiến</t>
  </si>
  <si>
    <t>UBND xã Sơn Thành</t>
  </si>
  <si>
    <t>UBND xã Văn Lang</t>
  </si>
  <si>
    <t>Sửa chữa nhà lớp học và các hạng mục phụ trợ khác</t>
  </si>
  <si>
    <t>Sửa chữa phần mái đình chợ, Nhà đình, tường rào và các hạng mục phụ trợ khác</t>
  </si>
  <si>
    <t>Sửa chữa tuyến mương chiều dài khoảng 1600m</t>
  </si>
  <si>
    <t>Sửa chữa các tuyến kênh mương trên địa bàn xã</t>
  </si>
  <si>
    <t>Kế hoạch vốn năm 2022, 2023 kéo dài thực hiện và giải ngân sang năm 2024</t>
  </si>
  <si>
    <t>Ngân sách TW (DP: 100)</t>
  </si>
  <si>
    <t>Nguồn vốn tỉnh đối ứng (DP: 200)</t>
  </si>
  <si>
    <t>Ban Quản lý dự án ĐTXD huyện</t>
  </si>
  <si>
    <t>Ban Quản lý dự án đầu tư xây dựng huyện</t>
  </si>
  <si>
    <t>UBND thị trấn Yến Lạc</t>
  </si>
  <si>
    <t>DĐơn vị tính: Triệu đồng</t>
  </si>
  <si>
    <t>Mã ngành kinh tế (loại, khoản)</t>
  </si>
  <si>
    <t>Địa điểm mở tài khoản của dự án</t>
  </si>
  <si>
    <t>Kế hoạch đầu tư công trụng hạn giai đoạn 2021-2025</t>
  </si>
  <si>
    <t>Vốn đã giải ngân từ khởi công đến hết kế hoạch năm trước</t>
  </si>
  <si>
    <t>KBNN huyện Na Rì</t>
  </si>
  <si>
    <t>Đơn vị tính: Triệu đồng</t>
  </si>
  <si>
    <t>Tên đơn vị/Chủ đầu tư</t>
  </si>
  <si>
    <t>Kế hoạch vốn năm 2023 kéo dài thời gian thực hiện và giải ngân sang năm 2024</t>
  </si>
  <si>
    <t xml:space="preserve">Kế hoạch vốn năm 2024 </t>
  </si>
  <si>
    <t>Dự án 4-Đầu tư cơ sở hạ tầng thiết yếu phục vụ sản xuất, đời sống vùng đồng bào DTTS&amp;MN</t>
  </si>
  <si>
    <t>Cấp xã</t>
  </si>
  <si>
    <t>Quyết định đầu tư dự án</t>
  </si>
  <si>
    <t>Số, ngày, tháng, năm</t>
  </si>
  <si>
    <t>Kế hoạch đầu tư công năm 2024</t>
  </si>
  <si>
    <t>Mã số dự án đầu tư</t>
  </si>
  <si>
    <t>Tổng kế hoạch vốn phân bổ chi tiết từng đơn vị sau điều chỉnh</t>
  </si>
  <si>
    <t>Điều chỉnh, bổ sung tăng</t>
  </si>
  <si>
    <t>Kế hoạch đầu tư công năm 2024 sau điều chỉnh</t>
  </si>
  <si>
    <t>5=8+11</t>
  </si>
  <si>
    <t>Dự án 1-Giải quyết tình trạng thiếu đất ở, nhà ở, đất sản xuất, nước sinh hoạt</t>
  </si>
  <si>
    <t>15=16+17</t>
  </si>
  <si>
    <t>21=22+23</t>
  </si>
  <si>
    <t>10=11+12</t>
  </si>
  <si>
    <t>7=8+9</t>
  </si>
  <si>
    <t>BIỂU CHI TIẾT ĐIỀU CHỈNH, BỔ SUNG KẾ HOẠCH ĐẦU TƯ CÔNG THỰC HIỆN CHƯƠNG TRÌNH MỤC TIÊU QUỐC GIA
 PHÁT TRIỂN KINH TẾ - XÃ HỘI VÙNG ĐỒNG BÀO DÂN TỘC THIỂU SỐ VÀ MIỀN NÚI NĂM 2024</t>
  </si>
  <si>
    <t>BIỂU TỔNG HỢP ĐƠN VỊ SAU  ĐIỀU CHỈNH KẾ HOẠCH ĐẦU TƯ CÔNG THỰC HIỆN CHƯƠNG TRÌNH MỤC TIÊU QUỐC GIA PHÁT TRIỂN KINH TẾ - XÃ HỘI VÙNG ĐỒNG BÀO DÂN TỘC THIỂU SỐ VÀ MIỀN NÚI NĂM 2024</t>
  </si>
  <si>
    <t xml:space="preserve"> DỰ ÁN 04 - ĐẦU TƯ CƠ SỞ HẠ TẦNG THIẾT YẾU, PHỤC VỤ SẢN XUẤT, ĐỜI SỐNG VÙNG ĐỒNG BÀO DTTS&amp;MN (Mã CTMT: 0514)</t>
  </si>
  <si>
    <t>Mã CTMT: 0510</t>
  </si>
  <si>
    <t>Cải tạo, sửa chữa các công trình thủy lợi xã Trần Phú</t>
  </si>
  <si>
    <t>Cải tạo, nâng cấp rãnh thoát nước Thôn Chợ, xã Đổng Xá</t>
  </si>
  <si>
    <t>Thôn Chợ, xã Đổng Xá</t>
  </si>
  <si>
    <t>Sửa chữa, nâng cấp đập và mương Nà Am, xã Đổng Xá</t>
  </si>
  <si>
    <t>Thôn Nà Quản, xã Đổng Xá</t>
  </si>
  <si>
    <t>Sửa chữa ngầm Nà Hẻo, thôn Nà Deng, xã Văn Vũ</t>
  </si>
  <si>
    <t>Thôn Nà Chia, xã Văn Vũ</t>
  </si>
  <si>
    <t>283</t>
  </si>
  <si>
    <t>3=4+5</t>
  </si>
  <si>
    <t>6=7+8</t>
  </si>
  <si>
    <t>9=10+11</t>
  </si>
  <si>
    <t>4=7+10</t>
  </si>
  <si>
    <t>16=19</t>
  </si>
  <si>
    <t>17=20</t>
  </si>
  <si>
    <t>22=16</t>
  </si>
  <si>
    <t>23=17</t>
  </si>
  <si>
    <t>Số 3608/QĐ-UBND ngày 07/11/2024 của UBND huyện Na Rì</t>
  </si>
  <si>
    <t>Số 3607/QĐ-UBND ngày 07/11/2024 của UBND huyện Na Rì</t>
  </si>
  <si>
    <t>Số 3604/QĐ-UBND ngày 06/11/2024 của UBND huyện Na Rì</t>
  </si>
  <si>
    <t>Số 3603/QĐ-UBND ngày 06/11/2024 của UBND huyện Na Rì</t>
  </si>
  <si>
    <t>(Kèm theo Tờ trình số 186/TTr-UBND ngày 07/11/2024 của UBND huyện Na Rì)</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</si>
</sst>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
    <numFmt numFmtId="169" formatCode="_(* #,##0_);_(* \(#,##0\);_(* &quot;-&quot;??_);_(@_)"/>
    <numFmt numFmtId="170" formatCode="_(* #,##0.0_);_(* \(#,##0.0\);_(* &quot;-&quot;??_);_(@_)"/>
    <numFmt numFmtId="171" formatCode="_-* #,##0_-;\-* #,##0_-;_-* &quot;-&quot;_-;_-@_-"/>
    <numFmt numFmtId="172" formatCode="_-* #,##0.00\ _€_-;\-* #,##0.00\ _€_-;_-* &quot;-&quot;??\ _€_-;_-@_-"/>
    <numFmt numFmtId="173" formatCode="#,##0.000"/>
    <numFmt numFmtId="174" formatCode="0.0"/>
    <numFmt numFmtId="175" formatCode="_(* #,##0.0000_);_(* \(#,##0.0000\);_(* &quot;-&quot;??_);_(@_)"/>
    <numFmt numFmtId="176" formatCode="_(* #,##0.000_);_(* \(#,##0.000\);_(* &quot;-&quot;??_);_(@_)"/>
    <numFmt numFmtId="177" formatCode="_(* #,##0.000000_);_(* \(#,##0.000000\);_(* &quot;-&quot;??_);_(@_)"/>
    <numFmt numFmtId="178" formatCode="_(* #,##0.00000_);_(* \(#,##0.00000\);_(* &quot;-&quot;??_);_(@_)"/>
    <numFmt numFmtId="179" formatCode="_(* #,##0.0000000_);_(* \(#,##0.0000000\);_(* &quot;-&quot;??_);_(@_)"/>
    <numFmt numFmtId="180" formatCode="#,##0.00000"/>
    <numFmt numFmtId="181" formatCode="&quot;£&quot;#,##0;[Red]\-&quot;£&quot;#,##0"/>
    <numFmt numFmtId="182" formatCode="&quot;£&quot;#,##0.00;\-&quot;£&quot;#,##0.00"/>
    <numFmt numFmtId="183" formatCode="_-&quot;£&quot;* #,##0_-;\-&quot;£&quot;* #,##0_-;_-&quot;£&quot;* &quot;-&quot;_-;_-@_-"/>
    <numFmt numFmtId="184" formatCode="_-* #,##0.00_-;\-* #,##0.00_-;_-* &quot;-&quot;??_-;_-@_-"/>
    <numFmt numFmtId="185" formatCode="&quot;$&quot;#,##0;\-&quot;$&quot;#,##0"/>
    <numFmt numFmtId="186" formatCode="&quot;$&quot;#,##0;[Red]\-&quot;$&quot;#,##0"/>
    <numFmt numFmtId="187" formatCode="_-&quot;$&quot;* #,##0_-;\-&quot;$&quot;* #,##0_-;_-&quot;$&quot;* &quot;-&quot;_-;_-@_-"/>
    <numFmt numFmtId="188" formatCode="_-&quot;$&quot;* #,##0.00_-;\-&quot;$&quot;* #,##0.00_-;_-&quot;$&quot;* &quot;-&quot;??_-;_-@_-"/>
    <numFmt numFmtId="189" formatCode="_-* #,##0.00\ _V_N_D_-;\-* #,##0.00\ _V_N_D_-;_-* &quot;-&quot;??\ _V_N_D_-;_-@_-"/>
    <numFmt numFmtId="190" formatCode="#,##0;[Red]#,##0"/>
    <numFmt numFmtId="191" formatCode="0.0%"/>
    <numFmt numFmtId="192" formatCode="0.000"/>
    <numFmt numFmtId="193" formatCode="_(* #,##0.0_);_(* \(#,##0.0\);_(* &quot;-&quot;?_);_(@_)"/>
    <numFmt numFmtId="194" formatCode="&quot;True&quot;;&quot;True&quot;;&quot;False&quot;"/>
    <numFmt numFmtId="195" formatCode="#,##0.000_);\(#,##0.000\)"/>
    <numFmt numFmtId="196" formatCode="#,##0.0_);\(#,##0.0\)"/>
    <numFmt numFmtId="197" formatCode="_(* #,##0.00_);_(* \(#,##0.00\);_(* \-??_);_(@_)"/>
    <numFmt numFmtId="198" formatCode="_-&quot;ñ&quot;* #,##0_-;\-&quot;ñ&quot;* #,##0_-;_-&quot;ñ&quot;* &quot;-&quot;_-;_-@_-"/>
    <numFmt numFmtId="199" formatCode="_-* #,##0.00\ _F_-;\-* #,##0.00\ _F_-;_-* &quot;-&quot;??\ _F_-;_-@_-"/>
    <numFmt numFmtId="200" formatCode="_-* #,##0.00\ &quot;F&quot;_-;\-* #,##0.00\ &quot;F&quot;_-;_-* &quot;-&quot;??\ &quot;F&quot;_-;_-@_-"/>
    <numFmt numFmtId="201" formatCode="#,##0\ &quot;DM&quot;;\-#,##0\ &quot;DM&quot;"/>
    <numFmt numFmtId="202" formatCode="0.000%"/>
    <numFmt numFmtId="203" formatCode="#.##00"/>
    <numFmt numFmtId="204" formatCode="&quot;Rp&quot;#,##0_);[Red]\(&quot;Rp&quot;#,##0\)"/>
    <numFmt numFmtId="205" formatCode="_ * #,##0_)\ &quot;$&quot;_ ;_ * \(#,##0\)\ &quot;$&quot;_ ;_ * &quot;-&quot;_)\ &quot;$&quot;_ ;_ @_ "/>
    <numFmt numFmtId="206" formatCode="_-* #,##0\ _F_-;\-* #,##0\ _F_-;_-* &quot;-&quot;\ _F_-;_-@_-"/>
    <numFmt numFmtId="207" formatCode="_-* #,##0\ &quot;F&quot;_-;\-* #,##0\ &quot;F&quot;_-;_-* &quot;-&quot;\ &quot;F&quot;_-;_-@_-"/>
    <numFmt numFmtId="208" formatCode="_-* #,##0\ &quot;€&quot;_-;\-* #,##0\ &quot;€&quot;_-;_-* &quot;-&quot;\ &quot;€&quot;_-;_-@_-"/>
    <numFmt numFmtId="209" formatCode="_-* #,##0\ &quot;$&quot;_-;\-* #,##0\ &quot;$&quot;_-;_-* &quot;-&quot;\ &quot;$&quot;_-;_-@_-"/>
    <numFmt numFmtId="210" formatCode="_ * #,##0_)&quot;$&quot;_ ;_ * \(#,##0\)&quot;$&quot;_ ;_ * &quot;-&quot;_)&quot;$&quot;_ ;_ @_ "/>
    <numFmt numFmtId="211" formatCode="_-&quot;€&quot;* #,##0_-;\-&quot;€&quot;* #,##0_-;_-&quot;€&quot;* &quot;-&quot;_-;_-@_-"/>
    <numFmt numFmtId="212" formatCode="_ * #,##0.00_ ;_ * \-#,##0.00_ ;_ * &quot;-&quot;??_ ;_ @_ "/>
    <numFmt numFmtId="213" formatCode="_ * #,##0.00_)\ _$_ ;_ * \(#,##0.00\)\ _$_ ;_ * &quot;-&quot;??_)\ _$_ ;_ @_ "/>
    <numFmt numFmtId="214" formatCode="_ * #,##0.00_)_$_ ;_ * \(#,##0.00\)_$_ ;_ * &quot;-&quot;??_)_$_ ;_ @_ "/>
    <numFmt numFmtId="215" formatCode="_-* #,##0.00\ _ñ_-;\-* #,##0.00\ _ñ_-;_-* &quot;-&quot;??\ _ñ_-;_-@_-"/>
    <numFmt numFmtId="216" formatCode="_-* #,##0.00\ _ñ_-;_-* #,##0.00\ _ñ\-;_-* &quot;-&quot;??\ _ñ_-;_-@_-"/>
    <numFmt numFmtId="217" formatCode="_(&quot;$&quot;\ * #,##0_);_(&quot;$&quot;\ * \(#,##0\);_(&quot;$&quot;\ * &quot;-&quot;_);_(@_)"/>
    <numFmt numFmtId="218" formatCode="_-* #,##0.00000000_-;\-* #,##0.00000000_-;_-* &quot;-&quot;??_-;_-@_-"/>
    <numFmt numFmtId="219" formatCode="_(&quot;€&quot;\ * #,##0_);_(&quot;€&quot;\ * \(#,##0\);_(&quot;€&quot;\ * &quot;-&quot;_);_(@_)"/>
    <numFmt numFmtId="220" formatCode="_-* #,##0\ &quot;ñ&quot;_-;\-* #,##0\ &quot;ñ&quot;_-;_-* &quot;-&quot;\ &quot;ñ&quot;_-;_-@_-"/>
    <numFmt numFmtId="221" formatCode="_-* #,##0\ _€_-;\-* #,##0\ _€_-;_-* &quot;-&quot;\ _€_-;_-@_-"/>
    <numFmt numFmtId="222" formatCode="_ * #,##0_ ;_ * \-#,##0_ ;_ * &quot;-&quot;_ ;_ @_ "/>
    <numFmt numFmtId="223" formatCode="_-* #,##0\ _V_N_D_-;\-* #,##0\ _V_N_D_-;_-* &quot;-&quot;\ _V_N_D_-;_-@_-"/>
    <numFmt numFmtId="224" formatCode="_ * #,##0_)\ _$_ ;_ * \(#,##0\)\ _$_ ;_ * &quot;-&quot;_)\ _$_ ;_ @_ "/>
    <numFmt numFmtId="225" formatCode="_ * #,##0_)_$_ ;_ * \(#,##0\)_$_ ;_ * &quot;-&quot;_)_$_ ;_ @_ "/>
    <numFmt numFmtId="226" formatCode="_-* #,##0\ _$_-;\-* #,##0\ _$_-;_-* &quot;-&quot;\ _$_-;_-@_-"/>
    <numFmt numFmtId="227" formatCode="_-* #,##0\ _ñ_-;\-* #,##0\ _ñ_-;_-* &quot;-&quot;\ _ñ_-;_-@_-"/>
    <numFmt numFmtId="228" formatCode="_-* #,##0\ _ñ_-;_-* #,##0\ _ñ\-;_-* &quot;-&quot;\ _ñ_-;_-@_-"/>
    <numFmt numFmtId="229" formatCode="_ &quot;\&quot;* #,##0_ ;_ &quot;\&quot;* \-#,##0_ ;_ &quot;\&quot;* &quot;-&quot;_ ;_ @_ "/>
    <numFmt numFmtId="230" formatCode="&quot;\&quot;#,##0.00;[Red]&quot;\&quot;\-#,##0.00"/>
    <numFmt numFmtId="231" formatCode="&quot;\&quot;#,##0;[Red]&quot;\&quot;\-#,##0"/>
    <numFmt numFmtId="232" formatCode="_ * #,##0_)\ &quot;F&quot;_ ;_ * \(#,##0\)\ &quot;F&quot;_ ;_ * &quot;-&quot;_)\ &quot;F&quot;_ ;_ @_ "/>
    <numFmt numFmtId="233" formatCode="_-&quot;F&quot;* #,##0_-;\-&quot;F&quot;* #,##0_-;_-&quot;F&quot;* &quot;-&quot;_-;_-@_-"/>
    <numFmt numFmtId="234" formatCode="_ * #,##0.00_)&quot;$&quot;_ ;_ * \(#,##0.00\)&quot;$&quot;_ ;_ * &quot;-&quot;??_)&quot;$&quot;_ ;_ @_ "/>
    <numFmt numFmtId="235" formatCode="_ * #,##0.0_)_$_ ;_ * \(#,##0.0\)_$_ ;_ * &quot;-&quot;??_)_$_ ;_ @_ "/>
    <numFmt numFmtId="236" formatCode=";;"/>
    <numFmt numFmtId="237" formatCode="_ * #,##0.00_)&quot;€&quot;_ ;_ * \(#,##0.00\)&quot;€&quot;_ ;_ * &quot;-&quot;??_)&quot;€&quot;_ ;_ @_ "/>
    <numFmt numFmtId="238" formatCode="_ &quot;\&quot;* #,##0.00_ ;_ &quot;\&quot;* &quot;\&quot;&quot;\&quot;&quot;\&quot;&quot;\&quot;&quot;\&quot;&quot;\&quot;&quot;\&quot;&quot;\&quot;&quot;\&quot;&quot;\&quot;&quot;\&quot;&quot;\&quot;\-#,##0.00_ ;_ &quot;\&quot;* &quot;-&quot;??_ ;_ @_ "/>
    <numFmt numFmtId="239" formatCode="_ * #,##0.00_ ;_ * &quot;\&quot;&quot;\&quot;&quot;\&quot;&quot;\&quot;&quot;\&quot;&quot;\&quot;&quot;\&quot;&quot;\&quot;&quot;\&quot;&quot;\&quot;&quot;\&quot;&quot;\&quot;\-#,##0.00_ ;_ * &quot;-&quot;??_ ;_ @_ "/>
    <numFmt numFmtId="240" formatCode="&quot;$&quot;#,##0.00"/>
    <numFmt numFmtId="241" formatCode="&quot;\&quot;#,##0;&quot;\&quot;&quot;\&quot;&quot;\&quot;&quot;\&quot;&quot;\&quot;&quot;\&quot;&quot;\&quot;&quot;\&quot;&quot;\&quot;&quot;\&quot;&quot;\&quot;&quot;\&quot;&quot;\&quot;&quot;\&quot;\-#,##0"/>
    <numFmt numFmtId="242" formatCode="_ * #,##0.00_)&quot;£&quot;_ ;_ * \(#,##0.00\)&quot;£&quot;_ ;_ * &quot;-&quot;??_)&quot;£&quot;_ ;_ @_ "/>
    <numFmt numFmtId="243" formatCode="&quot;\&quot;#,##0;[Red]&quot;\&quot;&quot;\&quot;&quot;\&quot;&quot;\&quot;&quot;\&quot;&quot;\&quot;&quot;\&quot;&quot;\&quot;&quot;\&quot;&quot;\&quot;&quot;\&quot;&quot;\&quot;&quot;\&quot;&quot;\&quot;\-#,##0"/>
    <numFmt numFmtId="244" formatCode="_ * #,##0_ ;_ * &quot;\&quot;&quot;\&quot;&quot;\&quot;&quot;\&quot;&quot;\&quot;&quot;\&quot;&quot;\&quot;&quot;\&quot;&quot;\&quot;&quot;\&quot;&quot;\&quot;&quot;\&quot;\-#,##0_ ;_ * &quot;-&quot;_ ;_ @_ "/>
    <numFmt numFmtId="245" formatCode="0.0%;\(0.0%\)"/>
    <numFmt numFmtId="246" formatCode="&quot;\&quot;#,##0.00;&quot;\&quot;&quot;\&quot;&quot;\&quot;&quot;\&quot;&quot;\&quot;&quot;\&quot;&quot;\&quot;&quot;\&quot;&quot;\&quot;&quot;\&quot;&quot;\&quot;&quot;\&quot;&quot;\&quot;&quot;\&quot;\-#,##0.00"/>
    <numFmt numFmtId="247" formatCode="0.000_)"/>
    <numFmt numFmtId="248" formatCode="#,##0_)_%;\(#,##0\)_%;"/>
    <numFmt numFmtId="249" formatCode="_._.* #,##0.0_)_%;_._.* \(#,##0.0\)_%"/>
    <numFmt numFmtId="250" formatCode="#,##0.0_)_%;\(#,##0.0\)_%;\ \ .0_)_%"/>
    <numFmt numFmtId="251" formatCode="_._.* #,##0.00_)_%;_._.* \(#,##0.00\)_%"/>
    <numFmt numFmtId="252" formatCode="#,##0.00_)_%;\(#,##0.00\)_%;\ \ .00_)_%"/>
    <numFmt numFmtId="253" formatCode="_._.* #,##0.000_)_%;_._.* \(#,##0.000\)_%"/>
    <numFmt numFmtId="254" formatCode="#,##0.000_)_%;\(#,##0.000\)_%;\ \ .000_)_%"/>
    <numFmt numFmtId="255" formatCode="_(* #,##0.00_);_(* \(#,##0.00\);_(* &quot;-&quot;&quot;?&quot;&quot;?&quot;_);_(@_)"/>
    <numFmt numFmtId="256" formatCode="_-* #,##0\ &quot;þ&quot;_-;\-* #,##0\ &quot;þ&quot;_-;_-* &quot;-&quot;\ &quot;þ&quot;_-;_-@_-"/>
    <numFmt numFmtId="257" formatCode="&quot;?&quot;#,##0;&quot;?&quot;\-#,##0"/>
    <numFmt numFmtId="258" formatCode="_-* #,##0.00\ _þ_-;\-* #,##0.00\ _þ_-;_-* &quot;-&quot;??\ _þ_-;_-@_-"/>
    <numFmt numFmtId="259" formatCode="_-* #,##0\ _₫_-;\-* #,##0\ _₫_-;_-* &quot;-&quot;??\ _₫_-;_-@_-"/>
    <numFmt numFmtId="260" formatCode="_-* #,##0_-;\-* #,##0_-;_-* &quot;-&quot;??_-;_-@_-"/>
    <numFmt numFmtId="261" formatCode="\t#\ ??/??"/>
    <numFmt numFmtId="262" formatCode="0.0000"/>
    <numFmt numFmtId="263" formatCode="_-* #,##0.00\ _$_-;\-* #,##0.00\ _$_-;_-* &quot;-&quot;??\ _$_-;_-@_-"/>
    <numFmt numFmtId="264" formatCode="_-* #,##0.0\ _₫_-;\-* #,##0.0\ _₫_-;_-* &quot;-&quot;??\ _₫_-;_-@_-"/>
    <numFmt numFmtId="265" formatCode="_(* #.##0.00_);_(* \(#.##0.00\);_(* &quot;-&quot;??_);_(@_)"/>
    <numFmt numFmtId="266" formatCode="&quot;\&quot;#&quot;,&quot;##0&quot;.&quot;00;[Red]&quot;\&quot;\-#&quot;,&quot;##0&quot;.&quot;00"/>
    <numFmt numFmtId="267" formatCode="#,##0.00;[Red]#,##0.00"/>
    <numFmt numFmtId="268" formatCode="#,##0;\(#,##0\)"/>
    <numFmt numFmtId="269" formatCode="_._.* \(#,##0\)_%;_._.* #,##0_)_%;_._.* 0_)_%;_._.@_)_%"/>
    <numFmt numFmtId="270" formatCode="_._.&quot;€&quot;* \(#,##0\)_%;_._.&quot;€&quot;* #,##0_)_%;_._.&quot;€&quot;* 0_)_%;_._.@_)_%"/>
    <numFmt numFmtId="271" formatCode="* \(#,##0\);* #,##0_);&quot;-&quot;??_);@"/>
    <numFmt numFmtId="272" formatCode="_ &quot;R&quot;\ * #,##0_ ;_ &quot;R&quot;\ * \-#,##0_ ;_ &quot;R&quot;\ * &quot;-&quot;_ ;_ @_ "/>
    <numFmt numFmtId="273" formatCode="_ * #,##0.00_ ;_ * &quot;\&quot;&quot;\&quot;&quot;\&quot;&quot;\&quot;&quot;\&quot;&quot;\&quot;\-#,##0.00_ ;_ * &quot;-&quot;??_ ;_ @_ "/>
    <numFmt numFmtId="274" formatCode="&quot;€&quot;* #,##0_)_%;&quot;€&quot;* \(#,##0\)_%;&quot;€&quot;* &quot;-&quot;??_)_%;@_)_%"/>
    <numFmt numFmtId="275" formatCode="&quot;$&quot;* #,##0_)_%;&quot;$&quot;* \(#,##0\)_%;&quot;$&quot;* &quot;-&quot;??_)_%;@_)_%"/>
    <numFmt numFmtId="276" formatCode="&quot;\&quot;#,##0.00;&quot;\&quot;&quot;\&quot;&quot;\&quot;&quot;\&quot;&quot;\&quot;&quot;\&quot;&quot;\&quot;&quot;\&quot;\-#,##0.00"/>
    <numFmt numFmtId="277" formatCode="_._.&quot;€&quot;* #,##0.0_)_%;_._.&quot;€&quot;* \(#,##0.0\)_%"/>
    <numFmt numFmtId="278" formatCode="&quot;€&quot;* #,##0.0_)_%;&quot;€&quot;* \(#,##0.0\)_%;&quot;€&quot;* \ .0_)_%"/>
    <numFmt numFmtId="279" formatCode="_._.&quot;$&quot;* #,##0.0_)_%;_._.&quot;$&quot;* \(#,##0.0\)_%"/>
    <numFmt numFmtId="280" formatCode="_._.&quot;€&quot;* #,##0.00_)_%;_._.&quot;€&quot;* \(#,##0.00\)_%"/>
    <numFmt numFmtId="281" formatCode="&quot;€&quot;* #,##0.00_)_%;&quot;€&quot;* \(#,##0.00\)_%;&quot;€&quot;* \ .00_)_%"/>
    <numFmt numFmtId="282" formatCode="_._.&quot;$&quot;* #,##0.00_)_%;_._.&quot;$&quot;* \(#,##0.00\)_%"/>
    <numFmt numFmtId="283" formatCode="_._.&quot;€&quot;* #,##0.000_)_%;_._.&quot;€&quot;* \(#,##0.000\)_%"/>
    <numFmt numFmtId="284" formatCode="&quot;€&quot;* #,##0.000_)_%;&quot;€&quot;* \(#,##0.000\)_%;&quot;€&quot;* \ .000_)_%"/>
    <numFmt numFmtId="285" formatCode="_._.&quot;$&quot;* #,##0.000_)_%;_._.&quot;$&quot;* \(#,##0.000\)_%"/>
    <numFmt numFmtId="286" formatCode="_-* #,##0.00\ &quot;€&quot;_-;\-* #,##0.00\ &quot;€&quot;_-;_-* &quot;-&quot;??\ &quot;€&quot;_-;_-@_-"/>
    <numFmt numFmtId="287" formatCode="_ * #,##0_ ;_ * &quot;\&quot;&quot;\&quot;&quot;\&quot;&quot;\&quot;&quot;\&quot;&quot;\&quot;\-#,##0_ ;_ * &quot;-&quot;_ ;_ @_ "/>
    <numFmt numFmtId="288" formatCode="\$#,##0\ ;\(\$#,##0\)"/>
    <numFmt numFmtId="289" formatCode="&quot;$&quot;#,##0\ ;\(&quot;$&quot;#,##0\)"/>
    <numFmt numFmtId="290" formatCode="\t0.00%"/>
    <numFmt numFmtId="291" formatCode="* #,##0_);* \(#,##0\);&quot;-&quot;??_);@"/>
    <numFmt numFmtId="292" formatCode="\U\S\$#,##0.00;\(\U\S\$#,##0.00\)"/>
    <numFmt numFmtId="293" formatCode="_(\§\g\ #,##0_);_(\§\g\ \(#,##0\);_(\§\g\ &quot;-&quot;??_);_(@_)"/>
    <numFmt numFmtId="294" formatCode="_(\§\g\ #,##0_);_(\§\g\ \(#,##0\);_(\§\g\ &quot;-&quot;_);_(@_)"/>
    <numFmt numFmtId="295" formatCode="\§\g#,##0_);\(\§\g#,##0\)"/>
    <numFmt numFmtId="296" formatCode="_-&quot;VND&quot;* #,##0_-;\-&quot;VND&quot;* #,##0_-;_-&quot;VND&quot;* &quot;-&quot;_-;_-@_-"/>
    <numFmt numFmtId="297" formatCode="_(&quot;Rp&quot;* #,##0.00_);_(&quot;Rp&quot;* \(#,##0.00\);_(&quot;Rp&quot;* &quot;-&quot;??_);_(@_)"/>
    <numFmt numFmtId="298" formatCode="#,##0.00\ &quot;FB&quot;;[Red]\-#,##0.00\ &quot;FB&quot;"/>
    <numFmt numFmtId="299" formatCode="#,##0\ &quot;$&quot;;\-#,##0\ &quot;$&quot;"/>
    <numFmt numFmtId="300" formatCode="_-* #,##0\ _F_B_-;\-* #,##0\ _F_B_-;_-* &quot;-&quot;\ _F_B_-;_-@_-"/>
    <numFmt numFmtId="301" formatCode="_-[$€]* #,##0.00_-;\-[$€]* #,##0.00_-;_-[$€]* &quot;-&quot;??_-;_-@_-"/>
    <numFmt numFmtId="302" formatCode="_ * #,##0.00_)_d_ ;_ * \(#,##0.00\)_d_ ;_ * &quot;-&quot;??_)_d_ ;_ @_ "/>
    <numFmt numFmtId="303" formatCode="#,##0_);\-#,##0_)"/>
    <numFmt numFmtId="304" formatCode="#,###;\-#,###;&quot;&quot;;_(@_)"/>
    <numFmt numFmtId="305" formatCode="&quot;€&quot;#,##0;\-&quot;€&quot;#,##0"/>
    <numFmt numFmtId="306" formatCode="#,##0\ &quot;$&quot;_);\(#,##0\ &quot;$&quot;\)"/>
    <numFmt numFmtId="307" formatCode="#,###"/>
    <numFmt numFmtId="308" formatCode="&quot;Fr.&quot;\ #,##0.00;[Red]&quot;Fr.&quot;\ \-#,##0.00"/>
    <numFmt numFmtId="309" formatCode="_ &quot;Fr.&quot;\ * #,##0_ ;_ &quot;Fr.&quot;\ * \-#,##0_ ;_ &quot;Fr.&quot;\ * &quot;-&quot;_ ;_ @_ "/>
    <numFmt numFmtId="310" formatCode="&quot;\&quot;#,##0;[Red]\-&quot;\&quot;#,##0"/>
    <numFmt numFmtId="311" formatCode="&quot;\&quot;#,##0.00;\-&quot;\&quot;#,##0.00"/>
    <numFmt numFmtId="312" formatCode="mmmm\ d\,\ yyyy"/>
    <numFmt numFmtId="313" formatCode="#,##0.00_);\-#,##0.00_)"/>
    <numFmt numFmtId="314" formatCode="0_)%;\(0\)%"/>
    <numFmt numFmtId="315" formatCode="_._._(* 0_)%;_._.* \(0\)%"/>
    <numFmt numFmtId="316" formatCode="_(0_)%;\(0\)%"/>
    <numFmt numFmtId="317" formatCode="0%_);\(0%\)"/>
    <numFmt numFmtId="318" formatCode="_ &quot;\&quot;* #,##0_ ;_ &quot;\&quot;* &quot;\&quot;&quot;\&quot;&quot;\&quot;&quot;\&quot;&quot;\&quot;&quot;\&quot;&quot;\&quot;&quot;\&quot;&quot;\&quot;&quot;\&quot;&quot;\&quot;&quot;\&quot;&quot;\&quot;&quot;\&quot;\-#,##0_ ;_ &quot;\&quot;* &quot;-&quot;_ ;_ @_ "/>
    <numFmt numFmtId="319" formatCode="_(0.0_)%;\(0.0\)%"/>
    <numFmt numFmtId="320" formatCode="_._._(* 0.0_)%;_._.* \(0.0\)%"/>
    <numFmt numFmtId="321" formatCode="_(0.00_)%;\(0.00\)%"/>
    <numFmt numFmtId="322" formatCode="_._._(* 0.00_)%;_._.* \(0.00\)%"/>
    <numFmt numFmtId="323" formatCode="_(0.000_)%;\(0.000\)%"/>
    <numFmt numFmtId="324" formatCode="_._._(* 0.000_)%;_._.* \(0.000\)%"/>
    <numFmt numFmtId="325" formatCode="#"/>
    <numFmt numFmtId="326" formatCode="&quot;¡Ì&quot;#,##0;[Red]\-&quot;¡Ì&quot;#,##0"/>
    <numFmt numFmtId="327" formatCode="#,##0.00\ &quot;F&quot;;[Red]\-#,##0.00\ &quot;F&quot;"/>
    <numFmt numFmtId="328" formatCode="#,##0.00\ \ "/>
    <numFmt numFmtId="329" formatCode="_(&quot;Z$&quot;* #,##0.00_);_(&quot;Z$&quot;* \(#,##0.00\);_(&quot;Z$&quot;* &quot;-&quot;??_);_(@_)"/>
    <numFmt numFmtId="330" formatCode="#,##0.000000"/>
    <numFmt numFmtId="331" formatCode="_(* #,##0.00000000_);_(* \(#,##0.00000000\);_(* &quot;-&quot;??_);_(@_)"/>
    <numFmt numFmtId="332" formatCode="_-* #,##0.000000\ _₫_-;\-* #,##0.000000\ _₫_-;_-* &quot;-&quot;??????\ _₫_-;_-@_-"/>
    <numFmt numFmtId="333" formatCode="_-* #,##0.0000000\ _₫_-;\-* #,##0.0000000\ _₫_-;_-* &quot;-&quot;??\ _₫_-;_-@_-"/>
    <numFmt numFmtId="334" formatCode="_(* #,##0.00000000_);_(* \(#,##0.00000000\);_(* &quot;-&quot;????????_);_(@_)"/>
  </numFmts>
  <fonts count="219">
    <font>
      <sz val="11"/>
      <color theme="1"/>
      <name val="Arial"/>
      <family val="2"/>
      <scheme val="minor"/>
    </font>
    <font>
      <sz val="11"/>
      <color theme="1"/>
      <name val="Arial"/>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Arial"/>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Arial"/>
      <family val="2"/>
      <scheme val="minor"/>
    </font>
    <font>
      <b/>
      <sz val="12"/>
      <color rgb="FF3F3F3F"/>
      <name val="Times New Roman"/>
      <family val="2"/>
    </font>
    <font>
      <i/>
      <sz val="12"/>
      <color theme="1"/>
      <name val="Times New Roman"/>
      <family val="1"/>
    </font>
    <font>
      <b/>
      <sz val="13"/>
      <color theme="1"/>
      <name val="Times New Roman"/>
      <family val="1"/>
    </font>
    <font>
      <b/>
      <sz val="12"/>
      <name val="Times New Roman"/>
      <family val="1"/>
    </font>
    <font>
      <sz val="14"/>
      <color theme="1"/>
      <name val="Arial"/>
      <family val="2"/>
      <scheme val="minor"/>
    </font>
    <font>
      <sz val="14"/>
      <color theme="1"/>
      <name val="Times New Roman"/>
      <family val="1"/>
      <scheme val="major"/>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right style="thin">
        <color indexed="64"/>
      </right>
      <top style="thin">
        <color indexed="64"/>
      </top>
      <bottom style="thin">
        <color indexed="64"/>
      </bottom>
      <diagonal/>
    </border>
  </borders>
  <cellStyleXfs count="5318">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6" fillId="0" borderId="0"/>
    <xf numFmtId="0" fontId="7"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0" fontId="10" fillId="0" borderId="0"/>
    <xf numFmtId="0" fontId="8" fillId="0" borderId="0"/>
    <xf numFmtId="0" fontId="10" fillId="0" borderId="0"/>
    <xf numFmtId="0" fontId="8" fillId="0" borderId="0"/>
    <xf numFmtId="171" fontId="1" fillId="0" borderId="0" applyFont="0" applyFill="0" applyBorder="0" applyAlignment="0" applyProtection="0"/>
    <xf numFmtId="0" fontId="24" fillId="0" borderId="0"/>
    <xf numFmtId="0" fontId="8" fillId="0" borderId="0"/>
    <xf numFmtId="0" fontId="1" fillId="0" borderId="0"/>
    <xf numFmtId="0" fontId="8" fillId="0" borderId="0"/>
    <xf numFmtId="167"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2" fontId="24" fillId="0" borderId="0" applyFont="0" applyFill="0" applyBorder="0" applyAlignment="0" applyProtection="0"/>
    <xf numFmtId="0" fontId="1" fillId="0" borderId="0"/>
    <xf numFmtId="43" fontId="27" fillId="0" borderId="0" applyFont="0" applyFill="0" applyBorder="0" applyAlignment="0" applyProtection="0"/>
    <xf numFmtId="0" fontId="6" fillId="0" borderId="0"/>
    <xf numFmtId="0" fontId="1" fillId="0" borderId="0"/>
    <xf numFmtId="198" fontId="4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48" fillId="0" borderId="0"/>
    <xf numFmtId="3" fontId="49" fillId="0" borderId="2"/>
    <xf numFmtId="3" fontId="49" fillId="0" borderId="2"/>
    <xf numFmtId="169" fontId="50" fillId="0" borderId="21" applyFont="0" applyBorder="0"/>
    <xf numFmtId="169" fontId="46" fillId="0" borderId="0" applyProtection="0"/>
    <xf numFmtId="169" fontId="50" fillId="0" borderId="21" applyFont="0" applyBorder="0"/>
    <xf numFmtId="169" fontId="50" fillId="0" borderId="21" applyFont="0" applyBorder="0"/>
    <xf numFmtId="0" fontId="51" fillId="0" borderId="0"/>
    <xf numFmtId="199" fontId="8" fillId="0" borderId="0" applyFont="0" applyFill="0" applyBorder="0" applyAlignment="0" applyProtection="0"/>
    <xf numFmtId="0" fontId="52" fillId="0" borderId="0" applyFont="0" applyFill="0" applyBorder="0" applyAlignment="0" applyProtection="0"/>
    <xf numFmtId="200" fontId="8" fillId="0" borderId="0" applyFont="0" applyFill="0" applyBorder="0" applyAlignment="0" applyProtection="0"/>
    <xf numFmtId="201"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Font="0" applyFill="0" applyBorder="0" applyAlignment="0" applyProtection="0"/>
    <xf numFmtId="0" fontId="55" fillId="0" borderId="22"/>
    <xf numFmtId="203" fontId="51" fillId="0" borderId="0" applyFont="0" applyFill="0" applyBorder="0" applyAlignment="0" applyProtection="0"/>
    <xf numFmtId="171" fontId="56" fillId="0" borderId="0" applyFont="0" applyFill="0" applyBorder="0" applyAlignment="0" applyProtection="0"/>
    <xf numFmtId="184" fontId="56" fillId="0" borderId="0" applyFont="0" applyFill="0" applyBorder="0" applyAlignment="0" applyProtection="0"/>
    <xf numFmtId="204" fontId="57" fillId="0" borderId="0" applyFont="0" applyFill="0" applyBorder="0" applyAlignment="0" applyProtection="0"/>
    <xf numFmtId="0" fontId="5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9" fillId="0" borderId="0"/>
    <xf numFmtId="0" fontId="6" fillId="0" borderId="0" applyProtection="0"/>
    <xf numFmtId="0" fontId="6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1" fillId="0" borderId="0" applyNumberFormat="0" applyFill="0" applyBorder="0" applyProtection="0">
      <alignment vertical="center"/>
    </xf>
    <xf numFmtId="171" fontId="8" fillId="0" borderId="0" applyFont="0" applyFill="0" applyBorder="0" applyAlignment="0" applyProtection="0"/>
    <xf numFmtId="205" fontId="62" fillId="0" borderId="0" applyFont="0" applyFill="0" applyBorder="0" applyAlignment="0" applyProtection="0"/>
    <xf numFmtId="187" fontId="47"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6" fontId="8"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205" fontId="62" fillId="0" borderId="0" applyFont="0" applyFill="0" applyBorder="0" applyAlignment="0" applyProtection="0"/>
    <xf numFmtId="0" fontId="63" fillId="0" borderId="0"/>
    <xf numFmtId="42" fontId="62" fillId="0" borderId="0" applyFont="0" applyFill="0" applyBorder="0" applyAlignment="0" applyProtection="0"/>
    <xf numFmtId="0" fontId="64" fillId="0" borderId="0">
      <alignment vertical="top"/>
    </xf>
    <xf numFmtId="0" fontId="65" fillId="0" borderId="0">
      <alignment vertical="top"/>
    </xf>
    <xf numFmtId="0" fontId="65" fillId="0" borderId="0">
      <alignment vertical="top"/>
    </xf>
    <xf numFmtId="0" fontId="51" fillId="0" borderId="0" applyNumberFormat="0" applyFill="0" applyBorder="0" applyAlignment="0" applyProtection="0"/>
    <xf numFmtId="207" fontId="47" fillId="0" borderId="0" applyFon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5"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0" fontId="63" fillId="0" borderId="0"/>
    <xf numFmtId="210"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0" fontId="63" fillId="0" borderId="0"/>
    <xf numFmtId="205" fontId="62" fillId="0" borderId="0" applyFont="0" applyFill="0" applyBorder="0" applyAlignment="0" applyProtection="0"/>
    <xf numFmtId="0" fontId="63" fillId="0" borderId="0"/>
    <xf numFmtId="0" fontId="66" fillId="0" borderId="0"/>
    <xf numFmtId="0" fontId="63" fillId="0" borderId="0"/>
    <xf numFmtId="0" fontId="63" fillId="0" borderId="0"/>
    <xf numFmtId="187" fontId="47"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98" fontId="47" fillId="0" borderId="0" applyFont="0" applyFill="0" applyBorder="0" applyAlignment="0" applyProtection="0"/>
    <xf numFmtId="184" fontId="47"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171" fontId="47"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47" fillId="0" borderId="0" applyFont="0" applyFill="0" applyBorder="0" applyAlignment="0" applyProtection="0"/>
    <xf numFmtId="207" fontId="47" fillId="0" borderId="0" applyFont="0" applyFill="0" applyBorder="0" applyAlignment="0" applyProtection="0"/>
    <xf numFmtId="20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5"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8" fontId="67"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184" fontId="47"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206" fontId="62" fillId="0" borderId="0" applyFont="0" applyFill="0" applyBorder="0" applyAlignment="0" applyProtection="0"/>
    <xf numFmtId="22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206" fontId="47" fillId="0" borderId="0" applyFont="0" applyFill="0" applyBorder="0" applyAlignment="0" applyProtection="0"/>
    <xf numFmtId="206" fontId="62" fillId="0" borderId="0" applyFont="0" applyFill="0" applyBorder="0" applyAlignment="0" applyProtection="0"/>
    <xf numFmtId="22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47" fillId="0" borderId="0" applyFont="0" applyFill="0" applyBorder="0" applyAlignment="0" applyProtection="0"/>
    <xf numFmtId="207" fontId="47" fillId="0" borderId="0" applyFont="0" applyFill="0" applyBorder="0" applyAlignment="0" applyProtection="0"/>
    <xf numFmtId="20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5"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8" fontId="67"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171" fontId="47"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184" fontId="47" fillId="0" borderId="0" applyFont="0" applyFill="0" applyBorder="0" applyAlignment="0" applyProtection="0"/>
    <xf numFmtId="206" fontId="62" fillId="0" borderId="0" applyFont="0" applyFill="0" applyBorder="0" applyAlignment="0" applyProtection="0"/>
    <xf numFmtId="22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206" fontId="47" fillId="0" borderId="0" applyFont="0" applyFill="0" applyBorder="0" applyAlignment="0" applyProtection="0"/>
    <xf numFmtId="206" fontId="62" fillId="0" borderId="0" applyFont="0" applyFill="0" applyBorder="0" applyAlignment="0" applyProtection="0"/>
    <xf numFmtId="22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171"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98" fontId="47"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8" fontId="67"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3" fillId="0" borderId="0"/>
    <xf numFmtId="22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71" fontId="47" fillId="0" borderId="0" applyFont="0" applyFill="0" applyBorder="0" applyAlignment="0" applyProtection="0"/>
    <xf numFmtId="206" fontId="62" fillId="0" borderId="0" applyFont="0" applyFill="0" applyBorder="0" applyAlignment="0" applyProtection="0"/>
    <xf numFmtId="22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206" fontId="47" fillId="0" borderId="0" applyFont="0" applyFill="0" applyBorder="0" applyAlignment="0" applyProtection="0"/>
    <xf numFmtId="206" fontId="62" fillId="0" borderId="0" applyFont="0" applyFill="0" applyBorder="0" applyAlignment="0" applyProtection="0"/>
    <xf numFmtId="22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98" fontId="47" fillId="0" borderId="0" applyFont="0" applyFill="0" applyBorder="0" applyAlignment="0" applyProtection="0"/>
    <xf numFmtId="184" fontId="47" fillId="0" borderId="0" applyFont="0" applyFill="0" applyBorder="0" applyAlignment="0" applyProtection="0"/>
    <xf numFmtId="0" fontId="63" fillId="0" borderId="0"/>
    <xf numFmtId="210"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8" fontId="46" fillId="0" borderId="0" applyProtection="0"/>
    <xf numFmtId="187" fontId="46" fillId="0" borderId="0" applyProtection="0"/>
    <xf numFmtId="187" fontId="46" fillId="0" borderId="0" applyProtection="0"/>
    <xf numFmtId="0" fontId="48" fillId="0" borderId="0" applyProtection="0"/>
    <xf numFmtId="198" fontId="46" fillId="0" borderId="0" applyProtection="0"/>
    <xf numFmtId="187" fontId="46" fillId="0" borderId="0" applyProtection="0"/>
    <xf numFmtId="187" fontId="46" fillId="0" borderId="0" applyProtection="0"/>
    <xf numFmtId="0" fontId="48" fillId="0" borderId="0" applyProtection="0"/>
    <xf numFmtId="210"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205" fontId="62" fillId="0" borderId="0" applyFont="0" applyFill="0" applyBorder="0" applyAlignment="0" applyProtection="0"/>
    <xf numFmtId="0" fontId="63" fillId="0" borderId="0"/>
    <xf numFmtId="42" fontId="62" fillId="0" borderId="0" applyFont="0" applyFill="0" applyBorder="0" applyAlignment="0" applyProtection="0"/>
    <xf numFmtId="229" fontId="68" fillId="0" borderId="0" applyFont="0" applyFill="0" applyBorder="0" applyAlignment="0" applyProtection="0"/>
    <xf numFmtId="0" fontId="6" fillId="0" borderId="0"/>
    <xf numFmtId="230" fontId="69" fillId="0" borderId="0" applyFont="0" applyFill="0" applyBorder="0" applyAlignment="0" applyProtection="0"/>
    <xf numFmtId="231" fontId="69" fillId="0" borderId="0" applyFont="0" applyFill="0" applyBorder="0" applyAlignment="0" applyProtection="0"/>
    <xf numFmtId="0" fontId="70" fillId="0" borderId="0"/>
    <xf numFmtId="0" fontId="71" fillId="0" borderId="0"/>
    <xf numFmtId="0" fontId="71" fillId="0" borderId="0"/>
    <xf numFmtId="0" fontId="71" fillId="0" borderId="0"/>
    <xf numFmtId="0" fontId="39" fillId="0" borderId="0"/>
    <xf numFmtId="1" fontId="72" fillId="0" borderId="2" applyBorder="0" applyAlignment="0">
      <alignment horizontal="center"/>
    </xf>
    <xf numFmtId="1" fontId="72" fillId="0" borderId="2" applyBorder="0" applyAlignment="0">
      <alignment horizontal="center"/>
    </xf>
    <xf numFmtId="0" fontId="73" fillId="0" borderId="0"/>
    <xf numFmtId="0" fontId="73" fillId="0" borderId="0"/>
    <xf numFmtId="0" fontId="6" fillId="0" borderId="0"/>
    <xf numFmtId="0" fontId="82" fillId="0" borderId="0"/>
    <xf numFmtId="0" fontId="6" fillId="0" borderId="0"/>
    <xf numFmtId="0" fontId="203" fillId="0" borderId="0"/>
    <xf numFmtId="0" fontId="73" fillId="0" borderId="0" applyProtection="0"/>
    <xf numFmtId="3" fontId="49" fillId="0" borderId="2"/>
    <xf numFmtId="3" fontId="49" fillId="0" borderId="2"/>
    <xf numFmtId="3" fontId="49" fillId="0" borderId="2"/>
    <xf numFmtId="3" fontId="49" fillId="0" borderId="2"/>
    <xf numFmtId="229" fontId="68" fillId="0" borderId="0" applyFont="0" applyFill="0" applyBorder="0" applyAlignment="0" applyProtection="0"/>
    <xf numFmtId="0" fontId="74" fillId="9" borderId="0"/>
    <xf numFmtId="0" fontId="74" fillId="9" borderId="0"/>
    <xf numFmtId="0" fontId="74" fillId="9" borderId="0"/>
    <xf numFmtId="229" fontId="68" fillId="0" borderId="0" applyFont="0" applyFill="0" applyBorder="0" applyAlignment="0" applyProtection="0"/>
    <xf numFmtId="0" fontId="74"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229" fontId="68" fillId="0" borderId="0" applyFont="0" applyFill="0" applyBorder="0" applyAlignment="0" applyProtection="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6" fillId="0" borderId="0" applyFont="0" applyFill="0" applyBorder="0" applyAlignment="0">
      <alignment horizontal="left"/>
    </xf>
    <xf numFmtId="0" fontId="74" fillId="9" borderId="0"/>
    <xf numFmtId="0" fontId="76" fillId="0" borderId="0" applyFont="0" applyFill="0" applyBorder="0" applyAlignment="0">
      <alignment horizontal="left"/>
    </xf>
    <xf numFmtId="0" fontId="75" fillId="9" borderId="0"/>
    <xf numFmtId="0" fontId="75" fillId="9" borderId="0"/>
    <xf numFmtId="0" fontId="75" fillId="9" borderId="0"/>
    <xf numFmtId="0" fontId="75" fillId="9" borderId="0"/>
    <xf numFmtId="0" fontId="75" fillId="9" borderId="0"/>
    <xf numFmtId="0" fontId="75" fillId="9" borderId="0"/>
    <xf numFmtId="229" fontId="68" fillId="0" borderId="0" applyFont="0" applyFill="0" applyBorder="0" applyAlignment="0" applyProtection="0"/>
    <xf numFmtId="0" fontId="74" fillId="9" borderId="0"/>
    <xf numFmtId="0" fontId="74" fillId="9" borderId="0"/>
    <xf numFmtId="0" fontId="77" fillId="0" borderId="2" applyNumberFormat="0" applyFont="0" applyBorder="0">
      <alignment horizontal="left" indent="2"/>
    </xf>
    <xf numFmtId="0" fontId="77" fillId="0" borderId="2" applyNumberFormat="0" applyFont="0" applyBorder="0">
      <alignment horizontal="left" indent="2"/>
    </xf>
    <xf numFmtId="0" fontId="76" fillId="0" borderId="0" applyFont="0" applyFill="0" applyBorder="0" applyAlignment="0">
      <alignment horizontal="left"/>
    </xf>
    <xf numFmtId="0" fontId="76" fillId="0" borderId="0" applyFont="0" applyFill="0" applyBorder="0" applyAlignment="0">
      <alignment horizontal="left"/>
    </xf>
    <xf numFmtId="0" fontId="78" fillId="0" borderId="0"/>
    <xf numFmtId="0" fontId="79" fillId="10" borderId="23" applyFont="0" applyFill="0" applyAlignment="0">
      <alignment vertical="center" wrapText="1"/>
    </xf>
    <xf numFmtId="9" fontId="80" fillId="0" borderId="0" applyBorder="0" applyAlignment="0" applyProtection="0"/>
    <xf numFmtId="0" fontId="81" fillId="9" borderId="0"/>
    <xf numFmtId="0" fontId="81"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1" fillId="9" borderId="0"/>
    <xf numFmtId="0" fontId="81" fillId="9" borderId="0"/>
    <xf numFmtId="0" fontId="77" fillId="0" borderId="2" applyNumberFormat="0" applyFont="0" applyBorder="0" applyAlignment="0">
      <alignment horizontal="center"/>
    </xf>
    <xf numFmtId="0" fontId="77" fillId="0" borderId="2" applyNumberFormat="0" applyFont="0" applyBorder="0" applyAlignment="0">
      <alignment horizontal="center"/>
    </xf>
    <xf numFmtId="0" fontId="8" fillId="0" borderId="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82" fillId="0" borderId="0"/>
    <xf numFmtId="0" fontId="83" fillId="9" borderId="0"/>
    <xf numFmtId="0" fontId="83"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3" fillId="9" borderId="0"/>
    <xf numFmtId="0" fontId="84" fillId="0" borderId="0">
      <alignment wrapText="1"/>
    </xf>
    <xf numFmtId="0" fontId="84"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84" fillId="0" borderId="0">
      <alignment wrapText="1"/>
    </xf>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169" fontId="85" fillId="0" borderId="1" applyNumberFormat="0" applyFont="0" applyBorder="0" applyAlignment="0">
      <alignment horizontal="center"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6" fillId="21"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8" borderId="0" applyNumberFormat="0" applyBorder="0" applyAlignment="0" applyProtection="0"/>
    <xf numFmtId="232" fontId="88" fillId="0" borderId="0" applyFont="0" applyFill="0" applyBorder="0" applyAlignment="0" applyProtection="0"/>
    <xf numFmtId="0" fontId="89" fillId="0" borderId="0" applyFont="0" applyFill="0" applyBorder="0" applyAlignment="0" applyProtection="0"/>
    <xf numFmtId="182" fontId="90" fillId="0" borderId="0" applyFont="0" applyFill="0" applyBorder="0" applyAlignment="0" applyProtection="0"/>
    <xf numFmtId="224" fontId="88" fillId="0" borderId="0" applyFont="0" applyFill="0" applyBorder="0" applyAlignment="0" applyProtection="0"/>
    <xf numFmtId="0" fontId="89" fillId="0" borderId="0" applyFont="0" applyFill="0" applyBorder="0" applyAlignment="0" applyProtection="0"/>
    <xf numFmtId="233"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22" fontId="94" fillId="0" borderId="0" applyFont="0" applyFill="0" applyBorder="0" applyAlignment="0" applyProtection="0"/>
    <xf numFmtId="0" fontId="89" fillId="0" borderId="0" applyFont="0" applyFill="0" applyBorder="0" applyAlignment="0" applyProtection="0"/>
    <xf numFmtId="234" fontId="62" fillId="0" borderId="0" applyFont="0" applyFill="0" applyBorder="0" applyAlignment="0" applyProtection="0"/>
    <xf numFmtId="212" fontId="94" fillId="0" borderId="0" applyFont="0" applyFill="0" applyBorder="0" applyAlignment="0" applyProtection="0"/>
    <xf numFmtId="0" fontId="89" fillId="0" borderId="0" applyFont="0" applyFill="0" applyBorder="0" applyAlignment="0" applyProtection="0"/>
    <xf numFmtId="235" fontId="62"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0" fontId="95" fillId="12" borderId="0" applyNumberFormat="0" applyBorder="0" applyAlignment="0" applyProtection="0"/>
    <xf numFmtId="0" fontId="96" fillId="0" borderId="0"/>
    <xf numFmtId="0" fontId="97" fillId="0" borderId="0" applyNumberFormat="0" applyFill="0" applyBorder="0" applyAlignment="0" applyProtection="0"/>
    <xf numFmtId="0" fontId="89" fillId="0" borderId="0"/>
    <xf numFmtId="0" fontId="98" fillId="0" borderId="0"/>
    <xf numFmtId="0" fontId="99" fillId="0" borderId="0"/>
    <xf numFmtId="0" fontId="89" fillId="0" borderId="0"/>
    <xf numFmtId="0" fontId="100" fillId="0" borderId="0"/>
    <xf numFmtId="0" fontId="101" fillId="0" borderId="0"/>
    <xf numFmtId="0" fontId="102" fillId="0" borderId="0"/>
    <xf numFmtId="236" fontId="66" fillId="0" borderId="0" applyFill="0" applyBorder="0" applyAlignment="0"/>
    <xf numFmtId="237" fontId="8"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91"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40"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2" fontId="82"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04" fillId="29" borderId="24" applyNumberFormat="0" applyAlignment="0" applyProtection="0"/>
    <xf numFmtId="0" fontId="105" fillId="0" borderId="0"/>
    <xf numFmtId="0" fontId="106" fillId="0" borderId="0"/>
    <xf numFmtId="0" fontId="107" fillId="0" borderId="0" applyFill="0" applyBorder="0" applyProtection="0">
      <alignment horizontal="center"/>
      <protection locked="0"/>
    </xf>
    <xf numFmtId="200" fontId="62" fillId="0" borderId="0" applyFont="0" applyFill="0" applyBorder="0" applyAlignment="0" applyProtection="0"/>
    <xf numFmtId="0" fontId="108" fillId="30" borderId="25" applyNumberFormat="0" applyAlignment="0" applyProtection="0"/>
    <xf numFmtId="0" fontId="205" fillId="7" borderId="19" applyNumberFormat="0" applyAlignment="0" applyProtection="0"/>
    <xf numFmtId="169" fontId="73" fillId="0" borderId="0" applyFont="0" applyFill="0" applyBorder="0" applyAlignment="0" applyProtection="0"/>
    <xf numFmtId="1" fontId="109" fillId="0" borderId="10" applyBorder="0"/>
    <xf numFmtId="0" fontId="110" fillId="0" borderId="6">
      <alignment horizontal="center"/>
    </xf>
    <xf numFmtId="247" fontId="111" fillId="0" borderId="0"/>
    <xf numFmtId="247" fontId="111" fillId="0" borderId="0"/>
    <xf numFmtId="247" fontId="111" fillId="0" borderId="0"/>
    <xf numFmtId="247" fontId="111" fillId="0" borderId="0"/>
    <xf numFmtId="247" fontId="111" fillId="0" borderId="0"/>
    <xf numFmtId="247" fontId="111" fillId="0" borderId="0"/>
    <xf numFmtId="247" fontId="111" fillId="0" borderId="0"/>
    <xf numFmtId="247" fontId="111" fillId="0" borderId="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41" fontId="6"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8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0" fontId="46" fillId="0" borderId="0" applyProtection="0"/>
    <xf numFmtId="170" fontId="46" fillId="0" borderId="0" applyProtection="0"/>
    <xf numFmtId="22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6" fontId="46" fillId="0" borderId="0" applyFont="0" applyFill="0" applyBorder="0" applyAlignment="0" applyProtection="0"/>
    <xf numFmtId="184" fontId="46" fillId="0" borderId="0" applyFont="0" applyFill="0" applyBorder="0" applyAlignment="0" applyProtection="0"/>
    <xf numFmtId="0" fontId="8" fillId="0" borderId="0" applyFont="0" applyFill="0" applyBorder="0" applyAlignment="0" applyProtection="0"/>
    <xf numFmtId="41" fontId="10" fillId="0" borderId="0" applyFont="0" applyFill="0" applyBorder="0" applyAlignment="0" applyProtection="0"/>
    <xf numFmtId="171" fontId="4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8" fontId="103"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9" fontId="3" fillId="0" borderId="0" applyFont="0" applyFill="0" applyBorder="0" applyAlignment="0" applyProtection="0"/>
    <xf numFmtId="250" fontId="46" fillId="0" borderId="0" applyFont="0" applyFill="0" applyBorder="0" applyAlignment="0" applyProtection="0"/>
    <xf numFmtId="251" fontId="113" fillId="0" borderId="0" applyFont="0" applyFill="0" applyBorder="0" applyAlignment="0" applyProtection="0"/>
    <xf numFmtId="252" fontId="46" fillId="0" borderId="0" applyFont="0" applyFill="0" applyBorder="0" applyAlignment="0" applyProtection="0"/>
    <xf numFmtId="253" fontId="113" fillId="0" borderId="0" applyFont="0" applyFill="0" applyBorder="0" applyAlignment="0" applyProtection="0"/>
    <xf numFmtId="25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0" fontId="10" fillId="0" borderId="0" applyFont="0" applyFill="0" applyBorder="0" applyAlignment="0" applyProtection="0"/>
    <xf numFmtId="43" fontId="6" fillId="0" borderId="0" applyFont="0" applyFill="0" applyBorder="0" applyAlignment="0" applyProtection="0"/>
    <xf numFmtId="167"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98" fontId="10"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6"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5"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5" fontId="10"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114" fillId="0" borderId="0" applyFont="0" applyFill="0" applyBorder="0" applyAlignment="0" applyProtection="0"/>
    <xf numFmtId="189"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115" fillId="0" borderId="0" applyFont="0" applyFill="0" applyBorder="0" applyAlignment="0" applyProtection="0"/>
    <xf numFmtId="0" fontId="6" fillId="0" borderId="0" applyFont="0" applyFill="0" applyBorder="0" applyAlignment="0" applyProtection="0"/>
    <xf numFmtId="257" fontId="10"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45" fillId="0" borderId="0" applyFont="0" applyFill="0" applyBorder="0" applyAlignment="0" applyProtection="0"/>
    <xf numFmtId="231"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258" fontId="10" fillId="0" borderId="0" applyFont="0" applyFill="0" applyBorder="0" applyAlignment="0" applyProtection="0"/>
    <xf numFmtId="259" fontId="10" fillId="0" borderId="0" applyFont="0" applyFill="0" applyBorder="0" applyAlignment="0" applyProtection="0"/>
    <xf numFmtId="260" fontId="10" fillId="0" borderId="0" applyFont="0" applyFill="0" applyBorder="0" applyAlignment="0" applyProtection="0"/>
    <xf numFmtId="258" fontId="1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261" fontId="6"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6" fillId="0" borderId="0" applyFont="0" applyFill="0" applyBorder="0" applyAlignment="0" applyProtection="0"/>
    <xf numFmtId="44" fontId="46" fillId="0" borderId="0" applyFont="0" applyFill="0" applyBorder="0" applyAlignment="0" applyProtection="0"/>
    <xf numFmtId="43" fontId="114" fillId="0" borderId="0" applyFont="0" applyFill="0" applyBorder="0" applyAlignment="0" applyProtection="0"/>
    <xf numFmtId="0" fontId="10" fillId="0" borderId="0" applyFont="0" applyFill="0" applyBorder="0" applyAlignment="0" applyProtection="0"/>
    <xf numFmtId="262"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2" fontId="46" fillId="0" borderId="0" applyFont="0" applyFill="0" applyBorder="0" applyAlignment="0" applyProtection="0"/>
    <xf numFmtId="263" fontId="70" fillId="0" borderId="0" applyFont="0" applyFill="0" applyBorder="0" applyAlignment="0" applyProtection="0"/>
    <xf numFmtId="43" fontId="10" fillId="0" borderId="0" applyFont="0" applyFill="0" applyBorder="0" applyAlignment="0" applyProtection="0"/>
    <xf numFmtId="262" fontId="46" fillId="0" borderId="0" applyFont="0" applyFill="0" applyBorder="0" applyAlignment="0" applyProtection="0"/>
    <xf numFmtId="264" fontId="8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263" fontId="70" fillId="0" borderId="0" applyFont="0" applyFill="0" applyBorder="0" applyAlignment="0" applyProtection="0"/>
    <xf numFmtId="185" fontId="46" fillId="0" borderId="0" applyProtection="0"/>
    <xf numFmtId="263" fontId="70" fillId="0" borderId="0" applyFont="0" applyFill="0" applyBorder="0" applyAlignment="0" applyProtection="0"/>
    <xf numFmtId="189" fontId="117" fillId="0" borderId="0" applyFont="0" applyFill="0" applyBorder="0" applyAlignment="0" applyProtection="0"/>
    <xf numFmtId="0" fontId="10" fillId="0" borderId="0" applyFont="0" applyFill="0" applyBorder="0" applyAlignment="0" applyProtection="0"/>
    <xf numFmtId="167" fontId="46" fillId="0" borderId="0" applyFont="0" applyFill="0" applyBorder="0" applyAlignment="0" applyProtection="0"/>
    <xf numFmtId="167"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4"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84" fontId="87" fillId="0" borderId="0" applyFont="0" applyFill="0" applyBorder="0" applyAlignment="0" applyProtection="0"/>
    <xf numFmtId="193"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46" fillId="0" borderId="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3" fontId="46" fillId="0" borderId="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4" fontId="6" fillId="0" borderId="0" applyFont="0" applyFill="0" applyBorder="0" applyAlignment="0" applyProtection="0"/>
    <xf numFmtId="329" fontId="6" fillId="0" borderId="0" applyFont="0" applyFill="0" applyBorder="0" applyAlignment="0" applyProtection="0"/>
    <xf numFmtId="43" fontId="45" fillId="0" borderId="0" applyFont="0" applyFill="0" applyBorder="0" applyAlignment="0" applyProtection="0"/>
    <xf numFmtId="265" fontId="6" fillId="0" borderId="0" applyFont="0" applyFill="0" applyBorder="0" applyAlignment="0" applyProtection="0"/>
    <xf numFmtId="43" fontId="6" fillId="0" borderId="0" applyFont="0" applyFill="0" applyBorder="0" applyAlignment="0" applyProtection="0"/>
    <xf numFmtId="184" fontId="46" fillId="0" borderId="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0" fontId="6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65" fontId="10" fillId="0" borderId="0" applyFont="0" applyFill="0" applyBorder="0" applyAlignment="0" applyProtection="0"/>
    <xf numFmtId="43" fontId="6" fillId="0" borderId="0" applyFont="0" applyFill="0" applyBorder="0" applyAlignment="0" applyProtection="0"/>
    <xf numFmtId="190"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6" fontId="38"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4" fontId="10" fillId="0" borderId="0" applyFont="0" applyFill="0" applyBorder="0" applyAlignment="0" applyProtection="0"/>
    <xf numFmtId="0" fontId="17" fillId="0" borderId="0" applyFont="0" applyFill="0" applyBorder="0" applyAlignment="0" applyProtection="0"/>
    <xf numFmtId="267" fontId="38" fillId="0" borderId="0" applyFont="0" applyFill="0" applyBorder="0" applyAlignment="0" applyProtection="0"/>
    <xf numFmtId="43" fontId="6"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8" fillId="0" borderId="0" applyFont="0" applyFill="0" applyBorder="0" applyAlignment="0" applyProtection="0"/>
    <xf numFmtId="184" fontId="10" fillId="0" borderId="0" applyFont="0" applyFill="0" applyBorder="0" applyAlignment="0" applyProtection="0"/>
    <xf numFmtId="193" fontId="46" fillId="0" borderId="0" applyProtection="0"/>
    <xf numFmtId="193"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72"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7" fontId="42" fillId="0" borderId="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84" fontId="46" fillId="0" borderId="0" applyProtection="0"/>
    <xf numFmtId="43" fontId="4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67" fontId="45"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6" fontId="43"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84" fontId="46"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265"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38"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27"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268" fontId="39"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6"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1"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199" fontId="121" fillId="0" borderId="0" applyFont="0" applyFill="0" applyBorder="0" applyAlignment="0" applyProtection="0"/>
    <xf numFmtId="269" fontId="122" fillId="0" borderId="0" applyFill="0" applyBorder="0" applyProtection="0"/>
    <xf numFmtId="270" fontId="3" fillId="0" borderId="0" applyFont="0" applyFill="0" applyBorder="0" applyAlignment="0" applyProtection="0"/>
    <xf numFmtId="271" fontId="39" fillId="0" borderId="0" applyFill="0" applyBorder="0" applyProtection="0"/>
    <xf numFmtId="271" fontId="39" fillId="0" borderId="7" applyFill="0" applyProtection="0"/>
    <xf numFmtId="271" fontId="39" fillId="0" borderId="7" applyFill="0" applyProtection="0"/>
    <xf numFmtId="271" fontId="39" fillId="0" borderId="26" applyFill="0" applyProtection="0"/>
    <xf numFmtId="272" fontId="98" fillId="0" borderId="0" applyFont="0" applyFill="0" applyBorder="0" applyAlignment="0" applyProtection="0"/>
    <xf numFmtId="273" fontId="123" fillId="0" borderId="0" applyFont="0" applyFill="0" applyBorder="0" applyAlignment="0" applyProtection="0"/>
    <xf numFmtId="274"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76" fontId="123" fillId="0" borderId="0" applyFont="0" applyFill="0" applyBorder="0" applyAlignment="0" applyProtection="0"/>
    <xf numFmtId="196" fontId="103"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77" fontId="113" fillId="0" borderId="0" applyFont="0" applyFill="0" applyBorder="0" applyAlignment="0" applyProtection="0"/>
    <xf numFmtId="278" fontId="46" fillId="0" borderId="0" applyFont="0" applyFill="0" applyBorder="0" applyAlignment="0" applyProtection="0"/>
    <xf numFmtId="279" fontId="113" fillId="0" borderId="0" applyFont="0" applyFill="0" applyBorder="0" applyAlignment="0" applyProtection="0"/>
    <xf numFmtId="280" fontId="113" fillId="0" borderId="0" applyFont="0" applyFill="0" applyBorder="0" applyAlignment="0" applyProtection="0"/>
    <xf numFmtId="281" fontId="46" fillId="0" borderId="0" applyFont="0" applyFill="0" applyBorder="0" applyAlignment="0" applyProtection="0"/>
    <xf numFmtId="282" fontId="113" fillId="0" borderId="0" applyFont="0" applyFill="0" applyBorder="0" applyAlignment="0" applyProtection="0"/>
    <xf numFmtId="283" fontId="113" fillId="0" borderId="0" applyFont="0" applyFill="0" applyBorder="0" applyAlignment="0" applyProtection="0"/>
    <xf numFmtId="284" fontId="46" fillId="0" borderId="0" applyFont="0" applyFill="0" applyBorder="0" applyAlignment="0" applyProtection="0"/>
    <xf numFmtId="285" fontId="113" fillId="0" borderId="0" applyFont="0" applyFill="0" applyBorder="0" applyAlignment="0" applyProtection="0"/>
    <xf numFmtId="44" fontId="10"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287" fontId="6" fillId="0" borderId="0" applyFont="0" applyFill="0" applyBorder="0" applyAlignment="0" applyProtection="0"/>
    <xf numFmtId="206" fontId="8"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9" fontId="46" fillId="0" borderId="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applyProtection="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192"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6"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5" fillId="0" borderId="0" applyFill="0" applyBorder="0" applyAlignment="0"/>
    <xf numFmtId="14" fontId="64" fillId="0" borderId="0" applyFill="0" applyBorder="0" applyAlignment="0"/>
    <xf numFmtId="0" fontId="70" fillId="0" borderId="0" applyProtection="0"/>
    <xf numFmtId="3" fontId="124" fillId="0" borderId="8">
      <alignment horizontal="left" vertical="top" wrapText="1"/>
    </xf>
    <xf numFmtId="291" fontId="39" fillId="0" borderId="0" applyFill="0" applyBorder="0" applyProtection="0"/>
    <xf numFmtId="291" fontId="39" fillId="0" borderId="7" applyFill="0" applyProtection="0"/>
    <xf numFmtId="291" fontId="39" fillId="0" borderId="7" applyFill="0" applyProtection="0"/>
    <xf numFmtId="291" fontId="39" fillId="0" borderId="26" applyFill="0" applyProtection="0"/>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3" fontId="8" fillId="0" borderId="0"/>
    <xf numFmtId="294" fontId="51" fillId="0" borderId="2"/>
    <xf numFmtId="294" fontId="51" fillId="0" borderId="2"/>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applyProtection="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95" fontId="51" fillId="0" borderId="0"/>
    <xf numFmtId="171" fontId="125" fillId="0" borderId="0" applyFont="0" applyFill="0" applyBorder="0" applyAlignment="0" applyProtection="0"/>
    <xf numFmtId="184"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96" fontId="82" fillId="0" borderId="0" applyFont="0" applyFill="0" applyBorder="0" applyAlignment="0" applyProtection="0"/>
    <xf numFmtId="296" fontId="82"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96" fontId="82" fillId="0" borderId="0" applyFont="0" applyFill="0" applyBorder="0" applyAlignment="0" applyProtection="0"/>
    <xf numFmtId="296" fontId="82" fillId="0" borderId="0" applyFont="0" applyFill="0" applyBorder="0" applyAlignment="0" applyProtection="0"/>
    <xf numFmtId="171" fontId="125" fillId="0" borderId="0" applyFont="0" applyFill="0" applyBorder="0" applyAlignment="0" applyProtection="0"/>
    <xf numFmtId="171" fontId="125" fillId="0" borderId="0" applyFont="0" applyFill="0" applyBorder="0" applyAlignment="0" applyProtection="0"/>
    <xf numFmtId="296" fontId="82" fillId="0" borderId="0" applyFont="0" applyFill="0" applyBorder="0" applyAlignment="0" applyProtection="0"/>
    <xf numFmtId="296" fontId="82"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8" fontId="8" fillId="0" borderId="0" applyFont="0" applyFill="0" applyBorder="0" applyAlignment="0" applyProtection="0"/>
    <xf numFmtId="298" fontId="8"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84" fontId="125" fillId="0" borderId="0" applyFont="0" applyFill="0" applyBorder="0" applyAlignment="0" applyProtection="0"/>
    <xf numFmtId="43"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84" fontId="125" fillId="0" borderId="0" applyFont="0" applyFill="0" applyBorder="0" applyAlignment="0" applyProtection="0"/>
    <xf numFmtId="184"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300" fontId="8" fillId="0" borderId="0" applyFont="0" applyFill="0" applyBorder="0" applyAlignment="0" applyProtection="0"/>
    <xf numFmtId="300" fontId="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84" fontId="125" fillId="0" borderId="0" applyFont="0" applyFill="0" applyBorder="0" applyAlignment="0" applyProtection="0"/>
    <xf numFmtId="43" fontId="125" fillId="0" borderId="0" applyFont="0" applyFill="0" applyBorder="0" applyAlignment="0" applyProtection="0"/>
    <xf numFmtId="184"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3" fontId="8" fillId="0" borderId="0" applyFont="0" applyBorder="0" applyAlignment="0"/>
    <xf numFmtId="0"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27" fillId="0" borderId="0" applyNumberFormat="0" applyAlignment="0">
      <alignment horizontal="left"/>
    </xf>
    <xf numFmtId="0" fontId="128" fillId="0" borderId="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0" fontId="129" fillId="0" borderId="0"/>
    <xf numFmtId="0" fontId="130"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6"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1" fillId="0" borderId="0" applyNumberFormat="0" applyFill="0" applyBorder="0" applyAlignment="0" applyProtection="0"/>
    <xf numFmtId="0" fontId="132" fillId="0" borderId="0" applyNumberFormat="0" applyFill="0" applyBorder="0" applyProtection="0">
      <alignment vertical="center"/>
    </xf>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Alignment="0" applyProtection="0"/>
    <xf numFmtId="302" fontId="137" fillId="0" borderId="29" applyNumberFormat="0" applyFill="0" applyBorder="0" applyAlignment="0" applyProtection="0"/>
    <xf numFmtId="0" fontId="138" fillId="0" borderId="0" applyNumberFormat="0" applyFill="0" applyBorder="0" applyAlignment="0" applyProtection="0"/>
    <xf numFmtId="0" fontId="139"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0" fillId="13"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03" fontId="2" fillId="9" borderId="0" applyBorder="0" applyProtection="0"/>
    <xf numFmtId="0" fontId="142" fillId="0" borderId="31" applyNumberFormat="0" applyFill="0" applyBorder="0" applyAlignment="0" applyProtection="0">
      <alignment horizontal="center" vertical="center"/>
    </xf>
    <xf numFmtId="0" fontId="143" fillId="0" borderId="0" applyNumberFormat="0" applyFont="0" applyBorder="0" applyAlignment="0">
      <alignment horizontal="left" vertical="center"/>
    </xf>
    <xf numFmtId="304" fontId="98" fillId="0" borderId="0" applyFont="0" applyFill="0" applyBorder="0" applyAlignment="0" applyProtection="0"/>
    <xf numFmtId="0" fontId="144" fillId="33" borderId="0"/>
    <xf numFmtId="0" fontId="145" fillId="0" borderId="0">
      <alignment horizontal="left"/>
    </xf>
    <xf numFmtId="0" fontId="146" fillId="0" borderId="0">
      <alignment horizontal="left"/>
    </xf>
    <xf numFmtId="0" fontId="61" fillId="0" borderId="32" applyNumberFormat="0" applyAlignment="0" applyProtection="0">
      <alignment horizontal="left" vertical="center"/>
    </xf>
    <xf numFmtId="0" fontId="61" fillId="0" borderId="32" applyNumberFormat="0" applyAlignment="0" applyProtection="0">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14" fontId="147" fillId="34" borderId="33">
      <alignment horizontal="center" vertical="center" wrapText="1"/>
    </xf>
    <xf numFmtId="0" fontId="148" fillId="0" borderId="34" applyNumberFormat="0" applyFill="0" applyAlignment="0" applyProtection="0"/>
    <xf numFmtId="0" fontId="149" fillId="0" borderId="35" applyNumberFormat="0" applyFill="0" applyAlignment="0" applyProtection="0"/>
    <xf numFmtId="0" fontId="150" fillId="0" borderId="36" applyNumberFormat="0" applyFill="0" applyAlignment="0" applyProtection="0"/>
    <xf numFmtId="0" fontId="150" fillId="0" borderId="0" applyNumberFormat="0" applyFill="0" applyBorder="0" applyAlignment="0" applyProtection="0"/>
    <xf numFmtId="0" fontId="107" fillId="0" borderId="0" applyFill="0" applyAlignment="0" applyProtection="0">
      <protection locked="0"/>
    </xf>
    <xf numFmtId="0" fontId="107" fillId="0" borderId="1" applyFill="0" applyAlignment="0" applyProtection="0">
      <protection locked="0"/>
    </xf>
    <xf numFmtId="0" fontId="151" fillId="0" borderId="0" applyProtection="0"/>
    <xf numFmtId="0" fontId="61" fillId="0" borderId="0" applyProtection="0"/>
    <xf numFmtId="0" fontId="152" fillId="0" borderId="33">
      <alignment horizontal="center"/>
    </xf>
    <xf numFmtId="0" fontId="152" fillId="0" borderId="0">
      <alignment horizontal="center"/>
    </xf>
    <xf numFmtId="5" fontId="153" fillId="35" borderId="2" applyNumberFormat="0" applyAlignment="0">
      <alignment horizontal="left" vertical="top"/>
    </xf>
    <xf numFmtId="5" fontId="153" fillId="35" borderId="2" applyNumberFormat="0" applyAlignment="0">
      <alignment horizontal="left" vertical="top"/>
    </xf>
    <xf numFmtId="305" fontId="153" fillId="35" borderId="2" applyNumberFormat="0" applyAlignment="0">
      <alignment horizontal="left" vertical="top"/>
    </xf>
    <xf numFmtId="49" fontId="154" fillId="0" borderId="2">
      <alignment vertical="center"/>
    </xf>
    <xf numFmtId="49" fontId="154" fillId="0" borderId="2">
      <alignment vertical="center"/>
    </xf>
    <xf numFmtId="0" fontId="39" fillId="0" borderId="0"/>
    <xf numFmtId="171" fontId="8" fillId="0" borderId="0" applyFont="0" applyFill="0" applyBorder="0" applyAlignment="0" applyProtection="0"/>
    <xf numFmtId="38" fontId="66"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306" fontId="155" fillId="0" borderId="0" applyFont="0" applyFill="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6" borderId="2" applyNumberFormat="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1" fontId="8" fillId="0" borderId="0" applyFont="0" applyFill="0" applyBorder="0" applyAlignment="0" applyProtection="0"/>
    <xf numFmtId="0" fontId="8" fillId="0" borderId="0"/>
    <xf numFmtId="0" fontId="91" fillId="0" borderId="37">
      <alignment horizontal="centerContinuous"/>
    </xf>
    <xf numFmtId="168" fontId="8" fillId="37" borderId="30">
      <alignment vertical="top" wrapText="1"/>
    </xf>
    <xf numFmtId="168" fontId="8" fillId="37" borderId="30">
      <alignment vertical="top" wrapText="1"/>
    </xf>
    <xf numFmtId="168" fontId="8" fillId="37" borderId="30">
      <alignment vertical="top" wrapText="1"/>
    </xf>
    <xf numFmtId="168" fontId="8" fillId="37" borderId="30">
      <alignment vertical="top" wrapText="1"/>
    </xf>
    <xf numFmtId="0" fontId="66" fillId="0" borderId="0"/>
    <xf numFmtId="0" fontId="38" fillId="0" borderId="0"/>
    <xf numFmtId="0" fontId="38" fillId="0" borderId="0"/>
    <xf numFmtId="0" fontId="70" fillId="0" borderId="0"/>
    <xf numFmtId="0" fontId="204" fillId="0" borderId="0"/>
    <xf numFmtId="0" fontId="39" fillId="0" borderId="0" applyNumberFormat="0" applyFont="0" applyFill="0" applyBorder="0" applyProtection="0">
      <alignment horizontal="left" vertical="center"/>
    </xf>
    <xf numFmtId="0" fontId="66" fillId="0" borderId="0"/>
    <xf numFmtId="0"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60" fillId="0" borderId="38" applyNumberFormat="0" applyFill="0" applyAlignment="0" applyProtection="0"/>
    <xf numFmtId="3" fontId="161" fillId="0" borderId="8" applyNumberFormat="0" applyAlignment="0">
      <alignment horizontal="center" vertical="center"/>
    </xf>
    <xf numFmtId="3" fontId="77" fillId="0" borderId="8" applyNumberFormat="0" applyAlignment="0">
      <alignment horizontal="center" vertical="center"/>
    </xf>
    <xf numFmtId="3" fontId="153" fillId="0" borderId="8" applyNumberFormat="0" applyAlignment="0">
      <alignment horizontal="center" vertical="center"/>
    </xf>
    <xf numFmtId="192" fontId="162" fillId="0" borderId="9" applyNumberFormat="0" applyFont="0" applyFill="0" applyBorder="0">
      <alignment horizontal="center"/>
    </xf>
    <xf numFmtId="192" fontId="162" fillId="0" borderId="9" applyNumberFormat="0" applyFont="0" applyFill="0" applyBorder="0">
      <alignment horizontal="center"/>
    </xf>
    <xf numFmtId="38" fontId="66" fillId="0" borderId="0" applyFont="0" applyFill="0" applyBorder="0" applyAlignment="0" applyProtection="0"/>
    <xf numFmtId="4" fontId="103" fillId="0" borderId="0" applyFont="0" applyFill="0" applyBorder="0" applyAlignment="0" applyProtection="0"/>
    <xf numFmtId="38" fontId="66" fillId="0" borderId="0" applyFont="0" applyFill="0" applyBorder="0" applyAlignment="0" applyProtection="0"/>
    <xf numFmtId="40" fontId="66" fillId="0" borderId="0" applyFont="0" applyFill="0" applyBorder="0" applyAlignment="0" applyProtection="0"/>
    <xf numFmtId="171" fontId="82" fillId="0" borderId="0" applyFont="0" applyFill="0" applyBorder="0" applyAlignment="0" applyProtection="0"/>
    <xf numFmtId="184" fontId="82" fillId="0" borderId="0" applyFont="0" applyFill="0" applyBorder="0" applyAlignment="0" applyProtection="0"/>
    <xf numFmtId="0" fontId="163" fillId="0" borderId="33"/>
    <xf numFmtId="0" fontId="164" fillId="0" borderId="33"/>
    <xf numFmtId="183" fontId="82" fillId="0" borderId="9"/>
    <xf numFmtId="183" fontId="82" fillId="0" borderId="9"/>
    <xf numFmtId="307" fontId="165" fillId="0" borderId="9"/>
    <xf numFmtId="308" fontId="87" fillId="0" borderId="0" applyFont="0" applyFill="0" applyBorder="0" applyAlignment="0" applyProtection="0"/>
    <xf numFmtId="309" fontId="87" fillId="0" borderId="0" applyFont="0" applyFill="0" applyBorder="0" applyAlignment="0" applyProtection="0"/>
    <xf numFmtId="310" fontId="82" fillId="0" borderId="0" applyFont="0" applyFill="0" applyBorder="0" applyAlignment="0" applyProtection="0"/>
    <xf numFmtId="311" fontId="82" fillId="0" borderId="0" applyFont="0" applyFill="0" applyBorder="0" applyAlignment="0" applyProtection="0"/>
    <xf numFmtId="0" fontId="70" fillId="0" borderId="0" applyNumberFormat="0" applyFont="0" applyFill="0" applyAlignment="0"/>
    <xf numFmtId="0" fontId="10" fillId="0" borderId="0"/>
    <xf numFmtId="0" fontId="166" fillId="38" borderId="0" applyNumberFormat="0" applyBorder="0" applyAlignment="0" applyProtection="0"/>
    <xf numFmtId="0" fontId="98" fillId="0" borderId="2"/>
    <xf numFmtId="0" fontId="39" fillId="0" borderId="0"/>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37" fontId="167" fillId="0" borderId="0"/>
    <xf numFmtId="37" fontId="167" fillId="0" borderId="0"/>
    <xf numFmtId="37" fontId="167" fillId="0" borderId="0"/>
    <xf numFmtId="0" fontId="168" fillId="0" borderId="2" applyNumberFormat="0" applyFont="0" applyFill="0" applyBorder="0" applyAlignment="0">
      <alignment horizontal="center"/>
    </xf>
    <xf numFmtId="0" fontId="168" fillId="0" borderId="2" applyNumberFormat="0" applyFont="0" applyFill="0" applyBorder="0" applyAlignment="0">
      <alignment horizontal="center"/>
    </xf>
    <xf numFmtId="312" fontId="8" fillId="0" borderId="0"/>
    <xf numFmtId="0" fontId="169" fillId="0" borderId="0"/>
    <xf numFmtId="0" fontId="6" fillId="0" borderId="0"/>
    <xf numFmtId="0" fontId="6" fillId="0" borderId="0"/>
    <xf numFmtId="0" fontId="170" fillId="0" borderId="0"/>
    <xf numFmtId="0" fontId="171" fillId="0" borderId="0"/>
    <xf numFmtId="0" fontId="10" fillId="0" borderId="0"/>
    <xf numFmtId="0" fontId="8" fillId="0" borderId="0"/>
    <xf numFmtId="0" fontId="1" fillId="0" borderId="0"/>
    <xf numFmtId="0" fontId="24" fillId="0" borderId="0"/>
    <xf numFmtId="0" fontId="10" fillId="0" borderId="0"/>
    <xf numFmtId="0" fontId="10" fillId="0" borderId="0"/>
    <xf numFmtId="0" fontId="43" fillId="0" borderId="0"/>
    <xf numFmtId="0" fontId="1" fillId="0" borderId="0"/>
    <xf numFmtId="0" fontId="10" fillId="0" borderId="0"/>
    <xf numFmtId="0" fontId="6" fillId="0" borderId="0"/>
    <xf numFmtId="0" fontId="206" fillId="0" borderId="0"/>
    <xf numFmtId="0" fontId="6" fillId="0" borderId="0"/>
    <xf numFmtId="0" fontId="17"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73" fillId="0" borderId="0"/>
    <xf numFmtId="0" fontId="82" fillId="0" borderId="0"/>
    <xf numFmtId="0" fontId="208" fillId="0" borderId="0"/>
    <xf numFmtId="0" fontId="8" fillId="0" borderId="0"/>
    <xf numFmtId="0" fontId="6"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3" fillId="0" borderId="0"/>
    <xf numFmtId="0" fontId="8" fillId="0" borderId="0"/>
    <xf numFmtId="0" fontId="10" fillId="0" borderId="0"/>
    <xf numFmtId="0" fontId="6" fillId="0" borderId="0"/>
    <xf numFmtId="0" fontId="8" fillId="0" borderId="0"/>
    <xf numFmtId="0" fontId="82" fillId="0" borderId="0"/>
    <xf numFmtId="0" fontId="10" fillId="0" borderId="0"/>
    <xf numFmtId="0" fontId="8" fillId="0" borderId="0"/>
    <xf numFmtId="0" fontId="38" fillId="0" borderId="0"/>
    <xf numFmtId="0" fontId="70"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6" fillId="0" borderId="0"/>
    <xf numFmtId="0" fontId="6" fillId="0" borderId="0"/>
    <xf numFmtId="0" fontId="10" fillId="0" borderId="0"/>
    <xf numFmtId="0" fontId="207" fillId="0" borderId="0"/>
    <xf numFmtId="0" fontId="6" fillId="0" borderId="0"/>
    <xf numFmtId="0" fontId="6" fillId="0" borderId="0"/>
    <xf numFmtId="0" fontId="38" fillId="0" borderId="0"/>
    <xf numFmtId="0" fontId="10" fillId="0" borderId="0"/>
    <xf numFmtId="0" fontId="38" fillId="0" borderId="0"/>
    <xf numFmtId="0" fontId="10" fillId="0" borderId="0"/>
    <xf numFmtId="0" fontId="38" fillId="0" borderId="0"/>
    <xf numFmtId="0" fontId="51" fillId="0" borderId="0"/>
    <xf numFmtId="0" fontId="38"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38"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10" fillId="0" borderId="0"/>
    <xf numFmtId="0" fontId="207" fillId="0" borderId="0"/>
    <xf numFmtId="0" fontId="207" fillId="0" borderId="0"/>
    <xf numFmtId="0" fontId="207" fillId="0" borderId="0"/>
    <xf numFmtId="0" fontId="206" fillId="0" borderId="0"/>
    <xf numFmtId="0" fontId="46" fillId="0" borderId="0" applyProtection="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7" fillId="0" borderId="0"/>
    <xf numFmtId="0" fontId="204"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38" fillId="0" borderId="0"/>
    <xf numFmtId="0" fontId="10" fillId="0" borderId="0"/>
    <xf numFmtId="0" fontId="10" fillId="0" borderId="0" applyProtection="0"/>
    <xf numFmtId="0" fontId="1" fillId="0" borderId="0"/>
    <xf numFmtId="0" fontId="210" fillId="0" borderId="0"/>
    <xf numFmtId="0" fontId="116" fillId="0" borderId="0"/>
    <xf numFmtId="0" fontId="116" fillId="0" borderId="0"/>
    <xf numFmtId="0" fontId="38" fillId="0" borderId="0"/>
    <xf numFmtId="0" fontId="38" fillId="0" borderId="0"/>
    <xf numFmtId="0" fontId="116" fillId="0" borderId="0"/>
    <xf numFmtId="0" fontId="116" fillId="0" borderId="0"/>
    <xf numFmtId="0" fontId="38" fillId="0" borderId="0"/>
    <xf numFmtId="0" fontId="116" fillId="0" borderId="0"/>
    <xf numFmtId="0" fontId="116" fillId="0" borderId="0"/>
    <xf numFmtId="0" fontId="116" fillId="0" borderId="0"/>
    <xf numFmtId="0" fontId="116" fillId="0" borderId="0"/>
    <xf numFmtId="0" fontId="38" fillId="0" borderId="0"/>
    <xf numFmtId="0" fontId="38" fillId="0" borderId="0"/>
    <xf numFmtId="0" fontId="51" fillId="0" borderId="0"/>
    <xf numFmtId="0" fontId="10" fillId="0" borderId="0"/>
    <xf numFmtId="0" fontId="207" fillId="0" borderId="0"/>
    <xf numFmtId="0" fontId="6" fillId="0" borderId="0"/>
    <xf numFmtId="0" fontId="38" fillId="0" borderId="0"/>
    <xf numFmtId="0" fontId="207" fillId="0" borderId="0"/>
    <xf numFmtId="0" fontId="6" fillId="0" borderId="0"/>
    <xf numFmtId="0" fontId="46" fillId="0" borderId="0"/>
    <xf numFmtId="0" fontId="46" fillId="0" borderId="0" applyProtection="0"/>
    <xf numFmtId="0" fontId="46" fillId="0" borderId="0"/>
    <xf numFmtId="0" fontId="46" fillId="0" borderId="0" applyProtection="0"/>
    <xf numFmtId="0" fontId="6" fillId="0" borderId="0"/>
    <xf numFmtId="0" fontId="46" fillId="0" borderId="0" applyProtection="0"/>
    <xf numFmtId="0" fontId="70" fillId="0" borderId="0"/>
    <xf numFmtId="0" fontId="6" fillId="0" borderId="0"/>
    <xf numFmtId="0" fontId="46" fillId="0" borderId="0" applyProtection="0"/>
    <xf numFmtId="0" fontId="46" fillId="0" borderId="0"/>
    <xf numFmtId="0" fontId="70" fillId="0" borderId="0"/>
    <xf numFmtId="0" fontId="46" fillId="0" borderId="0" applyProtection="0"/>
    <xf numFmtId="0" fontId="70" fillId="0" borderId="0"/>
    <xf numFmtId="0" fontId="46" fillId="0" borderId="0" applyProtection="0"/>
    <xf numFmtId="0" fontId="10" fillId="0" borderId="0"/>
    <xf numFmtId="0" fontId="46" fillId="0" borderId="0" applyProtection="0"/>
    <xf numFmtId="0" fontId="6" fillId="0" borderId="0"/>
    <xf numFmtId="0" fontId="211" fillId="0" borderId="0"/>
    <xf numFmtId="0" fontId="10"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7" fillId="0" borderId="0"/>
    <xf numFmtId="0" fontId="6" fillId="0" borderId="0"/>
    <xf numFmtId="0" fontId="87" fillId="0" borderId="0"/>
    <xf numFmtId="0" fontId="87"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6" fillId="0" borderId="0"/>
    <xf numFmtId="0" fontId="87"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72" fillId="0" borderId="0"/>
    <xf numFmtId="0" fontId="46" fillId="0" borderId="0"/>
    <xf numFmtId="0" fontId="46" fillId="0" borderId="0"/>
    <xf numFmtId="0" fontId="46"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8" fillId="0" borderId="0"/>
    <xf numFmtId="0" fontId="54"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6" fillId="0" borderId="0"/>
    <xf numFmtId="0" fontId="46" fillId="0" borderId="0"/>
    <xf numFmtId="0" fontId="6" fillId="0" borderId="0"/>
    <xf numFmtId="0" fontId="6" fillId="0" borderId="0"/>
    <xf numFmtId="0" fontId="6" fillId="0" borderId="0" applyProtection="0"/>
    <xf numFmtId="0" fontId="64"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7"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3" fillId="0" borderId="0"/>
    <xf numFmtId="0" fontId="10" fillId="0" borderId="0"/>
    <xf numFmtId="0" fontId="39" fillId="0" borderId="0"/>
    <xf numFmtId="0" fontId="10" fillId="0" borderId="0"/>
    <xf numFmtId="0" fontId="3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2" fillId="0" borderId="0" applyFont="0"/>
    <xf numFmtId="0" fontId="103" fillId="32" borderId="0"/>
    <xf numFmtId="0" fontId="125"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2"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3" fontId="173" fillId="0" borderId="0" applyFont="0" applyFill="0" applyBorder="0" applyProtection="0">
      <alignment vertical="top" wrapText="1"/>
    </xf>
    <xf numFmtId="0" fontId="51" fillId="0" borderId="0"/>
    <xf numFmtId="0" fontId="51" fillId="0" borderId="0" applyProtection="0"/>
    <xf numFmtId="0" fontId="51" fillId="0" borderId="0" applyProtection="0"/>
    <xf numFmtId="3" fontId="174" fillId="0" borderId="0" applyFont="0" applyFill="0" applyBorder="0" applyAlignment="0" applyProtection="0"/>
    <xf numFmtId="171" fontId="71" fillId="0" borderId="0" applyFon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75"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Protection="0"/>
    <xf numFmtId="0" fontId="6" fillId="0" borderId="0" applyFont="0" applyFill="0" applyBorder="0" applyAlignment="0" applyProtection="0"/>
    <xf numFmtId="0" fontId="39" fillId="0" borderId="0"/>
    <xf numFmtId="0" fontId="176" fillId="29" borderId="40" applyNumberFormat="0" applyAlignment="0" applyProtection="0"/>
    <xf numFmtId="0" fontId="213" fillId="6" borderId="18" applyNumberFormat="0" applyAlignment="0" applyProtection="0"/>
    <xf numFmtId="169" fontId="177" fillId="0" borderId="17" applyFont="0" applyBorder="0" applyAlignment="0"/>
    <xf numFmtId="169" fontId="177" fillId="0" borderId="17" applyFont="0" applyBorder="0" applyAlignment="0"/>
    <xf numFmtId="169" fontId="177" fillId="0" borderId="17" applyFont="0" applyBorder="0" applyAlignment="0"/>
    <xf numFmtId="169" fontId="177" fillId="0" borderId="17" applyFont="0" applyBorder="0" applyAlignment="0"/>
    <xf numFmtId="0" fontId="44" fillId="32" borderId="0"/>
    <xf numFmtId="0" fontId="116" fillId="32" borderId="0"/>
    <xf numFmtId="0" fontId="116" fillId="32" borderId="0"/>
    <xf numFmtId="0" fontId="116" fillId="32" borderId="0"/>
    <xf numFmtId="41" fontId="82"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14" fontId="107" fillId="0" borderId="0" applyFont="0" applyFill="0" applyBorder="0" applyAlignment="0" applyProtection="0"/>
    <xf numFmtId="315" fontId="3" fillId="0" borderId="0" applyFont="0" applyFill="0" applyBorder="0" applyAlignment="0" applyProtection="0"/>
    <xf numFmtId="316" fontId="113"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242" fontId="82"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195" fontId="82"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6"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9" fontId="113" fillId="0" borderId="0" applyFont="0" applyFill="0" applyBorder="0" applyAlignment="0" applyProtection="0"/>
    <xf numFmtId="320" fontId="3" fillId="0" borderId="0" applyFont="0" applyFill="0" applyBorder="0" applyAlignment="0" applyProtection="0"/>
    <xf numFmtId="321" fontId="113" fillId="0" borderId="0" applyFont="0" applyFill="0" applyBorder="0" applyAlignment="0" applyProtection="0"/>
    <xf numFmtId="322" fontId="3" fillId="0" borderId="0" applyFont="0" applyFill="0" applyBorder="0" applyAlignment="0" applyProtection="0"/>
    <xf numFmtId="323" fontId="113" fillId="0" borderId="0" applyFont="0" applyFill="0" applyBorder="0" applyAlignment="0" applyProtection="0"/>
    <xf numFmtId="32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6" fillId="0" borderId="41" applyNumberFormat="0" applyBorder="0"/>
    <xf numFmtId="9" fontId="66" fillId="0" borderId="41" applyNumberFormat="0" applyBorder="0"/>
    <xf numFmtId="0"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78" fillId="0" borderId="0"/>
    <xf numFmtId="0" fontId="179" fillId="0" borderId="0"/>
    <xf numFmtId="0" fontId="66" fillId="0" borderId="0" applyNumberFormat="0" applyFont="0" applyFill="0" applyBorder="0" applyAlignment="0" applyProtection="0">
      <alignment horizontal="left"/>
    </xf>
    <xf numFmtId="0" fontId="180" fillId="0" borderId="33">
      <alignment horizontal="center"/>
    </xf>
    <xf numFmtId="1" fontId="82" fillId="0" borderId="8" applyNumberFormat="0" applyFill="0" applyAlignment="0" applyProtection="0">
      <alignment horizontal="center" vertical="center"/>
    </xf>
    <xf numFmtId="0" fontId="181" fillId="40" borderId="0" applyNumberFormat="0" applyFont="0" applyBorder="0" applyAlignment="0">
      <alignment horizontal="center"/>
    </xf>
    <xf numFmtId="0" fontId="181" fillId="40" borderId="0" applyNumberFormat="0" applyFont="0" applyBorder="0" applyAlignment="0">
      <alignment horizontal="center"/>
    </xf>
    <xf numFmtId="14" fontId="182" fillId="0" borderId="0" applyNumberFormat="0" applyFill="0" applyBorder="0" applyAlignment="0" applyProtection="0">
      <alignment horizontal="left"/>
    </xf>
    <xf numFmtId="0" fontId="158" fillId="0" borderId="0"/>
    <xf numFmtId="0" fontId="51" fillId="0" borderId="0"/>
    <xf numFmtId="41" fontId="62" fillId="0" borderId="0" applyFont="0" applyFill="0" applyBorder="0" applyAlignment="0" applyProtection="0"/>
    <xf numFmtId="227" fontId="6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4" fontId="62" fillId="0" borderId="0" applyFont="0" applyFill="0" applyBorder="0" applyAlignment="0" applyProtection="0"/>
    <xf numFmtId="41" fontId="46" fillId="0" borderId="0" applyProtection="0"/>
    <xf numFmtId="4" fontId="183" fillId="41" borderId="42" applyNumberFormat="0" applyProtection="0">
      <alignment vertical="center"/>
    </xf>
    <xf numFmtId="4" fontId="184" fillId="41" borderId="42" applyNumberFormat="0" applyProtection="0">
      <alignment vertical="center"/>
    </xf>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horizontal="left" vertical="center" indent="1"/>
    </xf>
    <xf numFmtId="4" fontId="188" fillId="41" borderId="42" applyNumberFormat="0" applyProtection="0">
      <alignment horizontal="left" vertical="center" indent="1"/>
    </xf>
    <xf numFmtId="4" fontId="187" fillId="42" borderId="0" applyNumberFormat="0" applyProtection="0">
      <alignment horizontal="left" vertical="center" indent="1"/>
    </xf>
    <xf numFmtId="4" fontId="188" fillId="42" borderId="0" applyNumberFormat="0" applyProtection="0">
      <alignment horizontal="left" vertical="center" indent="1"/>
    </xf>
    <xf numFmtId="4" fontId="187" fillId="43" borderId="42" applyNumberFormat="0" applyProtection="0">
      <alignment horizontal="right" vertical="center"/>
    </xf>
    <xf numFmtId="4" fontId="188" fillId="43" borderId="42" applyNumberFormat="0" applyProtection="0">
      <alignment horizontal="right" vertical="center"/>
    </xf>
    <xf numFmtId="4" fontId="187" fillId="44" borderId="42" applyNumberFormat="0" applyProtection="0">
      <alignment horizontal="right" vertical="center"/>
    </xf>
    <xf numFmtId="4" fontId="188" fillId="44" borderId="42" applyNumberFormat="0" applyProtection="0">
      <alignment horizontal="right" vertical="center"/>
    </xf>
    <xf numFmtId="4" fontId="187" fillId="45" borderId="42" applyNumberFormat="0" applyProtection="0">
      <alignment horizontal="right" vertical="center"/>
    </xf>
    <xf numFmtId="4" fontId="188" fillId="45" borderId="42" applyNumberFormat="0" applyProtection="0">
      <alignment horizontal="right" vertical="center"/>
    </xf>
    <xf numFmtId="4" fontId="187" fillId="46" borderId="42" applyNumberFormat="0" applyProtection="0">
      <alignment horizontal="right" vertical="center"/>
    </xf>
    <xf numFmtId="4" fontId="188" fillId="46" borderId="42" applyNumberFormat="0" applyProtection="0">
      <alignment horizontal="right" vertical="center"/>
    </xf>
    <xf numFmtId="4" fontId="187" fillId="47" borderId="42" applyNumberFormat="0" applyProtection="0">
      <alignment horizontal="right" vertical="center"/>
    </xf>
    <xf numFmtId="4" fontId="188" fillId="47" borderId="42" applyNumberFormat="0" applyProtection="0">
      <alignment horizontal="right" vertical="center"/>
    </xf>
    <xf numFmtId="4" fontId="187" fillId="48" borderId="42" applyNumberFormat="0" applyProtection="0">
      <alignment horizontal="right" vertical="center"/>
    </xf>
    <xf numFmtId="4" fontId="188" fillId="48" borderId="42" applyNumberFormat="0" applyProtection="0">
      <alignment horizontal="right" vertical="center"/>
    </xf>
    <xf numFmtId="4" fontId="187" fillId="49" borderId="42" applyNumberFormat="0" applyProtection="0">
      <alignment horizontal="right" vertical="center"/>
    </xf>
    <xf numFmtId="4" fontId="188" fillId="49" borderId="42" applyNumberFormat="0" applyProtection="0">
      <alignment horizontal="right" vertical="center"/>
    </xf>
    <xf numFmtId="4" fontId="187" fillId="50" borderId="42" applyNumberFormat="0" applyProtection="0">
      <alignment horizontal="right" vertical="center"/>
    </xf>
    <xf numFmtId="4" fontId="188" fillId="50" borderId="42" applyNumberFormat="0" applyProtection="0">
      <alignment horizontal="right" vertical="center"/>
    </xf>
    <xf numFmtId="4" fontId="187" fillId="51" borderId="42" applyNumberFormat="0" applyProtection="0">
      <alignment horizontal="right" vertical="center"/>
    </xf>
    <xf numFmtId="4" fontId="188" fillId="51" borderId="42" applyNumberFormat="0" applyProtection="0">
      <alignment horizontal="right" vertical="center"/>
    </xf>
    <xf numFmtId="4" fontId="183" fillId="52" borderId="43" applyNumberFormat="0" applyProtection="0">
      <alignment horizontal="left" vertical="center" indent="1"/>
    </xf>
    <xf numFmtId="4" fontId="184" fillId="52" borderId="43" applyNumberFormat="0" applyProtection="0">
      <alignment horizontal="left" vertical="center" indent="1"/>
    </xf>
    <xf numFmtId="4" fontId="183" fillId="53" borderId="0" applyNumberFormat="0" applyProtection="0">
      <alignment horizontal="left" vertical="center" indent="1"/>
    </xf>
    <xf numFmtId="4" fontId="184" fillId="53" borderId="0" applyNumberFormat="0" applyProtection="0">
      <alignment horizontal="left" vertical="center" indent="1"/>
    </xf>
    <xf numFmtId="4" fontId="183" fillId="42" borderId="0" applyNumberFormat="0" applyProtection="0">
      <alignment horizontal="left" vertical="center" indent="1"/>
    </xf>
    <xf numFmtId="4" fontId="184" fillId="42" borderId="0" applyNumberFormat="0" applyProtection="0">
      <alignment horizontal="left" vertical="center" indent="1"/>
    </xf>
    <xf numFmtId="4" fontId="187" fillId="53" borderId="42" applyNumberFormat="0" applyProtection="0">
      <alignment horizontal="right" vertical="center"/>
    </xf>
    <xf numFmtId="4" fontId="188" fillId="53" borderId="42" applyNumberFormat="0" applyProtection="0">
      <alignment horizontal="right" vertical="center"/>
    </xf>
    <xf numFmtId="4" fontId="65" fillId="53" borderId="0" applyNumberFormat="0" applyProtection="0">
      <alignment horizontal="left" vertical="center" indent="1"/>
    </xf>
    <xf numFmtId="4" fontId="64" fillId="53" borderId="0" applyNumberFormat="0" applyProtection="0">
      <alignment horizontal="left" vertical="center" indent="1"/>
    </xf>
    <xf numFmtId="4" fontId="65" fillId="42" borderId="0" applyNumberFormat="0" applyProtection="0">
      <alignment horizontal="left" vertical="center" indent="1"/>
    </xf>
    <xf numFmtId="4" fontId="64" fillId="42" borderId="0" applyNumberFormat="0" applyProtection="0">
      <alignment horizontal="left" vertical="center" indent="1"/>
    </xf>
    <xf numFmtId="4" fontId="187" fillId="54" borderId="42" applyNumberFormat="0" applyProtection="0">
      <alignment vertical="center"/>
    </xf>
    <xf numFmtId="4" fontId="188" fillId="54" borderId="42" applyNumberFormat="0" applyProtection="0">
      <alignment vertical="center"/>
    </xf>
    <xf numFmtId="4" fontId="189" fillId="54" borderId="42" applyNumberFormat="0" applyProtection="0">
      <alignment vertical="center"/>
    </xf>
    <xf numFmtId="4" fontId="190" fillId="54" borderId="42" applyNumberFormat="0" applyProtection="0">
      <alignment vertical="center"/>
    </xf>
    <xf numFmtId="4" fontId="183" fillId="53" borderId="44" applyNumberFormat="0" applyProtection="0">
      <alignment horizontal="left" vertical="center" indent="1"/>
    </xf>
    <xf numFmtId="4" fontId="184" fillId="53" borderId="44" applyNumberFormat="0" applyProtection="0">
      <alignment horizontal="left" vertical="center" indent="1"/>
    </xf>
    <xf numFmtId="4" fontId="187" fillId="54" borderId="42" applyNumberFormat="0" applyProtection="0">
      <alignment horizontal="right" vertical="center"/>
    </xf>
    <xf numFmtId="4" fontId="188" fillId="54" borderId="42" applyNumberFormat="0" applyProtection="0">
      <alignment horizontal="right" vertical="center"/>
    </xf>
    <xf numFmtId="4" fontId="189" fillId="54" borderId="42" applyNumberFormat="0" applyProtection="0">
      <alignment horizontal="right" vertical="center"/>
    </xf>
    <xf numFmtId="4" fontId="190" fillId="54" borderId="42" applyNumberFormat="0" applyProtection="0">
      <alignment horizontal="right" vertical="center"/>
    </xf>
    <xf numFmtId="4" fontId="183" fillId="53" borderId="42" applyNumberFormat="0" applyProtection="0">
      <alignment horizontal="left" vertical="center" indent="1"/>
    </xf>
    <xf numFmtId="4" fontId="184" fillId="53" borderId="42" applyNumberFormat="0" applyProtection="0">
      <alignment horizontal="left" vertical="center" indent="1"/>
    </xf>
    <xf numFmtId="4" fontId="191" fillId="35" borderId="44" applyNumberFormat="0" applyProtection="0">
      <alignment horizontal="left" vertical="center" indent="1"/>
    </xf>
    <xf numFmtId="4" fontId="192" fillId="35" borderId="44" applyNumberFormat="0" applyProtection="0">
      <alignment horizontal="left" vertical="center" indent="1"/>
    </xf>
    <xf numFmtId="4" fontId="193" fillId="54" borderId="42" applyNumberFormat="0" applyProtection="0">
      <alignment horizontal="right" vertical="center"/>
    </xf>
    <xf numFmtId="4" fontId="194" fillId="54" borderId="42" applyNumberFormat="0" applyProtection="0">
      <alignment horizontal="right" vertical="center"/>
    </xf>
    <xf numFmtId="325" fontId="195" fillId="0" borderId="0" applyFont="0" applyFill="0" applyBorder="0" applyAlignment="0" applyProtection="0"/>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3" fontId="47" fillId="0" borderId="0"/>
    <xf numFmtId="0" fontId="196" fillId="0" borderId="0" applyNumberFormat="0" applyFill="0" applyBorder="0" applyAlignment="0">
      <alignment horizontal="center"/>
    </xf>
    <xf numFmtId="0" fontId="82" fillId="0" borderId="0"/>
    <xf numFmtId="169" fontId="197" fillId="0" borderId="0" applyNumberFormat="0" applyBorder="0" applyAlignment="0">
      <alignment horizontal="centerContinuous"/>
    </xf>
    <xf numFmtId="0" fontId="8" fillId="0" borderId="8">
      <alignment horizontal="center"/>
    </xf>
    <xf numFmtId="0" fontId="66" fillId="0" borderId="0"/>
    <xf numFmtId="0" fontId="63" fillId="0" borderId="0"/>
    <xf numFmtId="0" fontId="51" fillId="0" borderId="0" applyNumberFormat="0" applyFill="0" applyBorder="0" applyAlignment="0" applyProtection="0"/>
    <xf numFmtId="0" fontId="63" fillId="0" borderId="0"/>
    <xf numFmtId="0" fontId="63" fillId="0" borderId="0"/>
    <xf numFmtId="0" fontId="51" fillId="0" borderId="0" applyNumberForma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6"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0" fontId="51" fillId="0" borderId="0"/>
    <xf numFmtId="326" fontId="98"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3"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169" fontId="73" fillId="0" borderId="0" applyFont="0" applyFill="0" applyBorder="0" applyAlignment="0" applyProtection="0"/>
    <xf numFmtId="223"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0" fontId="51" fillId="0" borderId="0"/>
    <xf numFmtId="326" fontId="98"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41" fontId="62" fillId="0" borderId="0" applyFont="0" applyFill="0" applyBorder="0" applyAlignment="0" applyProtection="0"/>
    <xf numFmtId="221" fontId="62" fillId="0" borderId="0" applyFont="0" applyFill="0" applyBorder="0" applyAlignment="0" applyProtection="0"/>
    <xf numFmtId="165" fontId="62" fillId="0" borderId="0" applyFont="0" applyFill="0" applyBorder="0" applyAlignment="0" applyProtection="0"/>
    <xf numFmtId="22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23" fontId="62" fillId="0" borderId="0" applyFont="0" applyFill="0" applyBorder="0" applyAlignment="0" applyProtection="0"/>
    <xf numFmtId="217" fontId="62" fillId="0" borderId="0" applyFont="0" applyFill="0" applyBorder="0" applyAlignment="0" applyProtection="0"/>
    <xf numFmtId="223" fontId="62" fillId="0" borderId="0" applyFont="0" applyFill="0" applyBorder="0" applyAlignment="0" applyProtection="0"/>
    <xf numFmtId="207" fontId="47" fillId="0" borderId="0" applyFont="0" applyFill="0" applyBorder="0" applyAlignment="0" applyProtection="0"/>
    <xf numFmtId="222" fontId="62" fillId="0" borderId="0" applyFont="0" applyFill="0" applyBorder="0" applyAlignment="0" applyProtection="0"/>
    <xf numFmtId="207" fontId="62" fillId="0" borderId="0" applyFont="0" applyFill="0" applyBorder="0" applyAlignment="0" applyProtection="0"/>
    <xf numFmtId="206" fontId="47" fillId="0" borderId="0" applyFont="0" applyFill="0" applyBorder="0" applyAlignment="0" applyProtection="0"/>
    <xf numFmtId="0" fontId="51" fillId="0" borderId="0"/>
    <xf numFmtId="226" fontId="62" fillId="0" borderId="0" applyFont="0" applyFill="0" applyBorder="0" applyAlignment="0" applyProtection="0"/>
    <xf numFmtId="326" fontId="98"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169" fontId="73" fillId="0" borderId="0" applyFont="0" applyFill="0" applyBorder="0" applyAlignment="0" applyProtection="0"/>
    <xf numFmtId="206"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171" fontId="8" fillId="0" borderId="0" applyFont="0" applyFill="0" applyBorder="0" applyAlignment="0" applyProtection="0"/>
    <xf numFmtId="223" fontId="62" fillId="0" borderId="0" applyFont="0" applyFill="0" applyBorder="0" applyAlignment="0" applyProtection="0"/>
    <xf numFmtId="171" fontId="8" fillId="0" borderId="0" applyFont="0" applyFill="0" applyBorder="0" applyAlignment="0" applyProtection="0"/>
    <xf numFmtId="223" fontId="62" fillId="0" borderId="0" applyFont="0" applyFill="0" applyBorder="0" applyAlignment="0" applyProtection="0"/>
    <xf numFmtId="169" fontId="73" fillId="0" borderId="0" applyFont="0" applyFill="0" applyBorder="0" applyAlignment="0" applyProtection="0"/>
    <xf numFmtId="206" fontId="62" fillId="0" borderId="0" applyFont="0" applyFill="0" applyBorder="0" applyAlignment="0" applyProtection="0"/>
    <xf numFmtId="169" fontId="73"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227" fontId="62" fillId="0" borderId="0" applyFont="0" applyFill="0" applyBorder="0" applyAlignment="0" applyProtection="0"/>
    <xf numFmtId="165" fontId="62" fillId="0" borderId="0" applyFont="0" applyFill="0" applyBorder="0" applyAlignment="0" applyProtection="0"/>
    <xf numFmtId="208" fontId="62" fillId="0" borderId="0" applyFont="0" applyFill="0" applyBorder="0" applyAlignment="0" applyProtection="0"/>
    <xf numFmtId="165" fontId="62" fillId="0" borderId="0" applyFont="0" applyFill="0" applyBorder="0" applyAlignment="0" applyProtection="0"/>
    <xf numFmtId="207" fontId="47"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18" fontId="67" fillId="0" borderId="0" applyFont="0" applyFill="0" applyBorder="0" applyAlignment="0" applyProtection="0"/>
    <xf numFmtId="171" fontId="62" fillId="0" borderId="0" applyFont="0" applyFill="0" applyBorder="0" applyAlignment="0" applyProtection="0"/>
    <xf numFmtId="219"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220" fontId="62" fillId="0" borderId="0" applyFont="0" applyFill="0" applyBorder="0" applyAlignment="0" applyProtection="0"/>
    <xf numFmtId="165" fontId="62" fillId="0" borderId="0" applyFont="0" applyFill="0" applyBorder="0" applyAlignment="0" applyProtection="0"/>
    <xf numFmtId="208" fontId="62" fillId="0" borderId="0" applyFont="0" applyFill="0" applyBorder="0" applyAlignment="0" applyProtection="0"/>
    <xf numFmtId="206"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206" fontId="62" fillId="0" borderId="0" applyFont="0" applyFill="0" applyBorder="0" applyAlignment="0" applyProtection="0"/>
    <xf numFmtId="207" fontId="62" fillId="0" borderId="0" applyFont="0" applyFill="0" applyBorder="0" applyAlignment="0" applyProtection="0"/>
    <xf numFmtId="206" fontId="62" fillId="0" borderId="0" applyFont="0" applyFill="0" applyBorder="0" applyAlignment="0" applyProtection="0"/>
    <xf numFmtId="218" fontId="67" fillId="0" borderId="0" applyFont="0" applyFill="0" applyBorder="0" applyAlignment="0" applyProtection="0"/>
    <xf numFmtId="165" fontId="62" fillId="0" borderId="0" applyFont="0" applyFill="0" applyBorder="0" applyAlignment="0" applyProtection="0"/>
    <xf numFmtId="219"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20"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0" fontId="51" fillId="0" borderId="0"/>
    <xf numFmtId="326" fontId="98"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4" fontId="198" fillId="0" borderId="0"/>
    <xf numFmtId="0" fontId="199" fillId="0" borderId="0"/>
    <xf numFmtId="0" fontId="163" fillId="0" borderId="0"/>
    <xf numFmtId="0" fontId="164" fillId="0" borderId="0"/>
    <xf numFmtId="40" fontId="200" fillId="0" borderId="0" applyBorder="0">
      <alignment horizontal="right"/>
    </xf>
    <xf numFmtId="0" fontId="201" fillId="0" borderId="0"/>
    <xf numFmtId="327" fontId="98" fillId="0" borderId="45">
      <alignment horizontal="right" vertical="center"/>
    </xf>
    <xf numFmtId="327" fontId="98" fillId="0" borderId="45">
      <alignment horizontal="right" vertical="center"/>
    </xf>
    <xf numFmtId="327" fontId="98" fillId="0" borderId="45">
      <alignment horizontal="right" vertical="center"/>
    </xf>
    <xf numFmtId="183" fontId="202" fillId="0" borderId="45">
      <alignment horizontal="right" vertical="center"/>
    </xf>
    <xf numFmtId="183" fontId="202" fillId="0" borderId="45">
      <alignment horizontal="right" vertical="center"/>
    </xf>
    <xf numFmtId="327" fontId="98"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8" fontId="62" fillId="0" borderId="45">
      <alignment horizontal="right" vertical="center"/>
    </xf>
    <xf numFmtId="328" fontId="62"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167" fontId="7" fillId="0" borderId="0" applyFont="0" applyFill="0" applyBorder="0" applyAlignment="0" applyProtection="0"/>
    <xf numFmtId="0" fontId="9" fillId="0" borderId="0"/>
    <xf numFmtId="44" fontId="6" fillId="0" borderId="0" applyFont="0" applyFill="0" applyBorder="0" applyAlignment="0" applyProtection="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0" fontId="9" fillId="0" borderId="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167" fontId="7" fillId="0" borderId="0" applyFont="0" applyFill="0" applyBorder="0" applyAlignment="0" applyProtection="0"/>
    <xf numFmtId="0" fontId="7" fillId="0" borderId="0"/>
    <xf numFmtId="0" fontId="7" fillId="0" borderId="0"/>
    <xf numFmtId="0" fontId="7" fillId="0" borderId="0"/>
    <xf numFmtId="3" fontId="49" fillId="0" borderId="46"/>
    <xf numFmtId="3" fontId="49" fillId="0" borderId="46"/>
    <xf numFmtId="1" fontId="72" fillId="0" borderId="46" applyBorder="0" applyAlignment="0">
      <alignment horizontal="center"/>
    </xf>
    <xf numFmtId="1" fontId="72" fillId="0" borderId="46" applyBorder="0" applyAlignment="0">
      <alignment horizontal="center"/>
    </xf>
    <xf numFmtId="3" fontId="49" fillId="0" borderId="46"/>
    <xf numFmtId="3" fontId="49" fillId="0" borderId="46"/>
    <xf numFmtId="3" fontId="49" fillId="0" borderId="46"/>
    <xf numFmtId="3" fontId="49" fillId="0" borderId="46"/>
    <xf numFmtId="0" fontId="77" fillId="0" borderId="46" applyNumberFormat="0" applyFont="0" applyBorder="0">
      <alignment horizontal="left" indent="2"/>
    </xf>
    <xf numFmtId="0" fontId="77" fillId="0" borderId="46" applyNumberFormat="0" applyFont="0" applyBorder="0">
      <alignment horizontal="left" indent="2"/>
    </xf>
    <xf numFmtId="0" fontId="77" fillId="0" borderId="46" applyNumberFormat="0" applyFont="0" applyBorder="0" applyAlignment="0">
      <alignment horizontal="center"/>
    </xf>
    <xf numFmtId="0" fontId="77" fillId="0" borderId="46" applyNumberFormat="0" applyFont="0" applyBorder="0" applyAlignment="0">
      <alignment horizontal="center"/>
    </xf>
    <xf numFmtId="271" fontId="39" fillId="0" borderId="48" applyFill="0" applyProtection="0"/>
    <xf numFmtId="271" fontId="39" fillId="0" borderId="48" applyFill="0" applyProtection="0"/>
    <xf numFmtId="291" fontId="39" fillId="0" borderId="48" applyFill="0" applyProtection="0"/>
    <xf numFmtId="291" fontId="39" fillId="0" borderId="48" applyFill="0" applyProtection="0"/>
    <xf numFmtId="294" fontId="51" fillId="0" borderId="46"/>
    <xf numFmtId="294" fontId="51" fillId="0" borderId="46"/>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5" fontId="153" fillId="35" borderId="46" applyNumberFormat="0" applyAlignment="0">
      <alignment horizontal="left" vertical="top"/>
    </xf>
    <xf numFmtId="5" fontId="153" fillId="35" borderId="46" applyNumberFormat="0" applyAlignment="0">
      <alignment horizontal="left" vertical="top"/>
    </xf>
    <xf numFmtId="305" fontId="153" fillId="35" borderId="46" applyNumberFormat="0" applyAlignment="0">
      <alignment horizontal="left" vertical="top"/>
    </xf>
    <xf numFmtId="49" fontId="154" fillId="0" borderId="46">
      <alignment vertical="center"/>
    </xf>
    <xf numFmtId="49" fontId="154" fillId="0" borderId="46">
      <alignment vertical="center"/>
    </xf>
    <xf numFmtId="10" fontId="141" fillId="36"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6" borderId="46" applyNumberFormat="0" applyBorder="0" applyAlignment="0" applyProtection="0"/>
    <xf numFmtId="10" fontId="141" fillId="36"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92" fontId="162" fillId="0" borderId="50" applyNumberFormat="0" applyFont="0" applyFill="0" applyBorder="0">
      <alignment horizontal="center"/>
    </xf>
    <xf numFmtId="192" fontId="162" fillId="0" borderId="50" applyNumberFormat="0" applyFont="0" applyFill="0" applyBorder="0">
      <alignment horizontal="center"/>
    </xf>
    <xf numFmtId="183" fontId="82" fillId="0" borderId="50"/>
    <xf numFmtId="183" fontId="82" fillId="0" borderId="50"/>
    <xf numFmtId="307" fontId="165" fillId="0" borderId="50"/>
    <xf numFmtId="0" fontId="98" fillId="0" borderId="46"/>
    <xf numFmtId="0" fontId="168" fillId="0" borderId="46" applyNumberFormat="0" applyFont="0" applyFill="0" applyBorder="0" applyAlignment="0">
      <alignment horizontal="center"/>
    </xf>
    <xf numFmtId="0" fontId="168" fillId="0" borderId="46" applyNumberFormat="0" applyFont="0" applyFill="0" applyBorder="0" applyAlignment="0">
      <alignment horizontal="center"/>
    </xf>
    <xf numFmtId="0" fontId="181" fillId="1" borderId="49" applyNumberFormat="0" applyFont="0" applyAlignment="0">
      <alignment horizontal="center"/>
    </xf>
    <xf numFmtId="0" fontId="181" fillId="1" borderId="49" applyNumberFormat="0" applyFont="0" applyAlignment="0">
      <alignment horizontal="center"/>
    </xf>
    <xf numFmtId="0" fontId="181" fillId="1" borderId="49" applyNumberFormat="0" applyFont="0" applyAlignment="0">
      <alignment horizontal="center"/>
    </xf>
    <xf numFmtId="0" fontId="181" fillId="1" borderId="49" applyNumberFormat="0" applyFont="0" applyAlignment="0">
      <alignment horizontal="center"/>
    </xf>
  </cellStyleXfs>
  <cellXfs count="742">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68"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43" fontId="5" fillId="0" borderId="2" xfId="7" applyFont="1" applyFill="1" applyBorder="1" applyAlignment="1">
      <alignment horizontal="center" vertical="center" wrapText="1"/>
    </xf>
    <xf numFmtId="43"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43"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69" fontId="11" fillId="0" borderId="2" xfId="0" applyNumberFormat="1" applyFont="1" applyBorder="1" applyAlignment="1">
      <alignment horizontal="center" vertical="center" wrapText="1"/>
    </xf>
    <xf numFmtId="170"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69"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69"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69"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69" fontId="17" fillId="0" borderId="2" xfId="0" applyNumberFormat="1" applyFont="1" applyFill="1" applyBorder="1" applyAlignment="1">
      <alignment vertical="center"/>
    </xf>
    <xf numFmtId="169" fontId="17" fillId="0" borderId="2" xfId="0" applyNumberFormat="1" applyFont="1" applyFill="1" applyBorder="1" applyAlignment="1">
      <alignment horizontal="right" vertical="center"/>
    </xf>
    <xf numFmtId="169" fontId="17" fillId="0" borderId="2" xfId="1" applyNumberFormat="1" applyFont="1" applyFill="1" applyBorder="1" applyAlignment="1">
      <alignment vertical="center"/>
    </xf>
    <xf numFmtId="169"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69"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69" fontId="12" fillId="0" borderId="0" xfId="0" applyNumberFormat="1" applyFont="1"/>
    <xf numFmtId="169"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69" fontId="22" fillId="0" borderId="2" xfId="0" applyNumberFormat="1" applyFont="1" applyBorder="1" applyAlignment="1">
      <alignment horizontal="center" vertical="center"/>
    </xf>
    <xf numFmtId="169"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69"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69"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43" fontId="11" fillId="0" borderId="2" xfId="1" applyNumberFormat="1" applyFont="1" applyFill="1" applyBorder="1" applyAlignment="1">
      <alignment vertical="center" wrapText="1"/>
    </xf>
    <xf numFmtId="43" fontId="11" fillId="0" borderId="2" xfId="1" applyNumberFormat="1" applyFont="1" applyFill="1" applyBorder="1" applyAlignment="1">
      <alignment horizontal="left" vertical="center" wrapText="1"/>
    </xf>
    <xf numFmtId="43"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43" fontId="22" fillId="0" borderId="2" xfId="1" applyNumberFormat="1" applyFont="1" applyFill="1" applyBorder="1" applyAlignment="1">
      <alignment horizontal="left" vertical="center" wrapText="1"/>
    </xf>
    <xf numFmtId="43" fontId="12" fillId="0" borderId="2" xfId="40" applyNumberFormat="1" applyFont="1" applyFill="1" applyBorder="1" applyAlignment="1">
      <alignment horizontal="left" vertical="center" wrapText="1"/>
    </xf>
    <xf numFmtId="43" fontId="12" fillId="0" borderId="2" xfId="1" applyNumberFormat="1" applyFont="1" applyFill="1" applyBorder="1" applyAlignment="1">
      <alignment vertical="center" wrapText="1"/>
    </xf>
    <xf numFmtId="43"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43" fontId="12" fillId="2" borderId="2" xfId="40" applyNumberFormat="1" applyFont="1" applyFill="1" applyBorder="1" applyAlignment="1">
      <alignment horizontal="left" vertical="center" wrapText="1"/>
    </xf>
    <xf numFmtId="43" fontId="12" fillId="2" borderId="2" xfId="0" applyNumberFormat="1" applyFont="1" applyFill="1" applyBorder="1" applyAlignment="1">
      <alignment vertical="center" wrapText="1"/>
    </xf>
    <xf numFmtId="43" fontId="12" fillId="2" borderId="2" xfId="0" applyNumberFormat="1" applyFont="1" applyFill="1" applyBorder="1" applyAlignment="1">
      <alignment horizontal="right" vertical="center" wrapText="1"/>
    </xf>
    <xf numFmtId="43" fontId="22" fillId="0" borderId="2" xfId="40"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43"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8" fontId="5" fillId="0" borderId="2" xfId="3" applyNumberFormat="1" applyFont="1" applyFill="1" applyBorder="1" applyAlignment="1">
      <alignment horizontal="center" vertical="center" wrapText="1"/>
    </xf>
    <xf numFmtId="168" fontId="3" fillId="0" borderId="2" xfId="3" applyNumberFormat="1" applyFont="1" applyFill="1" applyBorder="1" applyAlignment="1">
      <alignment horizontal="center" vertical="center" wrapText="1"/>
    </xf>
    <xf numFmtId="168" fontId="4" fillId="0" borderId="2" xfId="3"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68"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68"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43" fontId="3" fillId="2" borderId="2" xfId="7" applyFont="1" applyFill="1" applyBorder="1" applyAlignment="1">
      <alignment horizontal="center" vertical="center" wrapText="1"/>
    </xf>
    <xf numFmtId="168"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43" fontId="5" fillId="2" borderId="2" xfId="3" applyNumberFormat="1" applyFont="1" applyFill="1" applyBorder="1" applyAlignment="1">
      <alignment horizontal="center" vertical="center" wrapText="1"/>
    </xf>
    <xf numFmtId="43"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43" fontId="30" fillId="0" borderId="2" xfId="40" applyNumberFormat="1" applyFont="1" applyFill="1" applyBorder="1" applyAlignment="1">
      <alignment horizontal="left" vertical="center" wrapText="1"/>
    </xf>
    <xf numFmtId="43"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68"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68"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68" fontId="17" fillId="2" borderId="2" xfId="0" applyNumberFormat="1" applyFont="1" applyFill="1" applyBorder="1" applyAlignment="1">
      <alignment horizontal="right" vertical="center"/>
    </xf>
    <xf numFmtId="168" fontId="17" fillId="2" borderId="2" xfId="0" applyNumberFormat="1" applyFont="1" applyFill="1" applyBorder="1" applyAlignment="1">
      <alignment vertical="center" wrapText="1"/>
    </xf>
    <xf numFmtId="168"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68" fontId="17" fillId="2" borderId="2" xfId="28" applyNumberFormat="1" applyFont="1" applyFill="1" applyBorder="1" applyAlignment="1">
      <alignment vertical="center" wrapText="1"/>
    </xf>
    <xf numFmtId="4" fontId="17" fillId="2" borderId="2" xfId="29" applyNumberFormat="1" applyFont="1" applyFill="1" applyBorder="1" applyAlignment="1">
      <alignment horizontal="left" vertical="center" wrapText="1"/>
    </xf>
    <xf numFmtId="168"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68"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4" fontId="17" fillId="2" borderId="2" xfId="32" applyNumberFormat="1" applyFont="1" applyFill="1" applyBorder="1" applyAlignment="1">
      <alignment horizontal="left" vertical="center" wrapText="1"/>
    </xf>
    <xf numFmtId="168" fontId="17" fillId="2" borderId="2" xfId="33" applyNumberFormat="1" applyFont="1" applyFill="1" applyBorder="1" applyAlignment="1">
      <alignment vertical="center" wrapText="1"/>
    </xf>
    <xf numFmtId="168" fontId="17" fillId="2" borderId="2" xfId="32"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6" applyNumberFormat="1" applyFont="1" applyFill="1" applyBorder="1" applyAlignment="1">
      <alignment horizontal="center" vertical="center" wrapText="1"/>
    </xf>
    <xf numFmtId="0" fontId="17" fillId="2" borderId="2" xfId="26" applyNumberFormat="1" applyFont="1" applyFill="1" applyBorder="1" applyAlignment="1">
      <alignment horizontal="left" vertical="center" wrapText="1"/>
    </xf>
    <xf numFmtId="168" fontId="17" fillId="2" borderId="2" xfId="26"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68" fontId="17" fillId="0" borderId="2" xfId="0" applyNumberFormat="1" applyFont="1" applyFill="1" applyBorder="1" applyAlignment="1">
      <alignment horizontal="right" vertical="center"/>
    </xf>
    <xf numFmtId="168" fontId="17" fillId="0" borderId="2" xfId="0" applyNumberFormat="1" applyFont="1" applyFill="1" applyBorder="1" applyAlignment="1">
      <alignment vertical="center" wrapText="1"/>
    </xf>
    <xf numFmtId="168" fontId="17" fillId="2" borderId="2" xfId="4" applyNumberFormat="1" applyFont="1" applyFill="1" applyBorder="1" applyAlignment="1">
      <alignment vertical="center" wrapText="1"/>
    </xf>
    <xf numFmtId="168"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68" fontId="17" fillId="0" borderId="2" xfId="34"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68"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68"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68" fontId="3" fillId="0" borderId="2" xfId="3" applyNumberFormat="1" applyFont="1" applyFill="1" applyBorder="1" applyAlignment="1">
      <alignment horizontal="right" vertical="center" wrapText="1"/>
    </xf>
    <xf numFmtId="168"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68" fontId="4" fillId="0" borderId="2" xfId="3" applyNumberFormat="1" applyFont="1" applyFill="1" applyBorder="1" applyAlignment="1">
      <alignment horizontal="right" vertical="center" wrapText="1"/>
    </xf>
    <xf numFmtId="168"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68"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68"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68"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3"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68" fontId="17" fillId="2" borderId="2" xfId="2" applyNumberFormat="1" applyFont="1" applyFill="1" applyBorder="1" applyAlignment="1">
      <alignment vertical="center" wrapText="1"/>
    </xf>
    <xf numFmtId="174" fontId="2" fillId="0" borderId="2" xfId="3" applyNumberFormat="1" applyFont="1" applyFill="1" applyBorder="1" applyAlignment="1">
      <alignment horizontal="center" vertical="center" wrapText="1"/>
    </xf>
    <xf numFmtId="174" fontId="4" fillId="0" borderId="0" xfId="3" applyNumberFormat="1" applyFont="1" applyFill="1" applyBorder="1" applyAlignment="1">
      <alignment horizontal="right" vertical="center" wrapText="1"/>
    </xf>
    <xf numFmtId="174" fontId="2" fillId="0" borderId="6" xfId="3" applyNumberFormat="1" applyFont="1" applyFill="1" applyBorder="1" applyAlignment="1">
      <alignment horizontal="center" vertical="center" wrapText="1"/>
    </xf>
    <xf numFmtId="174" fontId="2" fillId="0" borderId="2" xfId="0" applyNumberFormat="1" applyFont="1" applyFill="1" applyBorder="1" applyAlignment="1">
      <alignment vertical="center" wrapText="1"/>
    </xf>
    <xf numFmtId="174" fontId="5" fillId="0" borderId="2" xfId="3" applyNumberFormat="1" applyFont="1" applyFill="1" applyBorder="1" applyAlignment="1">
      <alignment horizontal="right" vertical="center" wrapText="1"/>
    </xf>
    <xf numFmtId="174" fontId="3" fillId="0" borderId="2" xfId="0" applyNumberFormat="1" applyFont="1" applyFill="1" applyBorder="1" applyAlignment="1">
      <alignment vertical="center" wrapText="1"/>
    </xf>
    <xf numFmtId="174" fontId="3" fillId="0" borderId="2" xfId="3" applyNumberFormat="1" applyFont="1" applyFill="1" applyBorder="1" applyAlignment="1">
      <alignment horizontal="right" vertical="center" wrapText="1"/>
    </xf>
    <xf numFmtId="174" fontId="2" fillId="0" borderId="2" xfId="3" applyNumberFormat="1" applyFont="1" applyFill="1" applyBorder="1" applyAlignment="1">
      <alignment horizontal="right" vertical="center" wrapText="1"/>
    </xf>
    <xf numFmtId="174" fontId="3" fillId="0" borderId="2" xfId="3" applyNumberFormat="1" applyFont="1" applyFill="1" applyBorder="1" applyAlignment="1">
      <alignment horizontal="center" vertical="center" wrapText="1"/>
    </xf>
    <xf numFmtId="174" fontId="2" fillId="0" borderId="2" xfId="0" applyNumberFormat="1" applyFont="1" applyFill="1" applyBorder="1" applyAlignment="1">
      <alignment horizontal="center" vertical="center" wrapText="1"/>
    </xf>
    <xf numFmtId="174" fontId="5" fillId="0" borderId="2" xfId="0" applyNumberFormat="1" applyFont="1" applyFill="1" applyBorder="1" applyAlignment="1">
      <alignment horizontal="center" vertical="center" wrapText="1"/>
    </xf>
    <xf numFmtId="174" fontId="3" fillId="2" borderId="2" xfId="3" applyNumberFormat="1" applyFont="1" applyFill="1" applyBorder="1" applyAlignment="1">
      <alignment horizontal="center" vertical="center" wrapText="1"/>
    </xf>
    <xf numFmtId="174" fontId="28" fillId="3" borderId="2" xfId="3" applyNumberFormat="1" applyFont="1" applyFill="1" applyBorder="1" applyAlignment="1">
      <alignment horizontal="center" vertical="center" wrapText="1"/>
    </xf>
    <xf numFmtId="174" fontId="28" fillId="3" borderId="2" xfId="0" applyNumberFormat="1" applyFont="1" applyFill="1" applyBorder="1" applyAlignment="1">
      <alignment horizontal="center" vertical="center" wrapText="1"/>
    </xf>
    <xf numFmtId="174" fontId="3" fillId="0" borderId="2" xfId="0" applyNumberFormat="1" applyFont="1" applyFill="1" applyBorder="1" applyAlignment="1">
      <alignment horizontal="right" vertical="center"/>
    </xf>
    <xf numFmtId="174"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68" fontId="17" fillId="3" borderId="2" xfId="33" applyNumberFormat="1" applyFont="1" applyFill="1" applyBorder="1" applyAlignment="1">
      <alignment vertical="center" wrapText="1"/>
    </xf>
    <xf numFmtId="168" fontId="31" fillId="0" borderId="0" xfId="0" applyNumberFormat="1" applyFont="1" applyFill="1" applyBorder="1" applyAlignment="1">
      <alignment horizontal="left" vertical="center" wrapText="1"/>
    </xf>
    <xf numFmtId="168"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6"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4" applyNumberFormat="1" applyFont="1" applyFill="1" applyBorder="1" applyAlignment="1">
      <alignment vertical="center" wrapText="1"/>
    </xf>
    <xf numFmtId="4" fontId="17" fillId="2" borderId="2" xfId="34"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68"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68" fontId="17" fillId="3" borderId="2" xfId="10" applyNumberFormat="1" applyFont="1" applyFill="1" applyBorder="1" applyAlignment="1">
      <alignment vertical="center" wrapText="1"/>
    </xf>
    <xf numFmtId="169" fontId="2"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4" fillId="0" borderId="2" xfId="1" applyNumberFormat="1" applyFont="1" applyFill="1" applyBorder="1" applyAlignment="1">
      <alignment horizontal="center" vertical="center"/>
    </xf>
    <xf numFmtId="43" fontId="2" fillId="0" borderId="2" xfId="1" applyFont="1" applyFill="1" applyBorder="1" applyAlignment="1">
      <alignment horizontal="right" vertical="center" wrapText="1"/>
    </xf>
    <xf numFmtId="43"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167"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69" fontId="33" fillId="0" borderId="2" xfId="1" applyNumberFormat="1" applyFont="1" applyFill="1" applyBorder="1" applyAlignment="1">
      <alignment horizontal="center" vertical="center" wrapText="1"/>
    </xf>
    <xf numFmtId="168" fontId="33" fillId="0" borderId="2" xfId="3" applyNumberFormat="1" applyFont="1" applyFill="1" applyBorder="1" applyAlignment="1">
      <alignment horizontal="center" vertical="center" wrapText="1"/>
    </xf>
    <xf numFmtId="174"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68"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4" fontId="3" fillId="2" borderId="2" xfId="3" applyNumberFormat="1" applyFont="1" applyFill="1" applyBorder="1" applyAlignment="1">
      <alignment horizontal="center" vertical="center"/>
    </xf>
    <xf numFmtId="174" fontId="3" fillId="0" borderId="2" xfId="3" applyNumberFormat="1" applyFont="1" applyFill="1" applyBorder="1" applyAlignment="1">
      <alignment horizontal="center" vertical="center"/>
    </xf>
    <xf numFmtId="168"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68"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0" fontId="3" fillId="0" borderId="2" xfId="1" applyNumberFormat="1" applyFont="1" applyFill="1" applyBorder="1" applyAlignment="1">
      <alignment horizontal="center" vertical="center" wrapText="1"/>
    </xf>
    <xf numFmtId="170"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4" fontId="33" fillId="2" borderId="2" xfId="3" applyNumberFormat="1" applyFont="1" applyFill="1" applyBorder="1" applyAlignment="1">
      <alignment horizontal="center" vertical="center" wrapText="1"/>
    </xf>
    <xf numFmtId="170" fontId="3" fillId="0" borderId="0" xfId="1" applyNumberFormat="1" applyFont="1" applyFill="1"/>
    <xf numFmtId="170" fontId="2" fillId="0" borderId="0" xfId="1" applyNumberFormat="1" applyFont="1" applyFill="1"/>
    <xf numFmtId="170" fontId="2" fillId="0" borderId="0" xfId="1" applyNumberFormat="1" applyFont="1" applyFill="1" applyBorder="1" applyAlignment="1">
      <alignment horizontal="left" vertical="top"/>
    </xf>
    <xf numFmtId="170" fontId="4" fillId="0" borderId="0" xfId="1" applyNumberFormat="1" applyFont="1" applyFill="1"/>
    <xf numFmtId="170" fontId="3" fillId="2" borderId="0" xfId="1" applyNumberFormat="1" applyFont="1" applyFill="1"/>
    <xf numFmtId="170" fontId="28" fillId="2" borderId="0" xfId="1" applyNumberFormat="1" applyFont="1" applyFill="1"/>
    <xf numFmtId="170" fontId="5" fillId="0" borderId="0" xfId="1" applyNumberFormat="1" applyFont="1" applyFill="1"/>
    <xf numFmtId="170"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43" fontId="32" fillId="0" borderId="2" xfId="1" applyNumberFormat="1" applyFont="1" applyFill="1" applyBorder="1" applyAlignment="1">
      <alignment horizontal="center" vertical="center" wrapText="1"/>
    </xf>
    <xf numFmtId="175" fontId="33" fillId="0" borderId="2" xfId="1" applyNumberFormat="1" applyFont="1" applyFill="1" applyBorder="1" applyAlignment="1">
      <alignment horizontal="center" vertical="center" wrapText="1"/>
    </xf>
    <xf numFmtId="43" fontId="33" fillId="0" borderId="2" xfId="1" applyNumberFormat="1" applyFont="1" applyFill="1" applyBorder="1" applyAlignment="1">
      <alignment horizontal="center" vertical="center" wrapText="1"/>
    </xf>
    <xf numFmtId="43"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43" fontId="0" fillId="0" borderId="0" xfId="0" applyNumberFormat="1"/>
    <xf numFmtId="170"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167"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69"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0" fontId="32" fillId="0" borderId="2" xfId="1" applyNumberFormat="1" applyFont="1" applyFill="1" applyBorder="1" applyAlignment="1">
      <alignment horizontal="center" vertical="center" wrapText="1"/>
    </xf>
    <xf numFmtId="170" fontId="28" fillId="0" borderId="2" xfId="1" applyNumberFormat="1" applyFont="1" applyFill="1" applyBorder="1" applyAlignment="1">
      <alignment horizontal="center" vertical="center"/>
    </xf>
    <xf numFmtId="170" fontId="33" fillId="0" borderId="2" xfId="1" applyNumberFormat="1" applyFont="1" applyFill="1" applyBorder="1" applyAlignment="1">
      <alignment horizontal="center" vertical="center" wrapText="1"/>
    </xf>
    <xf numFmtId="170" fontId="34" fillId="0" borderId="2" xfId="1" applyNumberFormat="1" applyFont="1" applyFill="1" applyBorder="1" applyAlignment="1">
      <alignment horizontal="center" vertical="center"/>
    </xf>
    <xf numFmtId="170" fontId="4" fillId="0" borderId="2" xfId="1" applyNumberFormat="1" applyFont="1" applyFill="1" applyBorder="1" applyAlignment="1">
      <alignment horizontal="center" vertical="center"/>
    </xf>
    <xf numFmtId="43" fontId="2" fillId="0" borderId="2" xfId="1" applyNumberFormat="1" applyFont="1" applyFill="1" applyBorder="1" applyAlignment="1">
      <alignment horizontal="center" vertical="center" wrapText="1"/>
    </xf>
    <xf numFmtId="168"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43" fontId="4" fillId="0" borderId="2" xfId="7" applyFont="1" applyFill="1" applyBorder="1" applyAlignment="1">
      <alignment horizontal="center" vertical="center" wrapText="1"/>
    </xf>
    <xf numFmtId="43"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43" fontId="4" fillId="2" borderId="2" xfId="3" applyNumberFormat="1" applyFont="1" applyFill="1" applyBorder="1" applyAlignment="1">
      <alignment horizontal="center" vertical="center" wrapText="1"/>
    </xf>
    <xf numFmtId="43"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43"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43" fontId="5" fillId="0" borderId="2" xfId="1" applyFont="1" applyFill="1" applyBorder="1" applyAlignment="1">
      <alignment horizontal="right" vertical="center" wrapText="1"/>
    </xf>
    <xf numFmtId="43" fontId="3" fillId="0" borderId="2" xfId="1" applyFont="1" applyFill="1" applyBorder="1" applyAlignment="1">
      <alignment horizontal="right" vertical="center" wrapText="1"/>
    </xf>
    <xf numFmtId="43" fontId="4" fillId="0" borderId="2" xfId="1" applyFont="1" applyFill="1" applyBorder="1" applyAlignment="1">
      <alignment horizontal="right" vertical="center" wrapText="1"/>
    </xf>
    <xf numFmtId="43" fontId="3" fillId="2" borderId="2" xfId="1" applyFont="1" applyFill="1" applyBorder="1" applyAlignment="1">
      <alignment horizontal="right" vertical="center" wrapText="1"/>
    </xf>
    <xf numFmtId="43" fontId="3" fillId="2" borderId="2" xfId="1" applyFont="1" applyFill="1" applyBorder="1" applyAlignment="1">
      <alignment horizontal="right" vertical="center"/>
    </xf>
    <xf numFmtId="43" fontId="28" fillId="3" borderId="2" xfId="1" applyFont="1" applyFill="1" applyBorder="1" applyAlignment="1">
      <alignment horizontal="right" vertical="center" wrapText="1"/>
    </xf>
    <xf numFmtId="43" fontId="28" fillId="3" borderId="2" xfId="1" applyFont="1" applyFill="1" applyBorder="1" applyAlignment="1">
      <alignment horizontal="right" vertical="center"/>
    </xf>
    <xf numFmtId="43" fontId="3" fillId="0" borderId="2" xfId="1" applyFont="1" applyFill="1" applyBorder="1" applyAlignment="1">
      <alignment horizontal="right" vertical="center"/>
    </xf>
    <xf numFmtId="43" fontId="4" fillId="2" borderId="2" xfId="1" applyFont="1" applyFill="1" applyBorder="1" applyAlignment="1">
      <alignment horizontal="right" vertical="center" wrapText="1"/>
    </xf>
    <xf numFmtId="43" fontId="5" fillId="0" borderId="2" xfId="1" applyFont="1" applyFill="1" applyBorder="1" applyAlignment="1">
      <alignment horizontal="right" vertical="center"/>
    </xf>
    <xf numFmtId="43" fontId="3" fillId="0" borderId="2" xfId="1" applyFont="1" applyFill="1" applyBorder="1" applyAlignment="1">
      <alignment horizontal="right"/>
    </xf>
    <xf numFmtId="43" fontId="2" fillId="0" borderId="2" xfId="1" applyFont="1" applyFill="1" applyBorder="1" applyAlignment="1">
      <alignment horizontal="right" vertical="center"/>
    </xf>
    <xf numFmtId="43"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3" fontId="3" fillId="2" borderId="0" xfId="1" applyNumberFormat="1" applyFont="1" applyFill="1"/>
    <xf numFmtId="43"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43" fontId="28" fillId="2" borderId="2" xfId="1" applyFont="1" applyFill="1" applyBorder="1" applyAlignment="1">
      <alignment horizontal="right" vertical="center" wrapText="1"/>
    </xf>
    <xf numFmtId="43"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6" fontId="3" fillId="2" borderId="0" xfId="1" applyNumberFormat="1" applyFont="1" applyFill="1"/>
    <xf numFmtId="175" fontId="4" fillId="0" borderId="2" xfId="1" applyNumberFormat="1" applyFont="1" applyFill="1" applyBorder="1" applyAlignment="1">
      <alignment horizontal="right" vertical="center" wrapText="1"/>
    </xf>
    <xf numFmtId="176" fontId="3" fillId="2" borderId="2" xfId="1" applyNumberFormat="1" applyFont="1" applyFill="1" applyBorder="1" applyAlignment="1">
      <alignment horizontal="right" vertical="center" wrapText="1"/>
    </xf>
    <xf numFmtId="176" fontId="2" fillId="0" borderId="2" xfId="1" applyNumberFormat="1" applyFont="1" applyFill="1" applyBorder="1" applyAlignment="1">
      <alignment horizontal="right" vertical="center" wrapText="1"/>
    </xf>
    <xf numFmtId="43"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43" fontId="2" fillId="4" borderId="2" xfId="1" applyFont="1" applyFill="1" applyBorder="1" applyAlignment="1">
      <alignment horizontal="right" vertical="center" wrapText="1"/>
    </xf>
    <xf numFmtId="43" fontId="5" fillId="4" borderId="2" xfId="1" applyFont="1" applyFill="1" applyBorder="1" applyAlignment="1">
      <alignment horizontal="right" vertical="center" wrapText="1"/>
    </xf>
    <xf numFmtId="43" fontId="3" fillId="4" borderId="2" xfId="1" applyFont="1" applyFill="1" applyBorder="1" applyAlignment="1">
      <alignment horizontal="right" vertical="center" wrapText="1"/>
    </xf>
    <xf numFmtId="43" fontId="4" fillId="4" borderId="2" xfId="1" applyFont="1" applyFill="1" applyBorder="1" applyAlignment="1">
      <alignment horizontal="right" vertical="center" wrapText="1"/>
    </xf>
    <xf numFmtId="43" fontId="3" fillId="4" borderId="2" xfId="1" applyFont="1" applyFill="1" applyBorder="1" applyAlignment="1">
      <alignment horizontal="right" vertical="center"/>
    </xf>
    <xf numFmtId="43" fontId="28" fillId="4" borderId="2" xfId="1" applyFont="1" applyFill="1" applyBorder="1" applyAlignment="1">
      <alignment horizontal="right" vertical="center"/>
    </xf>
    <xf numFmtId="43" fontId="28" fillId="4" borderId="2" xfId="1" applyFont="1" applyFill="1" applyBorder="1" applyAlignment="1">
      <alignment horizontal="right" vertical="center" wrapText="1"/>
    </xf>
    <xf numFmtId="43" fontId="5" fillId="4" borderId="2" xfId="1" applyFont="1" applyFill="1" applyBorder="1" applyAlignment="1">
      <alignment horizontal="right" vertical="center"/>
    </xf>
    <xf numFmtId="43" fontId="3" fillId="4" borderId="2" xfId="1" applyFont="1" applyFill="1" applyBorder="1" applyAlignment="1">
      <alignment horizontal="right"/>
    </xf>
    <xf numFmtId="43" fontId="2" fillId="4" borderId="2" xfId="1" applyFont="1" applyFill="1" applyBorder="1" applyAlignment="1">
      <alignment horizontal="right" vertical="center"/>
    </xf>
    <xf numFmtId="168"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5"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69" fontId="3" fillId="0" borderId="2" xfId="10" applyNumberFormat="1" applyFont="1" applyFill="1" applyBorder="1" applyAlignment="1">
      <alignment horizontal="left" vertical="center" wrapText="1"/>
    </xf>
    <xf numFmtId="169" fontId="3" fillId="0" borderId="2" xfId="10" applyNumberFormat="1" applyFont="1" applyFill="1" applyBorder="1" applyAlignment="1">
      <alignment horizontal="center" vertical="center" wrapText="1"/>
    </xf>
    <xf numFmtId="43"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43"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0" fontId="3" fillId="3" borderId="0" xfId="1" applyNumberFormat="1" applyFont="1" applyFill="1"/>
    <xf numFmtId="0" fontId="3" fillId="3" borderId="0" xfId="0" applyFont="1" applyFill="1"/>
    <xf numFmtId="43" fontId="28" fillId="0" borderId="2" xfId="1" applyFont="1" applyFill="1" applyBorder="1" applyAlignment="1">
      <alignment horizontal="right" vertical="center" wrapText="1"/>
    </xf>
    <xf numFmtId="43"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43"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7" fontId="3" fillId="0" borderId="0" xfId="1" applyNumberFormat="1" applyFont="1" applyFill="1"/>
    <xf numFmtId="43" fontId="3" fillId="4" borderId="2" xfId="1" applyNumberFormat="1" applyFont="1" applyFill="1" applyBorder="1" applyAlignment="1">
      <alignment horizontal="right" vertical="center"/>
    </xf>
    <xf numFmtId="178" fontId="3" fillId="0" borderId="0" xfId="1" applyNumberFormat="1" applyFont="1" applyFill="1"/>
    <xf numFmtId="176" fontId="28" fillId="2" borderId="0" xfId="1" applyNumberFormat="1" applyFont="1" applyFill="1" applyAlignment="1">
      <alignment horizontal="center" vertical="center" wrapText="1"/>
    </xf>
    <xf numFmtId="43"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175" fontId="3" fillId="2" borderId="0" xfId="1" applyNumberFormat="1" applyFont="1" applyFill="1"/>
    <xf numFmtId="177" fontId="3" fillId="2" borderId="0" xfId="1" applyNumberFormat="1" applyFont="1" applyFill="1"/>
    <xf numFmtId="179" fontId="3" fillId="2" borderId="0" xfId="1" applyNumberFormat="1" applyFont="1" applyFill="1"/>
    <xf numFmtId="0" fontId="2" fillId="4" borderId="2" xfId="3" applyFont="1" applyFill="1" applyBorder="1" applyAlignment="1">
      <alignment horizontal="center" vertical="center" wrapText="1"/>
    </xf>
    <xf numFmtId="178" fontId="4" fillId="4" borderId="2" xfId="1" applyNumberFormat="1" applyFont="1" applyFill="1" applyBorder="1" applyAlignment="1">
      <alignment horizontal="right" vertical="center" wrapText="1"/>
    </xf>
    <xf numFmtId="178" fontId="4" fillId="0" borderId="2" xfId="1" applyNumberFormat="1" applyFont="1" applyFill="1" applyBorder="1" applyAlignment="1">
      <alignment horizontal="right" vertical="center" wrapText="1"/>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178" fontId="28" fillId="2" borderId="2" xfId="1" applyNumberFormat="1" applyFont="1" applyFill="1" applyBorder="1" applyAlignment="1">
      <alignment horizontal="right" vertical="center"/>
    </xf>
    <xf numFmtId="178" fontId="28" fillId="4" borderId="2" xfId="1" applyNumberFormat="1" applyFont="1" applyFill="1" applyBorder="1" applyAlignment="1">
      <alignment horizontal="right" vertical="center"/>
    </xf>
    <xf numFmtId="43" fontId="3" fillId="2" borderId="2" xfId="1" applyFont="1" applyFill="1" applyBorder="1" applyAlignment="1">
      <alignment horizontal="center" vertical="center" wrapText="1"/>
    </xf>
    <xf numFmtId="43" fontId="28" fillId="2" borderId="2" xfId="1" applyFont="1" applyFill="1" applyBorder="1" applyAlignment="1">
      <alignment horizontal="center" vertical="center" wrapText="1"/>
    </xf>
    <xf numFmtId="43"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43" fontId="2" fillId="3" borderId="2" xfId="1" applyFont="1" applyFill="1" applyBorder="1" applyAlignment="1">
      <alignment horizontal="right" vertical="center" wrapText="1"/>
    </xf>
    <xf numFmtId="175" fontId="4" fillId="3" borderId="2" xfId="1" applyNumberFormat="1" applyFont="1" applyFill="1" applyBorder="1" applyAlignment="1">
      <alignment horizontal="right" vertical="center" wrapText="1"/>
    </xf>
    <xf numFmtId="43" fontId="4" fillId="3" borderId="2" xfId="1" applyNumberFormat="1" applyFont="1" applyFill="1" applyBorder="1" applyAlignment="1">
      <alignment horizontal="right" vertical="center" wrapText="1"/>
    </xf>
    <xf numFmtId="168" fontId="3" fillId="3" borderId="2" xfId="0" applyNumberFormat="1" applyFont="1" applyFill="1" applyBorder="1" applyAlignment="1">
      <alignment horizontal="right" vertical="center"/>
    </xf>
    <xf numFmtId="0" fontId="3" fillId="3" borderId="0" xfId="0" applyFont="1" applyFill="1" applyAlignment="1">
      <alignment horizontal="right"/>
    </xf>
    <xf numFmtId="43" fontId="3" fillId="0" borderId="2" xfId="1" applyFont="1" applyFill="1" applyBorder="1" applyAlignment="1">
      <alignment horizontal="center" vertical="center" wrapText="1"/>
    </xf>
    <xf numFmtId="0" fontId="3" fillId="0" borderId="2" xfId="0" applyFont="1" applyFill="1" applyBorder="1" applyAlignment="1">
      <alignment horizontal="left"/>
    </xf>
    <xf numFmtId="176" fontId="3" fillId="4" borderId="2"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4" fontId="3" fillId="0" borderId="2" xfId="0" applyNumberFormat="1" applyFont="1" applyFill="1" applyBorder="1" applyAlignment="1">
      <alignment horizontal="right"/>
    </xf>
    <xf numFmtId="168" fontId="3" fillId="0" borderId="2" xfId="0" applyNumberFormat="1" applyFont="1" applyFill="1" applyBorder="1" applyAlignment="1">
      <alignment horizontal="right"/>
    </xf>
    <xf numFmtId="180" fontId="3" fillId="0" borderId="2" xfId="0" applyNumberFormat="1" applyFont="1" applyFill="1" applyBorder="1" applyAlignment="1">
      <alignment horizontal="right" vertical="center"/>
    </xf>
    <xf numFmtId="168" fontId="3" fillId="4" borderId="2" xfId="0" applyNumberFormat="1" applyFont="1" applyFill="1" applyBorder="1" applyAlignment="1">
      <alignment horizontal="right"/>
    </xf>
    <xf numFmtId="168" fontId="3" fillId="3" borderId="2" xfId="0" applyNumberFormat="1" applyFont="1" applyFill="1" applyBorder="1" applyAlignment="1">
      <alignment horizontal="right"/>
    </xf>
    <xf numFmtId="175"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43" fontId="2" fillId="0" borderId="2" xfId="1" applyFont="1" applyFill="1" applyBorder="1" applyAlignment="1">
      <alignment horizontal="center" vertical="center" wrapText="1"/>
    </xf>
    <xf numFmtId="0" fontId="5" fillId="0" borderId="2" xfId="3" applyFont="1" applyFill="1" applyBorder="1" applyAlignment="1">
      <alignment horizontal="center" vertical="center" wrapText="1"/>
    </xf>
    <xf numFmtId="169" fontId="38" fillId="0" borderId="2" xfId="10" applyNumberFormat="1" applyFont="1" applyFill="1" applyBorder="1" applyAlignment="1">
      <alignment horizontal="center" vertical="center" wrapText="1"/>
    </xf>
    <xf numFmtId="259" fontId="38" fillId="0" borderId="2" xfId="0" applyNumberFormat="1" applyFont="1" applyFill="1" applyBorder="1" applyAlignment="1">
      <alignment horizontal="center" vertical="center" wrapText="1"/>
    </xf>
    <xf numFmtId="0" fontId="3" fillId="0" borderId="0" xfId="0" applyFont="1" applyFill="1"/>
    <xf numFmtId="0" fontId="4" fillId="0" borderId="0" xfId="3" applyFont="1" applyFill="1" applyBorder="1" applyAlignment="1">
      <alignment horizontal="center" vertical="center" wrapText="1"/>
    </xf>
    <xf numFmtId="0" fontId="4" fillId="0" borderId="46" xfId="3" applyFont="1" applyFill="1" applyBorder="1" applyAlignment="1">
      <alignment horizontal="center" vertical="center" wrapText="1"/>
    </xf>
    <xf numFmtId="0" fontId="2" fillId="0" borderId="0" xfId="0" applyFont="1" applyFill="1"/>
    <xf numFmtId="0" fontId="3" fillId="0" borderId="46" xfId="3"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5" fillId="0" borderId="46" xfId="0" applyFont="1" applyFill="1" applyBorder="1" applyAlignment="1">
      <alignment horizontal="center" vertical="center" wrapText="1"/>
    </xf>
    <xf numFmtId="174" fontId="2" fillId="0" borderId="46" xfId="3" applyNumberFormat="1" applyFont="1" applyFill="1" applyBorder="1" applyAlignment="1">
      <alignment horizontal="center" vertical="center" wrapText="1"/>
    </xf>
    <xf numFmtId="43" fontId="2" fillId="0" borderId="46" xfId="1" applyNumberFormat="1" applyFont="1" applyFill="1" applyBorder="1" applyAlignment="1">
      <alignment horizontal="center" vertical="center" wrapText="1"/>
    </xf>
    <xf numFmtId="43" fontId="2" fillId="0" borderId="46" xfId="1" applyNumberFormat="1" applyFont="1" applyFill="1" applyBorder="1" applyAlignment="1">
      <alignment horizontal="right" vertical="center" wrapText="1"/>
    </xf>
    <xf numFmtId="0" fontId="3" fillId="0" borderId="0" xfId="0" applyFont="1" applyFill="1" applyAlignment="1">
      <alignment horizontal="center" vertical="center" wrapText="1"/>
    </xf>
    <xf numFmtId="330" fontId="4" fillId="0" borderId="0" xfId="3" applyNumberFormat="1" applyFont="1" applyFill="1" applyBorder="1" applyAlignment="1">
      <alignment horizontal="left" vertical="center" wrapText="1"/>
    </xf>
    <xf numFmtId="43" fontId="3" fillId="0" borderId="46" xfId="1" applyNumberFormat="1" applyFont="1" applyFill="1" applyBorder="1" applyAlignment="1">
      <alignment horizontal="right" vertical="center"/>
    </xf>
    <xf numFmtId="0" fontId="38" fillId="0" borderId="46" xfId="0" applyFont="1" applyFill="1" applyBorder="1" applyAlignment="1">
      <alignment vertical="center" wrapText="1"/>
    </xf>
    <xf numFmtId="0" fontId="38" fillId="0" borderId="46" xfId="0" applyFont="1" applyFill="1" applyBorder="1" applyAlignment="1">
      <alignment horizontal="justify" vertical="center" wrapText="1"/>
    </xf>
    <xf numFmtId="331" fontId="3" fillId="0" borderId="0" xfId="0" applyNumberFormat="1" applyFont="1" applyFill="1"/>
    <xf numFmtId="332" fontId="3" fillId="0" borderId="0" xfId="0" applyNumberFormat="1" applyFont="1" applyFill="1"/>
    <xf numFmtId="332" fontId="2" fillId="0" borderId="0" xfId="0" applyNumberFormat="1" applyFont="1" applyFill="1"/>
    <xf numFmtId="177" fontId="2" fillId="0" borderId="0" xfId="0" applyNumberFormat="1" applyFont="1" applyFill="1"/>
    <xf numFmtId="43" fontId="3" fillId="0" borderId="46" xfId="1" applyNumberFormat="1" applyFont="1" applyFill="1" applyBorder="1" applyAlignment="1">
      <alignment horizontal="right" vertical="center" wrapText="1"/>
    </xf>
    <xf numFmtId="43" fontId="2" fillId="0" borderId="46" xfId="1" applyFont="1" applyFill="1" applyBorder="1" applyAlignment="1">
      <alignment horizontal="center" vertical="center" wrapText="1"/>
    </xf>
    <xf numFmtId="0" fontId="2"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2" fillId="0" borderId="46" xfId="0" applyFont="1" applyFill="1" applyBorder="1" applyAlignment="1">
      <alignment horizontal="center" vertical="center" wrapText="1"/>
    </xf>
    <xf numFmtId="259" fontId="38" fillId="0" borderId="46" xfId="0" applyNumberFormat="1" applyFont="1" applyFill="1" applyBorder="1" applyAlignment="1">
      <alignment horizontal="center" vertical="center" wrapText="1"/>
    </xf>
    <xf numFmtId="0" fontId="38" fillId="0" borderId="46" xfId="3" applyFont="1" applyFill="1" applyBorder="1" applyAlignment="1">
      <alignment horizontal="center" vertical="center" wrapText="1"/>
    </xf>
    <xf numFmtId="0" fontId="38" fillId="0" borderId="46" xfId="5" applyFont="1" applyFill="1" applyBorder="1" applyAlignment="1">
      <alignment horizontal="center" vertical="center" wrapText="1"/>
    </xf>
    <xf numFmtId="0" fontId="13" fillId="0" borderId="0" xfId="0" applyFont="1" applyBorder="1" applyAlignment="1">
      <alignment horizontal="center" vertical="center" wrapText="1"/>
    </xf>
    <xf numFmtId="43" fontId="215" fillId="0" borderId="46" xfId="1" applyFont="1" applyBorder="1" applyAlignment="1">
      <alignment horizontal="center" vertical="center" wrapText="1"/>
    </xf>
    <xf numFmtId="0" fontId="214" fillId="0" borderId="10" xfId="0" applyFont="1" applyBorder="1" applyAlignment="1">
      <alignment horizontal="center" vertical="center" wrapText="1"/>
    </xf>
    <xf numFmtId="0" fontId="11" fillId="0" borderId="46" xfId="0" applyFont="1" applyBorder="1" applyAlignment="1">
      <alignment horizontal="center" vertical="center" wrapText="1"/>
    </xf>
    <xf numFmtId="43" fontId="11" fillId="0" borderId="46" xfId="1" applyFont="1" applyBorder="1" applyAlignment="1">
      <alignment horizontal="center" vertical="center" wrapText="1"/>
    </xf>
    <xf numFmtId="0" fontId="22" fillId="0" borderId="46" xfId="0" applyFont="1" applyBorder="1" applyAlignment="1">
      <alignment horizontal="center" vertical="center" wrapText="1"/>
    </xf>
    <xf numFmtId="0" fontId="11" fillId="0" borderId="46" xfId="0" applyFont="1" applyBorder="1" applyAlignment="1">
      <alignment horizontal="center" vertical="center"/>
    </xf>
    <xf numFmtId="0" fontId="11" fillId="0" borderId="46" xfId="0" applyFont="1" applyBorder="1" applyAlignment="1">
      <alignment vertical="center"/>
    </xf>
    <xf numFmtId="43" fontId="11" fillId="0" borderId="46" xfId="1" applyFont="1" applyBorder="1" applyAlignment="1">
      <alignment horizontal="center" vertical="center"/>
    </xf>
    <xf numFmtId="43" fontId="11" fillId="0" borderId="46" xfId="1" applyFont="1" applyBorder="1" applyAlignment="1">
      <alignment horizontal="right" vertical="center"/>
    </xf>
    <xf numFmtId="0" fontId="12" fillId="0" borderId="46" xfId="0" applyFont="1" applyBorder="1" applyAlignment="1">
      <alignment horizontal="center" vertical="center"/>
    </xf>
    <xf numFmtId="0" fontId="12" fillId="0" borderId="46" xfId="0" applyFont="1" applyBorder="1" applyAlignment="1">
      <alignment horizontal="left" vertical="center" wrapText="1"/>
    </xf>
    <xf numFmtId="43" fontId="12" fillId="0" borderId="46" xfId="1" applyFont="1" applyBorder="1" applyAlignment="1">
      <alignment horizontal="right" vertical="center"/>
    </xf>
    <xf numFmtId="0" fontId="11" fillId="0" borderId="46" xfId="0" applyFont="1" applyBorder="1" applyAlignment="1">
      <alignment horizontal="left" vertical="center"/>
    </xf>
    <xf numFmtId="2" fontId="12" fillId="0" borderId="46" xfId="0" applyNumberFormat="1" applyFont="1" applyBorder="1" applyAlignment="1">
      <alignment horizontal="right" vertical="center"/>
    </xf>
    <xf numFmtId="0" fontId="12" fillId="0" borderId="46" xfId="0" applyFont="1" applyBorder="1" applyAlignment="1">
      <alignment horizontal="left" vertical="center"/>
    </xf>
    <xf numFmtId="2" fontId="12" fillId="0" borderId="46" xfId="0" applyNumberFormat="1" applyFont="1" applyBorder="1" applyAlignment="1">
      <alignment horizontal="center" vertical="center"/>
    </xf>
    <xf numFmtId="43" fontId="5" fillId="0" borderId="46" xfId="1" applyNumberFormat="1" applyFont="1" applyFill="1" applyBorder="1" applyAlignment="1">
      <alignment horizontal="right" vertical="center" wrapText="1"/>
    </xf>
    <xf numFmtId="0" fontId="20" fillId="0" borderId="0" xfId="0" applyFont="1" applyFill="1" applyBorder="1" applyAlignment="1">
      <alignment vertical="center" wrapText="1"/>
    </xf>
    <xf numFmtId="0" fontId="13" fillId="0" borderId="0" xfId="0" applyFont="1" applyBorder="1" applyAlignment="1">
      <alignment horizontal="center" vertical="center" wrapText="1"/>
    </xf>
    <xf numFmtId="0" fontId="2" fillId="0" borderId="46" xfId="3" applyFont="1" applyFill="1" applyBorder="1" applyAlignment="1">
      <alignment horizontal="center" vertical="center" wrapText="1"/>
    </xf>
    <xf numFmtId="0" fontId="5" fillId="0" borderId="46" xfId="3" applyFont="1" applyFill="1" applyBorder="1" applyAlignment="1">
      <alignment horizontal="center" vertical="center" wrapText="1"/>
    </xf>
    <xf numFmtId="0" fontId="2" fillId="0" borderId="2" xfId="3" applyFont="1" applyFill="1" applyBorder="1" applyAlignment="1">
      <alignment horizontal="center" vertical="center" wrapText="1"/>
    </xf>
    <xf numFmtId="43" fontId="3" fillId="0" borderId="46" xfId="1" applyFont="1" applyFill="1" applyBorder="1" applyAlignment="1">
      <alignment horizontal="center" vertical="center" wrapText="1"/>
    </xf>
    <xf numFmtId="43" fontId="3" fillId="0" borderId="2" xfId="1" applyNumberFormat="1" applyFont="1" applyFill="1" applyBorder="1" applyAlignment="1">
      <alignment horizontal="right" vertical="center" wrapText="1"/>
    </xf>
    <xf numFmtId="167" fontId="12" fillId="0" borderId="2" xfId="0" applyNumberFormat="1" applyFont="1" applyBorder="1" applyAlignment="1">
      <alignment horizontal="left" vertical="center" wrapText="1"/>
    </xf>
    <xf numFmtId="0" fontId="5" fillId="0" borderId="46" xfId="0" applyFont="1" applyFill="1" applyBorder="1" applyAlignment="1">
      <alignment horizontal="left" vertical="center" wrapText="1"/>
    </xf>
    <xf numFmtId="49" fontId="38" fillId="0" borderId="46" xfId="3" applyNumberFormat="1" applyFont="1" applyFill="1" applyBorder="1" applyAlignment="1">
      <alignment horizontal="center" vertical="center" wrapText="1"/>
    </xf>
    <xf numFmtId="0" fontId="2" fillId="0" borderId="46" xfId="3" applyFont="1" applyFill="1" applyBorder="1" applyAlignment="1">
      <alignment horizontal="center" vertical="center" wrapText="1"/>
    </xf>
    <xf numFmtId="167" fontId="12" fillId="0" borderId="2" xfId="0" applyNumberFormat="1" applyFont="1" applyBorder="1" applyAlignment="1">
      <alignment horizontal="right" vertical="center" wrapText="1"/>
    </xf>
    <xf numFmtId="43" fontId="12" fillId="0" borderId="46" xfId="1" applyNumberFormat="1" applyFont="1" applyBorder="1" applyAlignment="1">
      <alignment horizontal="right" vertical="center"/>
    </xf>
    <xf numFmtId="43" fontId="11" fillId="0" borderId="46" xfId="1" applyNumberFormat="1" applyFont="1" applyBorder="1" applyAlignment="1">
      <alignment horizontal="right" vertical="center"/>
    </xf>
    <xf numFmtId="43" fontId="12" fillId="0" borderId="46" xfId="1" applyNumberFormat="1" applyFont="1" applyBorder="1" applyAlignment="1">
      <alignment horizontal="center" vertical="center"/>
    </xf>
    <xf numFmtId="43" fontId="215" fillId="0" borderId="47" xfId="1" applyFont="1" applyBorder="1" applyAlignment="1">
      <alignment horizontal="center" vertical="center" wrapText="1"/>
    </xf>
    <xf numFmtId="0" fontId="214" fillId="0" borderId="46" xfId="0" applyFont="1" applyBorder="1" applyAlignment="1">
      <alignment horizontal="center" vertical="center" wrapText="1"/>
    </xf>
    <xf numFmtId="0" fontId="2" fillId="0" borderId="47"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10" xfId="3" applyFont="1" applyFill="1" applyBorder="1" applyAlignment="1">
      <alignment horizontal="center" vertical="center" wrapText="1"/>
    </xf>
    <xf numFmtId="174" fontId="2" fillId="0" borderId="47" xfId="3" applyNumberFormat="1" applyFont="1" applyFill="1" applyBorder="1" applyAlignment="1">
      <alignment horizontal="center" vertical="center" wrapText="1"/>
    </xf>
    <xf numFmtId="174" fontId="2" fillId="0" borderId="10" xfId="3" applyNumberFormat="1" applyFont="1" applyFill="1" applyBorder="1" applyAlignment="1">
      <alignment horizontal="center" vertical="center" wrapText="1"/>
    </xf>
    <xf numFmtId="0" fontId="2" fillId="0" borderId="46" xfId="3" applyFont="1" applyFill="1" applyBorder="1" applyAlignment="1">
      <alignment horizontal="center" vertical="center" wrapText="1"/>
    </xf>
    <xf numFmtId="0" fontId="5" fillId="0" borderId="46" xfId="3" applyFont="1" applyFill="1" applyBorder="1" applyAlignment="1">
      <alignment horizontal="center" vertical="center" wrapText="1"/>
    </xf>
    <xf numFmtId="43" fontId="3" fillId="0" borderId="47" xfId="1" applyFont="1" applyFill="1" applyBorder="1" applyAlignment="1">
      <alignment horizontal="center" vertical="center" wrapText="1"/>
    </xf>
    <xf numFmtId="43" fontId="3" fillId="0" borderId="8" xfId="1" applyFont="1" applyFill="1" applyBorder="1" applyAlignment="1">
      <alignment horizontal="center" vertical="center" wrapText="1"/>
    </xf>
    <xf numFmtId="43" fontId="3" fillId="0" borderId="10" xfId="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1" xfId="3" applyFont="1" applyFill="1" applyBorder="1" applyAlignment="1">
      <alignment horizontal="right" wrapText="1"/>
    </xf>
    <xf numFmtId="0" fontId="2" fillId="0" borderId="2" xfId="3" applyFont="1" applyFill="1" applyBorder="1" applyAlignment="1">
      <alignment horizontal="center" vertical="center" wrapText="1"/>
    </xf>
    <xf numFmtId="0" fontId="2" fillId="0" borderId="2" xfId="3" applyFont="1" applyFill="1" applyBorder="1" applyAlignment="1">
      <alignment horizontal="left" vertical="center" wrapText="1"/>
    </xf>
    <xf numFmtId="0" fontId="2" fillId="0" borderId="46" xfId="3" applyFont="1" applyFill="1" applyBorder="1" applyAlignment="1">
      <alignment horizontal="left" vertical="center" wrapText="1"/>
    </xf>
    <xf numFmtId="0" fontId="2" fillId="0" borderId="6" xfId="3"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0" borderId="49" xfId="3" applyFont="1" applyFill="1" applyBorder="1" applyAlignment="1">
      <alignment horizontal="center" vertical="center" wrapText="1"/>
    </xf>
    <xf numFmtId="0" fontId="2" fillId="0" borderId="51" xfId="3" applyFont="1" applyFill="1" applyBorder="1" applyAlignment="1">
      <alignment horizontal="center" vertical="center" wrapText="1"/>
    </xf>
    <xf numFmtId="0" fontId="5" fillId="0" borderId="45" xfId="3" applyFont="1" applyFill="1" applyBorder="1" applyAlignment="1">
      <alignment horizontal="center" vertical="center" wrapText="1"/>
    </xf>
    <xf numFmtId="0" fontId="5" fillId="0" borderId="51"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11" fillId="0" borderId="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Alignment="1">
      <alignment horizont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39" applyFont="1" applyFill="1" applyBorder="1" applyAlignment="1">
      <alignment horizontal="center" vertical="center" wrapText="1"/>
    </xf>
    <xf numFmtId="0" fontId="11" fillId="0" borderId="8" xfId="39" applyFont="1" applyFill="1" applyBorder="1" applyAlignment="1">
      <alignment horizontal="center" vertical="center" wrapText="1"/>
    </xf>
    <xf numFmtId="0" fontId="11" fillId="0" borderId="10" xfId="3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22" fillId="0" borderId="2" xfId="0" applyFont="1" applyFill="1" applyBorder="1" applyAlignment="1">
      <alignment horizontal="center" vertical="center" wrapText="1"/>
    </xf>
    <xf numFmtId="0" fontId="11" fillId="0" borderId="3" xfId="39" applyFont="1" applyFill="1" applyBorder="1" applyAlignment="1">
      <alignment horizontal="center" vertical="center" wrapText="1"/>
    </xf>
    <xf numFmtId="0" fontId="11" fillId="0" borderId="4" xfId="39" applyFont="1" applyFill="1" applyBorder="1" applyAlignment="1">
      <alignment horizontal="center" vertical="center" wrapText="1"/>
    </xf>
    <xf numFmtId="0" fontId="11" fillId="0" borderId="5" xfId="39"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1" fillId="0" borderId="46" xfId="0" applyFont="1" applyBorder="1" applyAlignment="1">
      <alignment horizontal="center" vertical="center" wrapText="1"/>
    </xf>
    <xf numFmtId="0" fontId="215" fillId="0" borderId="45" xfId="0" applyFont="1" applyBorder="1" applyAlignment="1">
      <alignment horizontal="center" vertical="center" wrapText="1"/>
    </xf>
    <xf numFmtId="0" fontId="215" fillId="0" borderId="49" xfId="0" applyFont="1" applyBorder="1" applyAlignment="1">
      <alignment horizontal="center" vertical="center" wrapText="1"/>
    </xf>
    <xf numFmtId="43" fontId="11" fillId="0" borderId="0" xfId="1" applyFont="1" applyAlignment="1">
      <alignment horizont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wrapText="1"/>
    </xf>
    <xf numFmtId="0" fontId="214" fillId="0" borderId="0" xfId="0" applyFont="1" applyBorder="1" applyAlignment="1">
      <alignment horizontal="right" vertical="center" wrapText="1"/>
    </xf>
    <xf numFmtId="0" fontId="11" fillId="0" borderId="4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wrapText="1"/>
    </xf>
    <xf numFmtId="43" fontId="215" fillId="0" borderId="6" xfId="1" applyFont="1" applyBorder="1" applyAlignment="1">
      <alignment horizontal="center" vertical="center" wrapText="1"/>
    </xf>
    <xf numFmtId="43" fontId="215" fillId="0" borderId="10" xfId="1" applyFont="1" applyBorder="1" applyAlignment="1">
      <alignment horizontal="center" vertical="center" wrapText="1"/>
    </xf>
    <xf numFmtId="0" fontId="216" fillId="0" borderId="2" xfId="3" applyFont="1" applyFill="1" applyBorder="1" applyAlignment="1">
      <alignment horizontal="center" vertical="center" wrapText="1"/>
    </xf>
    <xf numFmtId="0" fontId="12" fillId="0" borderId="46" xfId="0" applyFont="1" applyFill="1" applyBorder="1" applyAlignment="1">
      <alignment horizontal="center" vertical="center"/>
    </xf>
    <xf numFmtId="0" fontId="12" fillId="0" borderId="46" xfId="0" applyFont="1" applyFill="1" applyBorder="1" applyAlignment="1">
      <alignment horizontal="left" vertical="center" wrapText="1"/>
    </xf>
    <xf numFmtId="167" fontId="12" fillId="0" borderId="2" xfId="0" applyNumberFormat="1" applyFont="1" applyFill="1" applyBorder="1" applyAlignment="1">
      <alignment horizontal="right" vertical="center" wrapText="1"/>
    </xf>
    <xf numFmtId="43" fontId="12" fillId="0" borderId="46" xfId="1" applyNumberFormat="1" applyFont="1" applyFill="1" applyBorder="1" applyAlignment="1">
      <alignment horizontal="right" vertical="center"/>
    </xf>
    <xf numFmtId="167" fontId="217" fillId="0" borderId="0" xfId="0" applyNumberFormat="1" applyFont="1"/>
    <xf numFmtId="0" fontId="218" fillId="0" borderId="0" xfId="0" applyFont="1"/>
    <xf numFmtId="167" fontId="218" fillId="0" borderId="0" xfId="0" applyNumberFormat="1" applyFont="1"/>
    <xf numFmtId="333" fontId="218" fillId="0" borderId="0" xfId="0" applyNumberFormat="1" applyFont="1"/>
    <xf numFmtId="179" fontId="218" fillId="0" borderId="0" xfId="0" applyNumberFormat="1" applyFont="1"/>
    <xf numFmtId="331" fontId="218" fillId="0" borderId="0" xfId="0" applyNumberFormat="1" applyFont="1"/>
    <xf numFmtId="334" fontId="218" fillId="0" borderId="0" xfId="0" applyNumberFormat="1" applyFont="1"/>
  </cellXfs>
  <cellStyles count="5318">
    <cellStyle name="_x0001_" xfId="43"/>
    <cellStyle name="          _x000a__x000a_shell=progman.exe_x000a__x000a_m" xfId="44"/>
    <cellStyle name="          _x000d__x000a_shell=progman.exe_x000d__x000a_m" xfId="45"/>
    <cellStyle name="          _x005f_x000d__x005f_x000a_shell=progman.exe_x005f_x000d__x005f_x000a_m" xfId="46"/>
    <cellStyle name="_x000d__x000a_JournalTemplate=C:\COMFO\CTALK\JOURSTD.TPL_x000d__x000a_LbStateAddress=3 3 0 251 1 89 2 311_x000d__x000a_LbStateJou" xfId="47"/>
    <cellStyle name="#,##0" xfId="48"/>
    <cellStyle name="#,##0 2" xfId="49"/>
    <cellStyle name="#,##0 2 2" xfId="5259"/>
    <cellStyle name="#,##0 3" xfId="5258"/>
    <cellStyle name="." xfId="50"/>
    <cellStyle name=". 2" xfId="51"/>
    <cellStyle name=". 3" xfId="52"/>
    <cellStyle name=". 3 2" xfId="53"/>
    <cellStyle name=".d©y" xfId="54"/>
    <cellStyle name="??" xfId="55"/>
    <cellStyle name="?? [0.00]_ Att. 1- Cover" xfId="56"/>
    <cellStyle name="?? [0]" xfId="57"/>
    <cellStyle name="?? [0] 2" xfId="58"/>
    <cellStyle name="?? 2" xfId="59"/>
    <cellStyle name="?? 3" xfId="60"/>
    <cellStyle name="?? 4" xfId="61"/>
    <cellStyle name="?? 5" xfId="62"/>
    <cellStyle name="?? 6" xfId="63"/>
    <cellStyle name="?? 7" xfId="64"/>
    <cellStyle name="?_x001d_??%U©÷u&amp;H©÷9_x0008_? s_x000a__x0007__x0001__x0001_" xfId="65"/>
    <cellStyle name="?_x001d_??%U©÷u&amp;H©÷9_x0008_? s_x000a__x0007__x0001__x0001_ 10" xfId="66"/>
    <cellStyle name="?_x001d_??%U©÷u&amp;H©÷9_x0008_? s_x000a__x0007__x0001__x0001_ 11" xfId="67"/>
    <cellStyle name="?_x001d_??%U©÷u&amp;H©÷9_x0008_? s_x000a__x0007__x0001__x0001_ 12" xfId="68"/>
    <cellStyle name="?_x001d_??%U©÷u&amp;H©÷9_x0008_? s_x000a__x0007__x0001__x0001_ 13" xfId="69"/>
    <cellStyle name="?_x001d_??%U©÷u&amp;H©÷9_x0008_? s_x000a__x0007__x0001__x0001_ 14" xfId="70"/>
    <cellStyle name="?_x001d_??%U©÷u&amp;H©÷9_x0008_? s_x000a__x0007__x0001__x0001_ 15" xfId="71"/>
    <cellStyle name="?_x001d_??%U©÷u&amp;H©÷9_x0008_? s_x000a__x0007__x0001__x0001_ 2" xfId="72"/>
    <cellStyle name="?_x001d_??%U©÷u&amp;H©÷9_x0008_? s_x000a__x0007__x0001__x0001_ 3" xfId="73"/>
    <cellStyle name="?_x001d_??%U©÷u&amp;H©÷9_x0008_? s_x000a__x0007__x0001__x0001_ 4" xfId="74"/>
    <cellStyle name="?_x001d_??%U©÷u&amp;H©÷9_x0008_? s_x000a__x0007__x0001__x0001_ 5" xfId="75"/>
    <cellStyle name="?_x001d_??%U©÷u&amp;H©÷9_x0008_? s_x000a__x0007__x0001__x0001_ 6" xfId="76"/>
    <cellStyle name="?_x001d_??%U©÷u&amp;H©÷9_x0008_? s_x000a__x0007__x0001__x0001_ 7" xfId="77"/>
    <cellStyle name="?_x001d_??%U©÷u&amp;H©÷9_x0008_? s_x000a__x0007__x0001__x0001_ 8" xfId="78"/>
    <cellStyle name="?_x001d_??%U©÷u&amp;H©÷9_x0008_? s_x000a__x0007__x0001__x0001_ 9" xfId="79"/>
    <cellStyle name="???? [0.00]_      " xfId="80"/>
    <cellStyle name="??????" xfId="81"/>
    <cellStyle name="????_      " xfId="82"/>
    <cellStyle name="???[0]_?? DI" xfId="83"/>
    <cellStyle name="???_?? DI" xfId="84"/>
    <cellStyle name="??[0]_BRE" xfId="85"/>
    <cellStyle name="??_      " xfId="86"/>
    <cellStyle name="??A? [0]_laroux_1_¢¬???¢â? " xfId="87"/>
    <cellStyle name="??A?_laroux_1_¢¬???¢â? " xfId="88"/>
    <cellStyle name="?_x005f_x001d_??%U©÷u&amp;H©÷9_x005f_x0008_? s_x005f_x000a__x005f_x0007__x005f_x0001__x005f_x0001_" xfId="89"/>
    <cellStyle name="?_x005f_x001d_??%U©÷u&amp;H©÷9_x005f_x0008_?_x005f_x0009_s_x005f_x000a__x005f_x0007__x005f_x0001__x005f_x0001_" xfId="90"/>
    <cellStyle name="?_x005f_x005f_x005f_x001d_??%U©÷u&amp;H©÷9_x005f_x005f_x005f_x0008_? s_x005f_x005f_x005f_x000a__x005f_x005f_x005f_x0007__x005f_x005f_x005f_x0001__x005f_x005f_x005f_x0001_" xfId="91"/>
    <cellStyle name="?¡±¢¥?_?¨ù??¢´¢¥_¢¬???¢â? " xfId="92"/>
    <cellStyle name="?ðÇ%U?&amp;H?_x0008_?s_x000a__x0007__x0001__x0001_" xfId="93"/>
    <cellStyle name="?ðÇ%U?&amp;H?_x0008_?s_x000a__x0007__x0001__x0001_ 10" xfId="94"/>
    <cellStyle name="?ðÇ%U?&amp;H?_x0008_?s_x000a__x0007__x0001__x0001_ 11" xfId="95"/>
    <cellStyle name="?ðÇ%U?&amp;H?_x0008_?s_x000a__x0007__x0001__x0001_ 12" xfId="96"/>
    <cellStyle name="?ðÇ%U?&amp;H?_x0008_?s_x000a__x0007__x0001__x0001_ 13" xfId="97"/>
    <cellStyle name="?ðÇ%U?&amp;H?_x0008_?s_x000a__x0007__x0001__x0001_ 14" xfId="98"/>
    <cellStyle name="?ðÇ%U?&amp;H?_x0008_?s_x000a__x0007__x0001__x0001_ 15" xfId="99"/>
    <cellStyle name="?ðÇ%U?&amp;H?_x0008_?s_x000a__x0007__x0001__x0001_ 2" xfId="100"/>
    <cellStyle name="?ðÇ%U?&amp;H?_x0008_?s_x000a__x0007__x0001__x0001_ 3" xfId="101"/>
    <cellStyle name="?ðÇ%U?&amp;H?_x0008_?s_x000a__x0007__x0001__x0001_ 4" xfId="102"/>
    <cellStyle name="?ðÇ%U?&amp;H?_x0008_?s_x000a__x0007__x0001__x0001_ 5" xfId="103"/>
    <cellStyle name="?ðÇ%U?&amp;H?_x0008_?s_x000a__x0007__x0001__x0001_ 6" xfId="104"/>
    <cellStyle name="?ðÇ%U?&amp;H?_x0008_?s_x000a__x0007__x0001__x0001_ 7" xfId="105"/>
    <cellStyle name="?ðÇ%U?&amp;H?_x0008_?s_x000a__x0007__x0001__x0001_ 8" xfId="106"/>
    <cellStyle name="?ðÇ%U?&amp;H?_x0008_?s_x000a__x0007__x0001__x0001_ 9" xfId="107"/>
    <cellStyle name="?ðÇ%U?&amp;H?_x005f_x0008_?s_x005f_x000a__x005f_x0007__x005f_x0001__x005f_x0001_" xfId="108"/>
    <cellStyle name="@ET_Style?.font5" xfId="109"/>
    <cellStyle name="[0]_Chi phÝ kh¸c_V" xfId="110"/>
    <cellStyle name="_!1 1 bao cao giao KH ve HTCMT vung TNB   12-12-2011" xfId="111"/>
    <cellStyle name="_x0001__!1 1 bao cao giao KH ve HTCMT vung TNB   12-12-2011" xfId="112"/>
    <cellStyle name="_1 TONG HOP - CA NA" xfId="113"/>
    <cellStyle name="_123_DONG_THANH_Moi" xfId="114"/>
    <cellStyle name="_123_DONG_THANH_Moi_!1 1 bao cao giao KH ve HTCMT vung TNB   12-12-2011" xfId="115"/>
    <cellStyle name="_123_DONG_THANH_Moi_KH TPCP vung TNB (03-1-2012)" xfId="116"/>
    <cellStyle name="_Bang Chi tieu (2)" xfId="117"/>
    <cellStyle name="_BAO GIA NGAY 24-10-08 (co dam)" xfId="118"/>
    <cellStyle name="_BC  NAM 2007" xfId="119"/>
    <cellStyle name="_BC CV 6403 BKHĐT" xfId="120"/>
    <cellStyle name="_BC thuc hien KH 2009" xfId="121"/>
    <cellStyle name="_BC thuc hien KH 2009_15_10_2013 BC nhu cau von doi ung ODA (2014-2016) ngay 15102013 Sua" xfId="122"/>
    <cellStyle name="_BC thuc hien KH 2009_BC nhu cau von doi ung ODA nganh NN (BKH)" xfId="123"/>
    <cellStyle name="_BC thuc hien KH 2009_BC nhu cau von doi ung ODA nganh NN (BKH)_05-12  KH trung han 2016-2020 - Liem Thinh edited" xfId="124"/>
    <cellStyle name="_BC thuc hien KH 2009_BC nhu cau von doi ung ODA nganh NN (BKH)_Copy of 05-12  KH trung han 2016-2020 - Liem Thinh edited (1)" xfId="125"/>
    <cellStyle name="_BC thuc hien KH 2009_BC Tai co cau (bieu TH)" xfId="126"/>
    <cellStyle name="_BC thuc hien KH 2009_BC Tai co cau (bieu TH)_05-12  KH trung han 2016-2020 - Liem Thinh edited" xfId="127"/>
    <cellStyle name="_BC thuc hien KH 2009_BC Tai co cau (bieu TH)_Copy of 05-12  KH trung han 2016-2020 - Liem Thinh edited (1)" xfId="128"/>
    <cellStyle name="_BC thuc hien KH 2009_DK 2014-2015 final" xfId="129"/>
    <cellStyle name="_BC thuc hien KH 2009_DK 2014-2015 final_05-12  KH trung han 2016-2020 - Liem Thinh edited" xfId="130"/>
    <cellStyle name="_BC thuc hien KH 2009_DK 2014-2015 final_Copy of 05-12  KH trung han 2016-2020 - Liem Thinh edited (1)" xfId="131"/>
    <cellStyle name="_BC thuc hien KH 2009_DK 2014-2015 new" xfId="132"/>
    <cellStyle name="_BC thuc hien KH 2009_DK 2014-2015 new_05-12  KH trung han 2016-2020 - Liem Thinh edited" xfId="133"/>
    <cellStyle name="_BC thuc hien KH 2009_DK 2014-2015 new_Copy of 05-12  KH trung han 2016-2020 - Liem Thinh edited (1)" xfId="134"/>
    <cellStyle name="_BC thuc hien KH 2009_DK KH CBDT 2014 11-11-2013" xfId="135"/>
    <cellStyle name="_BC thuc hien KH 2009_DK KH CBDT 2014 11-11-2013(1)" xfId="136"/>
    <cellStyle name="_BC thuc hien KH 2009_DK KH CBDT 2014 11-11-2013(1)_05-12  KH trung han 2016-2020 - Liem Thinh edited" xfId="137"/>
    <cellStyle name="_BC thuc hien KH 2009_DK KH CBDT 2014 11-11-2013(1)_Copy of 05-12  KH trung han 2016-2020 - Liem Thinh edited (1)" xfId="138"/>
    <cellStyle name="_BC thuc hien KH 2009_DK KH CBDT 2014 11-11-2013_05-12  KH trung han 2016-2020 - Liem Thinh edited" xfId="139"/>
    <cellStyle name="_BC thuc hien KH 2009_DK KH CBDT 2014 11-11-2013_Copy of 05-12  KH trung han 2016-2020 - Liem Thinh edited (1)" xfId="140"/>
    <cellStyle name="_BC thuc hien KH 2009_KH 2011-2015" xfId="141"/>
    <cellStyle name="_BC thuc hien KH 2009_tai co cau dau tu (tong hop)1" xfId="142"/>
    <cellStyle name="_BEN TRE" xfId="143"/>
    <cellStyle name="_Bieu mau cong trinh khoi cong moi 3-4" xfId="144"/>
    <cellStyle name="_Bieu Tay Nam Bo 25-11" xfId="145"/>
    <cellStyle name="_Bieu3ODA" xfId="146"/>
    <cellStyle name="_Bieu3ODA_1" xfId="147"/>
    <cellStyle name="_Bieu4HTMT" xfId="148"/>
    <cellStyle name="_Bieu4HTMT_!1 1 bao cao giao KH ve HTCMT vung TNB   12-12-2011" xfId="149"/>
    <cellStyle name="_Bieu4HTMT_KH TPCP vung TNB (03-1-2012)" xfId="150"/>
    <cellStyle name="_Book1" xfId="151"/>
    <cellStyle name="_Book1 2" xfId="152"/>
    <cellStyle name="_Book1_!1 1 bao cao giao KH ve HTCMT vung TNB   12-12-2011" xfId="153"/>
    <cellStyle name="_Book1_1" xfId="154"/>
    <cellStyle name="_Book1_2" xfId="155"/>
    <cellStyle name="_Book1_BC-QT-WB-dthao" xfId="156"/>
    <cellStyle name="_Book1_BC-QT-WB-dthao_05-12  KH trung han 2016-2020 - Liem Thinh edited" xfId="157"/>
    <cellStyle name="_Book1_BC-QT-WB-dthao_Copy of 05-12  KH trung han 2016-2020 - Liem Thinh edited (1)" xfId="158"/>
    <cellStyle name="_Book1_BC-QT-WB-dthao_KH TPCP 2016-2020 (tong hop)" xfId="159"/>
    <cellStyle name="_Book1_Bieu3ODA" xfId="160"/>
    <cellStyle name="_Book1_Bieu4HTMT" xfId="161"/>
    <cellStyle name="_Book1_Bieu4HTMT_!1 1 bao cao giao KH ve HTCMT vung TNB   12-12-2011" xfId="162"/>
    <cellStyle name="_Book1_Bieu4HTMT_KH TPCP vung TNB (03-1-2012)" xfId="163"/>
    <cellStyle name="_Book1_bo sung von KCH nam 2010 va Du an tre kho khan" xfId="164"/>
    <cellStyle name="_Book1_bo sung von KCH nam 2010 va Du an tre kho khan_!1 1 bao cao giao KH ve HTCMT vung TNB   12-12-2011" xfId="165"/>
    <cellStyle name="_Book1_bo sung von KCH nam 2010 va Du an tre kho khan_KH TPCP vung TNB (03-1-2012)" xfId="166"/>
    <cellStyle name="_Book1_cong hang rao" xfId="167"/>
    <cellStyle name="_Book1_cong hang rao_!1 1 bao cao giao KH ve HTCMT vung TNB   12-12-2011" xfId="168"/>
    <cellStyle name="_Book1_cong hang rao_KH TPCP vung TNB (03-1-2012)" xfId="169"/>
    <cellStyle name="_Book1_danh muc chuan bi dau tu 2011 ngay 07-6-2011" xfId="170"/>
    <cellStyle name="_Book1_danh muc chuan bi dau tu 2011 ngay 07-6-2011_!1 1 bao cao giao KH ve HTCMT vung TNB   12-12-2011" xfId="171"/>
    <cellStyle name="_Book1_danh muc chuan bi dau tu 2011 ngay 07-6-2011_KH TPCP vung TNB (03-1-2012)" xfId="172"/>
    <cellStyle name="_Book1_Danh muc pbo nguon von XSKT, XDCB nam 2009 chuyen qua nam 2010" xfId="173"/>
    <cellStyle name="_Book1_Danh muc pbo nguon von XSKT, XDCB nam 2009 chuyen qua nam 2010_!1 1 bao cao giao KH ve HTCMT vung TNB   12-12-2011" xfId="174"/>
    <cellStyle name="_Book1_Danh muc pbo nguon von XSKT, XDCB nam 2009 chuyen qua nam 2010_KH TPCP vung TNB (03-1-2012)" xfId="175"/>
    <cellStyle name="_Book1_dieu chinh KH 2011 ngay 26-5-2011111" xfId="176"/>
    <cellStyle name="_Book1_dieu chinh KH 2011 ngay 26-5-2011111_!1 1 bao cao giao KH ve HTCMT vung TNB   12-12-2011" xfId="177"/>
    <cellStyle name="_Book1_dieu chinh KH 2011 ngay 26-5-2011111_KH TPCP vung TNB (03-1-2012)" xfId="178"/>
    <cellStyle name="_Book1_DS KCH PHAN BO VON NSDP NAM 2010" xfId="179"/>
    <cellStyle name="_Book1_DS KCH PHAN BO VON NSDP NAM 2010_!1 1 bao cao giao KH ve HTCMT vung TNB   12-12-2011" xfId="180"/>
    <cellStyle name="_Book1_DS KCH PHAN BO VON NSDP NAM 2010_KH TPCP vung TNB (03-1-2012)" xfId="181"/>
    <cellStyle name="_Book1_giao KH 2011 ngay 10-12-2010" xfId="182"/>
    <cellStyle name="_Book1_giao KH 2011 ngay 10-12-2010_!1 1 bao cao giao KH ve HTCMT vung TNB   12-12-2011" xfId="183"/>
    <cellStyle name="_Book1_giao KH 2011 ngay 10-12-2010_KH TPCP vung TNB (03-1-2012)" xfId="184"/>
    <cellStyle name="_Book1_IN" xfId="185"/>
    <cellStyle name="_Book1_Kh ql62 (2010) 11-09" xfId="186"/>
    <cellStyle name="_Book1_KH TPCP vung TNB (03-1-2012)" xfId="187"/>
    <cellStyle name="_Book1_Khung 2012" xfId="188"/>
    <cellStyle name="_Book1_kien giang 2" xfId="189"/>
    <cellStyle name="_Book1_phu luc tong ket tinh hinh TH giai doan 03-10 (ngay 30)" xfId="190"/>
    <cellStyle name="_Book1_phu luc tong ket tinh hinh TH giai doan 03-10 (ngay 30)_!1 1 bao cao giao KH ve HTCMT vung TNB   12-12-2011" xfId="191"/>
    <cellStyle name="_Book1_phu luc tong ket tinh hinh TH giai doan 03-10 (ngay 30)_KH TPCP vung TNB (03-1-2012)" xfId="192"/>
    <cellStyle name="_C.cong+B.luong-Sanluong" xfId="193"/>
    <cellStyle name="_cong hang rao" xfId="194"/>
    <cellStyle name="_dien chieu sang" xfId="195"/>
    <cellStyle name="_DK KH 2009" xfId="196"/>
    <cellStyle name="_DK KH 2009_15_10_2013 BC nhu cau von doi ung ODA (2014-2016) ngay 15102013 Sua" xfId="197"/>
    <cellStyle name="_DK KH 2009_BC nhu cau von doi ung ODA nganh NN (BKH)" xfId="198"/>
    <cellStyle name="_DK KH 2009_BC nhu cau von doi ung ODA nganh NN (BKH)_05-12  KH trung han 2016-2020 - Liem Thinh edited" xfId="199"/>
    <cellStyle name="_DK KH 2009_BC nhu cau von doi ung ODA nganh NN (BKH)_Copy of 05-12  KH trung han 2016-2020 - Liem Thinh edited (1)" xfId="200"/>
    <cellStyle name="_DK KH 2009_BC Tai co cau (bieu TH)" xfId="201"/>
    <cellStyle name="_DK KH 2009_BC Tai co cau (bieu TH)_05-12  KH trung han 2016-2020 - Liem Thinh edited" xfId="202"/>
    <cellStyle name="_DK KH 2009_BC Tai co cau (bieu TH)_Copy of 05-12  KH trung han 2016-2020 - Liem Thinh edited (1)" xfId="203"/>
    <cellStyle name="_DK KH 2009_DK 2014-2015 final" xfId="204"/>
    <cellStyle name="_DK KH 2009_DK 2014-2015 final_05-12  KH trung han 2016-2020 - Liem Thinh edited" xfId="205"/>
    <cellStyle name="_DK KH 2009_DK 2014-2015 final_Copy of 05-12  KH trung han 2016-2020 - Liem Thinh edited (1)" xfId="206"/>
    <cellStyle name="_DK KH 2009_DK 2014-2015 new" xfId="207"/>
    <cellStyle name="_DK KH 2009_DK 2014-2015 new_05-12  KH trung han 2016-2020 - Liem Thinh edited" xfId="208"/>
    <cellStyle name="_DK KH 2009_DK 2014-2015 new_Copy of 05-12  KH trung han 2016-2020 - Liem Thinh edited (1)" xfId="209"/>
    <cellStyle name="_DK KH 2009_DK KH CBDT 2014 11-11-2013" xfId="210"/>
    <cellStyle name="_DK KH 2009_DK KH CBDT 2014 11-11-2013(1)" xfId="211"/>
    <cellStyle name="_DK KH 2009_DK KH CBDT 2014 11-11-2013(1)_05-12  KH trung han 2016-2020 - Liem Thinh edited" xfId="212"/>
    <cellStyle name="_DK KH 2009_DK KH CBDT 2014 11-11-2013(1)_Copy of 05-12  KH trung han 2016-2020 - Liem Thinh edited (1)" xfId="213"/>
    <cellStyle name="_DK KH 2009_DK KH CBDT 2014 11-11-2013_05-12  KH trung han 2016-2020 - Liem Thinh edited" xfId="214"/>
    <cellStyle name="_DK KH 2009_DK KH CBDT 2014 11-11-2013_Copy of 05-12  KH trung han 2016-2020 - Liem Thinh edited (1)" xfId="215"/>
    <cellStyle name="_DK KH 2009_KH 2011-2015" xfId="216"/>
    <cellStyle name="_DK KH 2009_tai co cau dau tu (tong hop)1" xfId="217"/>
    <cellStyle name="_DK KH 2010" xfId="218"/>
    <cellStyle name="_DK KH 2010 (BKH)" xfId="219"/>
    <cellStyle name="_DK KH 2010_15_10_2013 BC nhu cau von doi ung ODA (2014-2016) ngay 15102013 Sua" xfId="220"/>
    <cellStyle name="_DK KH 2010_BC nhu cau von doi ung ODA nganh NN (BKH)" xfId="221"/>
    <cellStyle name="_DK KH 2010_BC nhu cau von doi ung ODA nganh NN (BKH)_05-12  KH trung han 2016-2020 - Liem Thinh edited" xfId="222"/>
    <cellStyle name="_DK KH 2010_BC nhu cau von doi ung ODA nganh NN (BKH)_Copy of 05-12  KH trung han 2016-2020 - Liem Thinh edited (1)" xfId="223"/>
    <cellStyle name="_DK KH 2010_BC Tai co cau (bieu TH)" xfId="224"/>
    <cellStyle name="_DK KH 2010_BC Tai co cau (bieu TH)_05-12  KH trung han 2016-2020 - Liem Thinh edited" xfId="225"/>
    <cellStyle name="_DK KH 2010_BC Tai co cau (bieu TH)_Copy of 05-12  KH trung han 2016-2020 - Liem Thinh edited (1)" xfId="226"/>
    <cellStyle name="_DK KH 2010_DK 2014-2015 final" xfId="227"/>
    <cellStyle name="_DK KH 2010_DK 2014-2015 final_05-12  KH trung han 2016-2020 - Liem Thinh edited" xfId="228"/>
    <cellStyle name="_DK KH 2010_DK 2014-2015 final_Copy of 05-12  KH trung han 2016-2020 - Liem Thinh edited (1)" xfId="229"/>
    <cellStyle name="_DK KH 2010_DK 2014-2015 new" xfId="230"/>
    <cellStyle name="_DK KH 2010_DK 2014-2015 new_05-12  KH trung han 2016-2020 - Liem Thinh edited" xfId="231"/>
    <cellStyle name="_DK KH 2010_DK 2014-2015 new_Copy of 05-12  KH trung han 2016-2020 - Liem Thinh edited (1)" xfId="232"/>
    <cellStyle name="_DK KH 2010_DK KH CBDT 2014 11-11-2013" xfId="233"/>
    <cellStyle name="_DK KH 2010_DK KH CBDT 2014 11-11-2013(1)" xfId="234"/>
    <cellStyle name="_DK KH 2010_DK KH CBDT 2014 11-11-2013(1)_05-12  KH trung han 2016-2020 - Liem Thinh edited" xfId="235"/>
    <cellStyle name="_DK KH 2010_DK KH CBDT 2014 11-11-2013(1)_Copy of 05-12  KH trung han 2016-2020 - Liem Thinh edited (1)" xfId="236"/>
    <cellStyle name="_DK KH 2010_DK KH CBDT 2014 11-11-2013_05-12  KH trung han 2016-2020 - Liem Thinh edited" xfId="237"/>
    <cellStyle name="_DK KH 2010_DK KH CBDT 2014 11-11-2013_Copy of 05-12  KH trung han 2016-2020 - Liem Thinh edited (1)" xfId="238"/>
    <cellStyle name="_DK KH 2010_KH 2011-2015" xfId="239"/>
    <cellStyle name="_DK KH 2010_tai co cau dau tu (tong hop)1" xfId="240"/>
    <cellStyle name="_DK TPCP 2010" xfId="241"/>
    <cellStyle name="_DO-D1500-KHONG CO TRONG DT" xfId="242"/>
    <cellStyle name="_Dong Thap" xfId="243"/>
    <cellStyle name="_Duyet TK thay đôi" xfId="244"/>
    <cellStyle name="_Duyet TK thay đôi_!1 1 bao cao giao KH ve HTCMT vung TNB   12-12-2011" xfId="245"/>
    <cellStyle name="_Duyet TK thay đôi_Bieu4HTMT" xfId="246"/>
    <cellStyle name="_Duyet TK thay đôi_Bieu4HTMT_!1 1 bao cao giao KH ve HTCMT vung TNB   12-12-2011" xfId="247"/>
    <cellStyle name="_Duyet TK thay đôi_Bieu4HTMT_KH TPCP vung TNB (03-1-2012)" xfId="248"/>
    <cellStyle name="_Duyet TK thay đôi_KH TPCP vung TNB (03-1-2012)" xfId="249"/>
    <cellStyle name="_GOITHAUSO2" xfId="250"/>
    <cellStyle name="_GOITHAUSO3" xfId="251"/>
    <cellStyle name="_GOITHAUSO4" xfId="252"/>
    <cellStyle name="_GTGT 2003" xfId="253"/>
    <cellStyle name="_Gui VU KH 5-5-09" xfId="254"/>
    <cellStyle name="_Gui VU KH 5-5-09_05-12  KH trung han 2016-2020 - Liem Thinh edited" xfId="255"/>
    <cellStyle name="_Gui VU KH 5-5-09_Copy of 05-12  KH trung han 2016-2020 - Liem Thinh edited (1)" xfId="256"/>
    <cellStyle name="_Gui VU KH 5-5-09_KH TPCP 2016-2020 (tong hop)" xfId="257"/>
    <cellStyle name="_HaHoa_TDT_DienCSang" xfId="258"/>
    <cellStyle name="_HaHoa19-5-07" xfId="259"/>
    <cellStyle name="_Huong CHI tieu Nhiem vu CTMTQG 2014(1)" xfId="260"/>
    <cellStyle name="_IN" xfId="261"/>
    <cellStyle name="_IN_!1 1 bao cao giao KH ve HTCMT vung TNB   12-12-2011" xfId="262"/>
    <cellStyle name="_IN_KH TPCP vung TNB (03-1-2012)" xfId="263"/>
    <cellStyle name="_KE KHAI THUE GTGT 2004" xfId="264"/>
    <cellStyle name="_KE KHAI THUE GTGT 2004_BCTC2004" xfId="265"/>
    <cellStyle name="_KH 2009" xfId="266"/>
    <cellStyle name="_KH 2009_15_10_2013 BC nhu cau von doi ung ODA (2014-2016) ngay 15102013 Sua" xfId="267"/>
    <cellStyle name="_KH 2009_BC nhu cau von doi ung ODA nganh NN (BKH)" xfId="268"/>
    <cellStyle name="_KH 2009_BC nhu cau von doi ung ODA nganh NN (BKH)_05-12  KH trung han 2016-2020 - Liem Thinh edited" xfId="269"/>
    <cellStyle name="_KH 2009_BC nhu cau von doi ung ODA nganh NN (BKH)_Copy of 05-12  KH trung han 2016-2020 - Liem Thinh edited (1)" xfId="270"/>
    <cellStyle name="_KH 2009_BC Tai co cau (bieu TH)" xfId="271"/>
    <cellStyle name="_KH 2009_BC Tai co cau (bieu TH)_05-12  KH trung han 2016-2020 - Liem Thinh edited" xfId="272"/>
    <cellStyle name="_KH 2009_BC Tai co cau (bieu TH)_Copy of 05-12  KH trung han 2016-2020 - Liem Thinh edited (1)" xfId="273"/>
    <cellStyle name="_KH 2009_DK 2014-2015 final" xfId="274"/>
    <cellStyle name="_KH 2009_DK 2014-2015 final_05-12  KH trung han 2016-2020 - Liem Thinh edited" xfId="275"/>
    <cellStyle name="_KH 2009_DK 2014-2015 final_Copy of 05-12  KH trung han 2016-2020 - Liem Thinh edited (1)" xfId="276"/>
    <cellStyle name="_KH 2009_DK 2014-2015 new" xfId="277"/>
    <cellStyle name="_KH 2009_DK 2014-2015 new_05-12  KH trung han 2016-2020 - Liem Thinh edited" xfId="278"/>
    <cellStyle name="_KH 2009_DK 2014-2015 new_Copy of 05-12  KH trung han 2016-2020 - Liem Thinh edited (1)" xfId="279"/>
    <cellStyle name="_KH 2009_DK KH CBDT 2014 11-11-2013" xfId="280"/>
    <cellStyle name="_KH 2009_DK KH CBDT 2014 11-11-2013(1)" xfId="281"/>
    <cellStyle name="_KH 2009_DK KH CBDT 2014 11-11-2013(1)_05-12  KH trung han 2016-2020 - Liem Thinh edited" xfId="282"/>
    <cellStyle name="_KH 2009_DK KH CBDT 2014 11-11-2013(1)_Copy of 05-12  KH trung han 2016-2020 - Liem Thinh edited (1)" xfId="283"/>
    <cellStyle name="_KH 2009_DK KH CBDT 2014 11-11-2013_05-12  KH trung han 2016-2020 - Liem Thinh edited" xfId="284"/>
    <cellStyle name="_KH 2009_DK KH CBDT 2014 11-11-2013_Copy of 05-12  KH trung han 2016-2020 - Liem Thinh edited (1)" xfId="285"/>
    <cellStyle name="_KH 2009_KH 2011-2015" xfId="286"/>
    <cellStyle name="_KH 2009_tai co cau dau tu (tong hop)1" xfId="287"/>
    <cellStyle name="_KH 2012 (TPCP) Bac Lieu (25-12-2011)" xfId="288"/>
    <cellStyle name="_Kh ql62 (2010) 11-09" xfId="289"/>
    <cellStyle name="_KH TPCP 2010 17-3-10" xfId="290"/>
    <cellStyle name="_KH TPCP vung TNB (03-1-2012)" xfId="291"/>
    <cellStyle name="_KH ung von cap bach 2009-Cuc NTTS de nghi (sua)" xfId="292"/>
    <cellStyle name="_KH.DTC.gd2016-2020 tinh (T2-2015)" xfId="293"/>
    <cellStyle name="_Khung 2012" xfId="294"/>
    <cellStyle name="_Khung nam 2010" xfId="295"/>
    <cellStyle name="_x0001__kien giang 2" xfId="296"/>
    <cellStyle name="_KT (2)" xfId="297"/>
    <cellStyle name="_KT (2) 2" xfId="298"/>
    <cellStyle name="_KT (2)_05-12  KH trung han 2016-2020 - Liem Thinh edited" xfId="299"/>
    <cellStyle name="_KT (2)_1" xfId="300"/>
    <cellStyle name="_KT (2)_1 2" xfId="301"/>
    <cellStyle name="_KT (2)_1_05-12  KH trung han 2016-2020 - Liem Thinh edited" xfId="302"/>
    <cellStyle name="_KT (2)_1_Copy of 05-12  KH trung han 2016-2020 - Liem Thinh edited (1)" xfId="303"/>
    <cellStyle name="_KT (2)_1_KH TPCP 2016-2020 (tong hop)" xfId="304"/>
    <cellStyle name="_KT (2)_1_Lora-tungchau" xfId="305"/>
    <cellStyle name="_KT (2)_1_Lora-tungchau 2" xfId="306"/>
    <cellStyle name="_KT (2)_1_Lora-tungchau_05-12  KH trung han 2016-2020 - Liem Thinh edited" xfId="307"/>
    <cellStyle name="_KT (2)_1_Lora-tungchau_Copy of 05-12  KH trung han 2016-2020 - Liem Thinh edited (1)" xfId="308"/>
    <cellStyle name="_KT (2)_1_Lora-tungchau_KH TPCP 2016-2020 (tong hop)" xfId="309"/>
    <cellStyle name="_KT (2)_1_Qt-HT3PQ1(CauKho)" xfId="310"/>
    <cellStyle name="_KT (2)_2" xfId="311"/>
    <cellStyle name="_KT (2)_2_TG-TH" xfId="312"/>
    <cellStyle name="_KT (2)_2_TG-TH 2" xfId="313"/>
    <cellStyle name="_KT (2)_2_TG-TH_05-12  KH trung han 2016-2020 - Liem Thinh edited" xfId="314"/>
    <cellStyle name="_KT (2)_2_TG-TH_ApGiaVatTu_cayxanh_latgach" xfId="315"/>
    <cellStyle name="_KT (2)_2_TG-TH_BANG TONG HOP TINH HINH THANH QUYET TOAN (MOI I)" xfId="316"/>
    <cellStyle name="_KT (2)_2_TG-TH_BAO CAO KLCT PT2000" xfId="317"/>
    <cellStyle name="_KT (2)_2_TG-TH_BAO CAO PT2000" xfId="318"/>
    <cellStyle name="_KT (2)_2_TG-TH_BAO CAO PT2000_Book1" xfId="319"/>
    <cellStyle name="_KT (2)_2_TG-TH_Bao cao XDCB 2001 - T11 KH dieu chinh 20-11-THAI" xfId="320"/>
    <cellStyle name="_KT (2)_2_TG-TH_BAO GIA NGAY 24-10-08 (co dam)" xfId="321"/>
    <cellStyle name="_KT (2)_2_TG-TH_BC  NAM 2007" xfId="322"/>
    <cellStyle name="_KT (2)_2_TG-TH_BC CV 6403 BKHĐT" xfId="323"/>
    <cellStyle name="_KT (2)_2_TG-TH_BC NQ11-CP - chinh sua lai" xfId="324"/>
    <cellStyle name="_KT (2)_2_TG-TH_BC NQ11-CP-Quynh sau bieu so3" xfId="325"/>
    <cellStyle name="_KT (2)_2_TG-TH_BC_NQ11-CP_-_Thao_sua_lai" xfId="326"/>
    <cellStyle name="_KT (2)_2_TG-TH_Bieu mau cong trinh khoi cong moi 3-4" xfId="327"/>
    <cellStyle name="_KT (2)_2_TG-TH_Bieu3ODA" xfId="328"/>
    <cellStyle name="_KT (2)_2_TG-TH_Bieu3ODA_1" xfId="329"/>
    <cellStyle name="_KT (2)_2_TG-TH_Bieu4HTMT" xfId="330"/>
    <cellStyle name="_KT (2)_2_TG-TH_bo sung von KCH nam 2010 va Du an tre kho khan" xfId="331"/>
    <cellStyle name="_KT (2)_2_TG-TH_Book1" xfId="332"/>
    <cellStyle name="_KT (2)_2_TG-TH_Book1 2" xfId="333"/>
    <cellStyle name="_KT (2)_2_TG-TH_Book1_1" xfId="334"/>
    <cellStyle name="_KT (2)_2_TG-TH_Book1_1 2" xfId="335"/>
    <cellStyle name="_KT (2)_2_TG-TH_Book1_1_BC CV 6403 BKHĐT" xfId="336"/>
    <cellStyle name="_KT (2)_2_TG-TH_Book1_1_Bieu mau cong trinh khoi cong moi 3-4" xfId="337"/>
    <cellStyle name="_KT (2)_2_TG-TH_Book1_1_Bieu3ODA" xfId="338"/>
    <cellStyle name="_KT (2)_2_TG-TH_Book1_1_Bieu4HTMT" xfId="339"/>
    <cellStyle name="_KT (2)_2_TG-TH_Book1_1_Book1" xfId="340"/>
    <cellStyle name="_KT (2)_2_TG-TH_Book1_1_Luy ke von ung nam 2011 -Thoa gui ngay 12-8-2012" xfId="341"/>
    <cellStyle name="_KT (2)_2_TG-TH_Book1_2" xfId="342"/>
    <cellStyle name="_KT (2)_2_TG-TH_Book1_2 2" xfId="343"/>
    <cellStyle name="_KT (2)_2_TG-TH_Book1_2_BC CV 6403 BKHĐT" xfId="344"/>
    <cellStyle name="_KT (2)_2_TG-TH_Book1_2_Bieu3ODA" xfId="345"/>
    <cellStyle name="_KT (2)_2_TG-TH_Book1_2_Luy ke von ung nam 2011 -Thoa gui ngay 12-8-2012" xfId="346"/>
    <cellStyle name="_KT (2)_2_TG-TH_Book1_3" xfId="347"/>
    <cellStyle name="_KT (2)_2_TG-TH_Book1_3 2" xfId="348"/>
    <cellStyle name="_KT (2)_2_TG-TH_Book1_4" xfId="349"/>
    <cellStyle name="_KT (2)_2_TG-TH_Book1_BC CV 6403 BKHĐT" xfId="350"/>
    <cellStyle name="_KT (2)_2_TG-TH_Book1_Bieu mau cong trinh khoi cong moi 3-4" xfId="351"/>
    <cellStyle name="_KT (2)_2_TG-TH_Book1_Bieu3ODA" xfId="352"/>
    <cellStyle name="_KT (2)_2_TG-TH_Book1_Bieu4HTMT" xfId="353"/>
    <cellStyle name="_KT (2)_2_TG-TH_Book1_bo sung von KCH nam 2010 va Du an tre kho khan" xfId="354"/>
    <cellStyle name="_KT (2)_2_TG-TH_Book1_Book1" xfId="355"/>
    <cellStyle name="_KT (2)_2_TG-TH_Book1_danh muc chuan bi dau tu 2011 ngay 07-6-2011" xfId="356"/>
    <cellStyle name="_KT (2)_2_TG-TH_Book1_Danh muc pbo nguon von XSKT, XDCB nam 2009 chuyen qua nam 2010" xfId="357"/>
    <cellStyle name="_KT (2)_2_TG-TH_Book1_dieu chinh KH 2011 ngay 26-5-2011111" xfId="358"/>
    <cellStyle name="_KT (2)_2_TG-TH_Book1_DS KCH PHAN BO VON NSDP NAM 2010" xfId="359"/>
    <cellStyle name="_KT (2)_2_TG-TH_Book1_giao KH 2011 ngay 10-12-2010" xfId="360"/>
    <cellStyle name="_KT (2)_2_TG-TH_Book1_Luy ke von ung nam 2011 -Thoa gui ngay 12-8-2012" xfId="361"/>
    <cellStyle name="_KT (2)_2_TG-TH_CAU Khanh Nam(Thi Cong)" xfId="362"/>
    <cellStyle name="_KT (2)_2_TG-TH_ChiHuong_ApGia" xfId="363"/>
    <cellStyle name="_KT (2)_2_TG-TH_CoCauPhi (version 1)" xfId="364"/>
    <cellStyle name="_KT (2)_2_TG-TH_Copy of 05-12  KH trung han 2016-2020 - Liem Thinh edited (1)" xfId="365"/>
    <cellStyle name="_KT (2)_2_TG-TH_danh muc chuan bi dau tu 2011 ngay 07-6-2011" xfId="366"/>
    <cellStyle name="_KT (2)_2_TG-TH_Danh muc pbo nguon von XSKT, XDCB nam 2009 chuyen qua nam 2010" xfId="367"/>
    <cellStyle name="_KT (2)_2_TG-TH_DAU NOI PL-CL TAI PHU LAMHC" xfId="368"/>
    <cellStyle name="_KT (2)_2_TG-TH_dieu chinh KH 2011 ngay 26-5-2011111" xfId="369"/>
    <cellStyle name="_KT (2)_2_TG-TH_DS KCH PHAN BO VON NSDP NAM 2010" xfId="370"/>
    <cellStyle name="_KT (2)_2_TG-TH_DTCDT MR.2N110.HOCMON.TDTOAN.CCUNG" xfId="371"/>
    <cellStyle name="_KT (2)_2_TG-TH_DU TRU VAT TU" xfId="372"/>
    <cellStyle name="_KT (2)_2_TG-TH_giao KH 2011 ngay 10-12-2010" xfId="373"/>
    <cellStyle name="_KT (2)_2_TG-TH_GTGT 2003" xfId="374"/>
    <cellStyle name="_KT (2)_2_TG-TH_KE KHAI THUE GTGT 2004" xfId="375"/>
    <cellStyle name="_KT (2)_2_TG-TH_KE KHAI THUE GTGT 2004_BCTC2004" xfId="376"/>
    <cellStyle name="_KT (2)_2_TG-TH_KH TPCP 2016-2020 (tong hop)" xfId="377"/>
    <cellStyle name="_KT (2)_2_TG-TH_KH TPCP vung TNB (03-1-2012)" xfId="378"/>
    <cellStyle name="_KT (2)_2_TG-TH_kien giang 2" xfId="379"/>
    <cellStyle name="_KT (2)_2_TG-TH_Lora-tungchau" xfId="380"/>
    <cellStyle name="_KT (2)_2_TG-TH_Luy ke von ung nam 2011 -Thoa gui ngay 12-8-2012" xfId="381"/>
    <cellStyle name="_KT (2)_2_TG-TH_NhanCong" xfId="382"/>
    <cellStyle name="_KT (2)_2_TG-TH_N-X-T-04" xfId="383"/>
    <cellStyle name="_KT (2)_2_TG-TH_PGIA-phieu tham tra Kho bac" xfId="384"/>
    <cellStyle name="_KT (2)_2_TG-TH_phu luc tong ket tinh hinh TH giai doan 03-10 (ngay 30)" xfId="385"/>
    <cellStyle name="_KT (2)_2_TG-TH_PT02-02" xfId="386"/>
    <cellStyle name="_KT (2)_2_TG-TH_PT02-02_Book1" xfId="387"/>
    <cellStyle name="_KT (2)_2_TG-TH_PT02-03" xfId="388"/>
    <cellStyle name="_KT (2)_2_TG-TH_PT02-03_Book1" xfId="389"/>
    <cellStyle name="_KT (2)_2_TG-TH_Qt-HT3PQ1(CauKho)" xfId="390"/>
    <cellStyle name="_KT (2)_2_TG-TH_Sheet1" xfId="391"/>
    <cellStyle name="_KT (2)_2_TG-TH_TK152-04" xfId="392"/>
    <cellStyle name="_KT (2)_2_TG-TH_ÿÿÿÿÿ" xfId="393"/>
    <cellStyle name="_KT (2)_2_TG-TH_ÿÿÿÿÿ_Bieu mau cong trinh khoi cong moi 3-4" xfId="394"/>
    <cellStyle name="_KT (2)_2_TG-TH_ÿÿÿÿÿ_Bieu3ODA" xfId="395"/>
    <cellStyle name="_KT (2)_2_TG-TH_ÿÿÿÿÿ_Bieu4HTMT" xfId="396"/>
    <cellStyle name="_KT (2)_2_TG-TH_ÿÿÿÿÿ_KH TPCP vung TNB (03-1-2012)" xfId="397"/>
    <cellStyle name="_KT (2)_2_TG-TH_ÿÿÿÿÿ_kien giang 2" xfId="398"/>
    <cellStyle name="_KT (2)_3" xfId="399"/>
    <cellStyle name="_KT (2)_3_TG-TH" xfId="400"/>
    <cellStyle name="_KT (2)_3_TG-TH 2" xfId="401"/>
    <cellStyle name="_KT (2)_3_TG-TH_05-12  KH trung han 2016-2020 - Liem Thinh edited" xfId="402"/>
    <cellStyle name="_KT (2)_3_TG-TH_BC  NAM 2007" xfId="403"/>
    <cellStyle name="_KT (2)_3_TG-TH_Bieu mau cong trinh khoi cong moi 3-4" xfId="404"/>
    <cellStyle name="_KT (2)_3_TG-TH_Bieu3ODA" xfId="405"/>
    <cellStyle name="_KT (2)_3_TG-TH_Bieu3ODA_1" xfId="406"/>
    <cellStyle name="_KT (2)_3_TG-TH_Bieu4HTMT" xfId="407"/>
    <cellStyle name="_KT (2)_3_TG-TH_bo sung von KCH nam 2010 va Du an tre kho khan" xfId="408"/>
    <cellStyle name="_KT (2)_3_TG-TH_Book1" xfId="409"/>
    <cellStyle name="_KT (2)_3_TG-TH_Book1 2" xfId="410"/>
    <cellStyle name="_KT (2)_3_TG-TH_Book1_1" xfId="411"/>
    <cellStyle name="_KT (2)_3_TG-TH_Book1_BC-QT-WB-dthao" xfId="412"/>
    <cellStyle name="_KT (2)_3_TG-TH_Book1_BC-QT-WB-dthao_05-12  KH trung han 2016-2020 - Liem Thinh edited" xfId="413"/>
    <cellStyle name="_KT (2)_3_TG-TH_Book1_BC-QT-WB-dthao_Copy of 05-12  KH trung han 2016-2020 - Liem Thinh edited (1)" xfId="414"/>
    <cellStyle name="_KT (2)_3_TG-TH_Book1_BC-QT-WB-dthao_KH TPCP 2016-2020 (tong hop)" xfId="415"/>
    <cellStyle name="_KT (2)_3_TG-TH_Book1_KH TPCP vung TNB (03-1-2012)" xfId="416"/>
    <cellStyle name="_KT (2)_3_TG-TH_Book1_kien giang 2" xfId="417"/>
    <cellStyle name="_KT (2)_3_TG-TH_Copy of 05-12  KH trung han 2016-2020 - Liem Thinh edited (1)" xfId="418"/>
    <cellStyle name="_KT (2)_3_TG-TH_danh muc chuan bi dau tu 2011 ngay 07-6-2011" xfId="419"/>
    <cellStyle name="_KT (2)_3_TG-TH_Danh muc pbo nguon von XSKT, XDCB nam 2009 chuyen qua nam 2010" xfId="420"/>
    <cellStyle name="_KT (2)_3_TG-TH_dieu chinh KH 2011 ngay 26-5-2011111" xfId="421"/>
    <cellStyle name="_KT (2)_3_TG-TH_DS KCH PHAN BO VON NSDP NAM 2010" xfId="422"/>
    <cellStyle name="_KT (2)_3_TG-TH_giao KH 2011 ngay 10-12-2010" xfId="423"/>
    <cellStyle name="_KT (2)_3_TG-TH_GTGT 2003" xfId="424"/>
    <cellStyle name="_KT (2)_3_TG-TH_KE KHAI THUE GTGT 2004" xfId="425"/>
    <cellStyle name="_KT (2)_3_TG-TH_KE KHAI THUE GTGT 2004_BCTC2004" xfId="426"/>
    <cellStyle name="_KT (2)_3_TG-TH_KH TPCP 2016-2020 (tong hop)" xfId="427"/>
    <cellStyle name="_KT (2)_3_TG-TH_KH TPCP vung TNB (03-1-2012)" xfId="428"/>
    <cellStyle name="_KT (2)_3_TG-TH_kien giang 2" xfId="429"/>
    <cellStyle name="_KT (2)_3_TG-TH_Lora-tungchau" xfId="430"/>
    <cellStyle name="_KT (2)_3_TG-TH_Lora-tungchau 2" xfId="431"/>
    <cellStyle name="_KT (2)_3_TG-TH_Lora-tungchau_05-12  KH trung han 2016-2020 - Liem Thinh edited" xfId="432"/>
    <cellStyle name="_KT (2)_3_TG-TH_Lora-tungchau_Copy of 05-12  KH trung han 2016-2020 - Liem Thinh edited (1)" xfId="433"/>
    <cellStyle name="_KT (2)_3_TG-TH_Lora-tungchau_KH TPCP 2016-2020 (tong hop)" xfId="434"/>
    <cellStyle name="_KT (2)_3_TG-TH_N-X-T-04" xfId="435"/>
    <cellStyle name="_KT (2)_3_TG-TH_PERSONAL" xfId="436"/>
    <cellStyle name="_KT (2)_3_TG-TH_PERSONAL_BC CV 6403 BKHĐT" xfId="437"/>
    <cellStyle name="_KT (2)_3_TG-TH_PERSONAL_Bieu mau cong trinh khoi cong moi 3-4" xfId="438"/>
    <cellStyle name="_KT (2)_3_TG-TH_PERSONAL_Bieu3ODA" xfId="439"/>
    <cellStyle name="_KT (2)_3_TG-TH_PERSONAL_Bieu4HTMT" xfId="440"/>
    <cellStyle name="_KT (2)_3_TG-TH_PERSONAL_Book1" xfId="441"/>
    <cellStyle name="_KT (2)_3_TG-TH_PERSONAL_Book1 2" xfId="442"/>
    <cellStyle name="_KT (2)_3_TG-TH_PERSONAL_HTQ.8 GD1" xfId="443"/>
    <cellStyle name="_KT (2)_3_TG-TH_PERSONAL_HTQ.8 GD1_05-12  KH trung han 2016-2020 - Liem Thinh edited" xfId="444"/>
    <cellStyle name="_KT (2)_3_TG-TH_PERSONAL_HTQ.8 GD1_Copy of 05-12  KH trung han 2016-2020 - Liem Thinh edited (1)" xfId="445"/>
    <cellStyle name="_KT (2)_3_TG-TH_PERSONAL_HTQ.8 GD1_KH TPCP 2016-2020 (tong hop)" xfId="446"/>
    <cellStyle name="_KT (2)_3_TG-TH_PERSONAL_Luy ke von ung nam 2011 -Thoa gui ngay 12-8-2012" xfId="447"/>
    <cellStyle name="_KT (2)_3_TG-TH_PERSONAL_Tong hop KHCB 2001" xfId="448"/>
    <cellStyle name="_KT (2)_3_TG-TH_Qt-HT3PQ1(CauKho)" xfId="449"/>
    <cellStyle name="_KT (2)_3_TG-TH_TK152-04" xfId="450"/>
    <cellStyle name="_KT (2)_3_TG-TH_ÿÿÿÿÿ" xfId="451"/>
    <cellStyle name="_KT (2)_3_TG-TH_ÿÿÿÿÿ_KH TPCP vung TNB (03-1-2012)" xfId="452"/>
    <cellStyle name="_KT (2)_3_TG-TH_ÿÿÿÿÿ_kien giang 2" xfId="453"/>
    <cellStyle name="_KT (2)_4" xfId="454"/>
    <cellStyle name="_KT (2)_4 2" xfId="455"/>
    <cellStyle name="_KT (2)_4_05-12  KH trung han 2016-2020 - Liem Thinh edited" xfId="456"/>
    <cellStyle name="_KT (2)_4_ApGiaVatTu_cayxanh_latgach" xfId="457"/>
    <cellStyle name="_KT (2)_4_BANG TONG HOP TINH HINH THANH QUYET TOAN (MOI I)" xfId="458"/>
    <cellStyle name="_KT (2)_4_BAO CAO KLCT PT2000" xfId="459"/>
    <cellStyle name="_KT (2)_4_BAO CAO PT2000" xfId="460"/>
    <cellStyle name="_KT (2)_4_BAO CAO PT2000_Book1" xfId="461"/>
    <cellStyle name="_KT (2)_4_Bao cao XDCB 2001 - T11 KH dieu chinh 20-11-THAI" xfId="462"/>
    <cellStyle name="_KT (2)_4_BAO GIA NGAY 24-10-08 (co dam)" xfId="463"/>
    <cellStyle name="_KT (2)_4_BC  NAM 2007" xfId="464"/>
    <cellStyle name="_KT (2)_4_BC CV 6403 BKHĐT" xfId="465"/>
    <cellStyle name="_KT (2)_4_BC NQ11-CP - chinh sua lai" xfId="466"/>
    <cellStyle name="_KT (2)_4_BC NQ11-CP-Quynh sau bieu so3" xfId="467"/>
    <cellStyle name="_KT (2)_4_BC_NQ11-CP_-_Thao_sua_lai" xfId="468"/>
    <cellStyle name="_KT (2)_4_Bieu mau cong trinh khoi cong moi 3-4" xfId="469"/>
    <cellStyle name="_KT (2)_4_Bieu3ODA" xfId="470"/>
    <cellStyle name="_KT (2)_4_Bieu3ODA_1" xfId="471"/>
    <cellStyle name="_KT (2)_4_Bieu4HTMT" xfId="472"/>
    <cellStyle name="_KT (2)_4_bo sung von KCH nam 2010 va Du an tre kho khan" xfId="473"/>
    <cellStyle name="_KT (2)_4_Book1" xfId="474"/>
    <cellStyle name="_KT (2)_4_Book1 2" xfId="475"/>
    <cellStyle name="_KT (2)_4_Book1_1" xfId="476"/>
    <cellStyle name="_KT (2)_4_Book1_1 2" xfId="477"/>
    <cellStyle name="_KT (2)_4_Book1_1_BC CV 6403 BKHĐT" xfId="478"/>
    <cellStyle name="_KT (2)_4_Book1_1_Bieu mau cong trinh khoi cong moi 3-4" xfId="479"/>
    <cellStyle name="_KT (2)_4_Book1_1_Bieu3ODA" xfId="480"/>
    <cellStyle name="_KT (2)_4_Book1_1_Bieu4HTMT" xfId="481"/>
    <cellStyle name="_KT (2)_4_Book1_1_Book1" xfId="482"/>
    <cellStyle name="_KT (2)_4_Book1_1_Luy ke von ung nam 2011 -Thoa gui ngay 12-8-2012" xfId="483"/>
    <cellStyle name="_KT (2)_4_Book1_2" xfId="484"/>
    <cellStyle name="_KT (2)_4_Book1_2 2" xfId="485"/>
    <cellStyle name="_KT (2)_4_Book1_2_BC CV 6403 BKHĐT" xfId="486"/>
    <cellStyle name="_KT (2)_4_Book1_2_Bieu3ODA" xfId="487"/>
    <cellStyle name="_KT (2)_4_Book1_2_Luy ke von ung nam 2011 -Thoa gui ngay 12-8-2012" xfId="488"/>
    <cellStyle name="_KT (2)_4_Book1_3" xfId="489"/>
    <cellStyle name="_KT (2)_4_Book1_3 2" xfId="490"/>
    <cellStyle name="_KT (2)_4_Book1_4" xfId="491"/>
    <cellStyle name="_KT (2)_4_Book1_BC CV 6403 BKHĐT" xfId="492"/>
    <cellStyle name="_KT (2)_4_Book1_Bieu mau cong trinh khoi cong moi 3-4" xfId="493"/>
    <cellStyle name="_KT (2)_4_Book1_Bieu3ODA" xfId="494"/>
    <cellStyle name="_KT (2)_4_Book1_Bieu4HTMT" xfId="495"/>
    <cellStyle name="_KT (2)_4_Book1_bo sung von KCH nam 2010 va Du an tre kho khan" xfId="496"/>
    <cellStyle name="_KT (2)_4_Book1_Book1" xfId="497"/>
    <cellStyle name="_KT (2)_4_Book1_danh muc chuan bi dau tu 2011 ngay 07-6-2011" xfId="498"/>
    <cellStyle name="_KT (2)_4_Book1_Danh muc pbo nguon von XSKT, XDCB nam 2009 chuyen qua nam 2010" xfId="499"/>
    <cellStyle name="_KT (2)_4_Book1_dieu chinh KH 2011 ngay 26-5-2011111" xfId="500"/>
    <cellStyle name="_KT (2)_4_Book1_DS KCH PHAN BO VON NSDP NAM 2010" xfId="501"/>
    <cellStyle name="_KT (2)_4_Book1_giao KH 2011 ngay 10-12-2010" xfId="502"/>
    <cellStyle name="_KT (2)_4_Book1_Luy ke von ung nam 2011 -Thoa gui ngay 12-8-2012" xfId="503"/>
    <cellStyle name="_KT (2)_4_CAU Khanh Nam(Thi Cong)" xfId="504"/>
    <cellStyle name="_KT (2)_4_ChiHuong_ApGia" xfId="505"/>
    <cellStyle name="_KT (2)_4_CoCauPhi (version 1)" xfId="506"/>
    <cellStyle name="_KT (2)_4_Copy of 05-12  KH trung han 2016-2020 - Liem Thinh edited (1)" xfId="507"/>
    <cellStyle name="_KT (2)_4_danh muc chuan bi dau tu 2011 ngay 07-6-2011" xfId="508"/>
    <cellStyle name="_KT (2)_4_Danh muc pbo nguon von XSKT, XDCB nam 2009 chuyen qua nam 2010" xfId="509"/>
    <cellStyle name="_KT (2)_4_DAU NOI PL-CL TAI PHU LAMHC" xfId="510"/>
    <cellStyle name="_KT (2)_4_dieu chinh KH 2011 ngay 26-5-2011111" xfId="511"/>
    <cellStyle name="_KT (2)_4_DS KCH PHAN BO VON NSDP NAM 2010" xfId="512"/>
    <cellStyle name="_KT (2)_4_DTCDT MR.2N110.HOCMON.TDTOAN.CCUNG" xfId="513"/>
    <cellStyle name="_KT (2)_4_DU TRU VAT TU" xfId="514"/>
    <cellStyle name="_KT (2)_4_giao KH 2011 ngay 10-12-2010" xfId="515"/>
    <cellStyle name="_KT (2)_4_GTGT 2003" xfId="516"/>
    <cellStyle name="_KT (2)_4_KE KHAI THUE GTGT 2004" xfId="517"/>
    <cellStyle name="_KT (2)_4_KE KHAI THUE GTGT 2004_BCTC2004" xfId="518"/>
    <cellStyle name="_KT (2)_4_KH TPCP 2016-2020 (tong hop)" xfId="519"/>
    <cellStyle name="_KT (2)_4_KH TPCP vung TNB (03-1-2012)" xfId="520"/>
    <cellStyle name="_KT (2)_4_kien giang 2" xfId="521"/>
    <cellStyle name="_KT (2)_4_Lora-tungchau" xfId="522"/>
    <cellStyle name="_KT (2)_4_Luy ke von ung nam 2011 -Thoa gui ngay 12-8-2012" xfId="523"/>
    <cellStyle name="_KT (2)_4_NhanCong" xfId="524"/>
    <cellStyle name="_KT (2)_4_N-X-T-04" xfId="525"/>
    <cellStyle name="_KT (2)_4_PGIA-phieu tham tra Kho bac" xfId="526"/>
    <cellStyle name="_KT (2)_4_phu luc tong ket tinh hinh TH giai doan 03-10 (ngay 30)" xfId="527"/>
    <cellStyle name="_KT (2)_4_PT02-02" xfId="528"/>
    <cellStyle name="_KT (2)_4_PT02-02_Book1" xfId="529"/>
    <cellStyle name="_KT (2)_4_PT02-03" xfId="530"/>
    <cellStyle name="_KT (2)_4_PT02-03_Book1" xfId="531"/>
    <cellStyle name="_KT (2)_4_Qt-HT3PQ1(CauKho)" xfId="532"/>
    <cellStyle name="_KT (2)_4_Sheet1" xfId="533"/>
    <cellStyle name="_KT (2)_4_TG-TH" xfId="534"/>
    <cellStyle name="_KT (2)_4_TK152-04" xfId="535"/>
    <cellStyle name="_KT (2)_4_ÿÿÿÿÿ" xfId="536"/>
    <cellStyle name="_KT (2)_4_ÿÿÿÿÿ_Bieu mau cong trinh khoi cong moi 3-4" xfId="537"/>
    <cellStyle name="_KT (2)_4_ÿÿÿÿÿ_Bieu3ODA" xfId="538"/>
    <cellStyle name="_KT (2)_4_ÿÿÿÿÿ_Bieu4HTMT" xfId="539"/>
    <cellStyle name="_KT (2)_4_ÿÿÿÿÿ_KH TPCP vung TNB (03-1-2012)" xfId="540"/>
    <cellStyle name="_KT (2)_4_ÿÿÿÿÿ_kien giang 2" xfId="541"/>
    <cellStyle name="_KT (2)_5" xfId="542"/>
    <cellStyle name="_KT (2)_5 2" xfId="543"/>
    <cellStyle name="_KT (2)_5_05-12  KH trung han 2016-2020 - Liem Thinh edited" xfId="544"/>
    <cellStyle name="_KT (2)_5_ApGiaVatTu_cayxanh_latgach" xfId="545"/>
    <cellStyle name="_KT (2)_5_BANG TONG HOP TINH HINH THANH QUYET TOAN (MOI I)" xfId="546"/>
    <cellStyle name="_KT (2)_5_BAO CAO KLCT PT2000" xfId="547"/>
    <cellStyle name="_KT (2)_5_BAO CAO PT2000" xfId="548"/>
    <cellStyle name="_KT (2)_5_BAO CAO PT2000_Book1" xfId="549"/>
    <cellStyle name="_KT (2)_5_Bao cao XDCB 2001 - T11 KH dieu chinh 20-11-THAI" xfId="550"/>
    <cellStyle name="_KT (2)_5_BAO GIA NGAY 24-10-08 (co dam)" xfId="551"/>
    <cellStyle name="_KT (2)_5_BC  NAM 2007" xfId="552"/>
    <cellStyle name="_KT (2)_5_BC CV 6403 BKHĐT" xfId="553"/>
    <cellStyle name="_KT (2)_5_BC NQ11-CP - chinh sua lai" xfId="554"/>
    <cellStyle name="_KT (2)_5_BC NQ11-CP-Quynh sau bieu so3" xfId="555"/>
    <cellStyle name="_KT (2)_5_BC_NQ11-CP_-_Thao_sua_lai" xfId="556"/>
    <cellStyle name="_KT (2)_5_Bieu mau cong trinh khoi cong moi 3-4" xfId="557"/>
    <cellStyle name="_KT (2)_5_Bieu3ODA" xfId="558"/>
    <cellStyle name="_KT (2)_5_Bieu3ODA_1" xfId="559"/>
    <cellStyle name="_KT (2)_5_Bieu4HTMT" xfId="560"/>
    <cellStyle name="_KT (2)_5_bo sung von KCH nam 2010 va Du an tre kho khan" xfId="561"/>
    <cellStyle name="_KT (2)_5_Book1" xfId="562"/>
    <cellStyle name="_KT (2)_5_Book1 2" xfId="563"/>
    <cellStyle name="_KT (2)_5_Book1_1" xfId="564"/>
    <cellStyle name="_KT (2)_5_Book1_1 2" xfId="565"/>
    <cellStyle name="_KT (2)_5_Book1_1_BC CV 6403 BKHĐT" xfId="566"/>
    <cellStyle name="_KT (2)_5_Book1_1_Bieu mau cong trinh khoi cong moi 3-4" xfId="567"/>
    <cellStyle name="_KT (2)_5_Book1_1_Bieu3ODA" xfId="568"/>
    <cellStyle name="_KT (2)_5_Book1_1_Bieu4HTMT" xfId="569"/>
    <cellStyle name="_KT (2)_5_Book1_1_Book1" xfId="570"/>
    <cellStyle name="_KT (2)_5_Book1_1_Luy ke von ung nam 2011 -Thoa gui ngay 12-8-2012" xfId="571"/>
    <cellStyle name="_KT (2)_5_Book1_2" xfId="572"/>
    <cellStyle name="_KT (2)_5_Book1_2 2" xfId="573"/>
    <cellStyle name="_KT (2)_5_Book1_2_BC CV 6403 BKHĐT" xfId="574"/>
    <cellStyle name="_KT (2)_5_Book1_2_Bieu3ODA" xfId="575"/>
    <cellStyle name="_KT (2)_5_Book1_2_Luy ke von ung nam 2011 -Thoa gui ngay 12-8-2012" xfId="576"/>
    <cellStyle name="_KT (2)_5_Book1_3" xfId="577"/>
    <cellStyle name="_KT (2)_5_Book1_4" xfId="578"/>
    <cellStyle name="_KT (2)_5_Book1_BC CV 6403 BKHĐT" xfId="579"/>
    <cellStyle name="_KT (2)_5_Book1_BC-QT-WB-dthao" xfId="580"/>
    <cellStyle name="_KT (2)_5_Book1_Bieu mau cong trinh khoi cong moi 3-4" xfId="581"/>
    <cellStyle name="_KT (2)_5_Book1_Bieu3ODA" xfId="582"/>
    <cellStyle name="_KT (2)_5_Book1_Bieu4HTMT" xfId="583"/>
    <cellStyle name="_KT (2)_5_Book1_bo sung von KCH nam 2010 va Du an tre kho khan" xfId="584"/>
    <cellStyle name="_KT (2)_5_Book1_Book1" xfId="585"/>
    <cellStyle name="_KT (2)_5_Book1_danh muc chuan bi dau tu 2011 ngay 07-6-2011" xfId="586"/>
    <cellStyle name="_KT (2)_5_Book1_Danh muc pbo nguon von XSKT, XDCB nam 2009 chuyen qua nam 2010" xfId="587"/>
    <cellStyle name="_KT (2)_5_Book1_dieu chinh KH 2011 ngay 26-5-2011111" xfId="588"/>
    <cellStyle name="_KT (2)_5_Book1_DS KCH PHAN BO VON NSDP NAM 2010" xfId="589"/>
    <cellStyle name="_KT (2)_5_Book1_giao KH 2011 ngay 10-12-2010" xfId="590"/>
    <cellStyle name="_KT (2)_5_Book1_Luy ke von ung nam 2011 -Thoa gui ngay 12-8-2012" xfId="591"/>
    <cellStyle name="_KT (2)_5_CAU Khanh Nam(Thi Cong)" xfId="592"/>
    <cellStyle name="_KT (2)_5_ChiHuong_ApGia" xfId="593"/>
    <cellStyle name="_KT (2)_5_CoCauPhi (version 1)" xfId="594"/>
    <cellStyle name="_KT (2)_5_Copy of 05-12  KH trung han 2016-2020 - Liem Thinh edited (1)" xfId="595"/>
    <cellStyle name="_KT (2)_5_danh muc chuan bi dau tu 2011 ngay 07-6-2011" xfId="596"/>
    <cellStyle name="_KT (2)_5_Danh muc pbo nguon von XSKT, XDCB nam 2009 chuyen qua nam 2010" xfId="597"/>
    <cellStyle name="_KT (2)_5_DAU NOI PL-CL TAI PHU LAMHC" xfId="598"/>
    <cellStyle name="_KT (2)_5_dieu chinh KH 2011 ngay 26-5-2011111" xfId="599"/>
    <cellStyle name="_KT (2)_5_DS KCH PHAN BO VON NSDP NAM 2010" xfId="600"/>
    <cellStyle name="_KT (2)_5_DTCDT MR.2N110.HOCMON.TDTOAN.CCUNG" xfId="601"/>
    <cellStyle name="_KT (2)_5_DU TRU VAT TU" xfId="602"/>
    <cellStyle name="_KT (2)_5_giao KH 2011 ngay 10-12-2010" xfId="603"/>
    <cellStyle name="_KT (2)_5_GTGT 2003" xfId="604"/>
    <cellStyle name="_KT (2)_5_KE KHAI THUE GTGT 2004" xfId="605"/>
    <cellStyle name="_KT (2)_5_KE KHAI THUE GTGT 2004_BCTC2004" xfId="606"/>
    <cellStyle name="_KT (2)_5_KH TPCP 2016-2020 (tong hop)" xfId="607"/>
    <cellStyle name="_KT (2)_5_KH TPCP vung TNB (03-1-2012)" xfId="608"/>
    <cellStyle name="_KT (2)_5_kien giang 2" xfId="609"/>
    <cellStyle name="_KT (2)_5_Lora-tungchau" xfId="610"/>
    <cellStyle name="_KT (2)_5_Luy ke von ung nam 2011 -Thoa gui ngay 12-8-2012" xfId="611"/>
    <cellStyle name="_KT (2)_5_NhanCong" xfId="612"/>
    <cellStyle name="_KT (2)_5_N-X-T-04" xfId="613"/>
    <cellStyle name="_KT (2)_5_PGIA-phieu tham tra Kho bac" xfId="614"/>
    <cellStyle name="_KT (2)_5_phu luc tong ket tinh hinh TH giai doan 03-10 (ngay 30)" xfId="615"/>
    <cellStyle name="_KT (2)_5_PT02-02" xfId="616"/>
    <cellStyle name="_KT (2)_5_PT02-02_Book1" xfId="617"/>
    <cellStyle name="_KT (2)_5_PT02-03" xfId="618"/>
    <cellStyle name="_KT (2)_5_PT02-03_Book1" xfId="619"/>
    <cellStyle name="_KT (2)_5_Qt-HT3PQ1(CauKho)" xfId="620"/>
    <cellStyle name="_KT (2)_5_Sheet1" xfId="621"/>
    <cellStyle name="_KT (2)_5_TK152-04" xfId="622"/>
    <cellStyle name="_KT (2)_5_ÿÿÿÿÿ" xfId="623"/>
    <cellStyle name="_KT (2)_5_ÿÿÿÿÿ_Bieu mau cong trinh khoi cong moi 3-4" xfId="624"/>
    <cellStyle name="_KT (2)_5_ÿÿÿÿÿ_Bieu3ODA" xfId="625"/>
    <cellStyle name="_KT (2)_5_ÿÿÿÿÿ_Bieu4HTMT" xfId="626"/>
    <cellStyle name="_KT (2)_5_ÿÿÿÿÿ_KH TPCP vung TNB (03-1-2012)" xfId="627"/>
    <cellStyle name="_KT (2)_5_ÿÿÿÿÿ_kien giang 2" xfId="628"/>
    <cellStyle name="_KT (2)_BC  NAM 2007" xfId="629"/>
    <cellStyle name="_KT (2)_Bieu mau cong trinh khoi cong moi 3-4" xfId="630"/>
    <cellStyle name="_KT (2)_Bieu3ODA" xfId="631"/>
    <cellStyle name="_KT (2)_Bieu3ODA_1" xfId="632"/>
    <cellStyle name="_KT (2)_Bieu4HTMT" xfId="633"/>
    <cellStyle name="_KT (2)_bo sung von KCH nam 2010 va Du an tre kho khan" xfId="634"/>
    <cellStyle name="_KT (2)_Book1" xfId="635"/>
    <cellStyle name="_KT (2)_Book1 2" xfId="636"/>
    <cellStyle name="_KT (2)_Book1_1" xfId="637"/>
    <cellStyle name="_KT (2)_Book1_BC-QT-WB-dthao" xfId="638"/>
    <cellStyle name="_KT (2)_Book1_BC-QT-WB-dthao_05-12  KH trung han 2016-2020 - Liem Thinh edited" xfId="639"/>
    <cellStyle name="_KT (2)_Book1_BC-QT-WB-dthao_Copy of 05-12  KH trung han 2016-2020 - Liem Thinh edited (1)" xfId="640"/>
    <cellStyle name="_KT (2)_Book1_BC-QT-WB-dthao_KH TPCP 2016-2020 (tong hop)" xfId="641"/>
    <cellStyle name="_KT (2)_Book1_KH TPCP vung TNB (03-1-2012)" xfId="642"/>
    <cellStyle name="_KT (2)_Book1_kien giang 2" xfId="643"/>
    <cellStyle name="_KT (2)_Copy of 05-12  KH trung han 2016-2020 - Liem Thinh edited (1)" xfId="644"/>
    <cellStyle name="_KT (2)_danh muc chuan bi dau tu 2011 ngay 07-6-2011" xfId="645"/>
    <cellStyle name="_KT (2)_Danh muc pbo nguon von XSKT, XDCB nam 2009 chuyen qua nam 2010" xfId="646"/>
    <cellStyle name="_KT (2)_dieu chinh KH 2011 ngay 26-5-2011111" xfId="647"/>
    <cellStyle name="_KT (2)_DS KCH PHAN BO VON NSDP NAM 2010" xfId="648"/>
    <cellStyle name="_KT (2)_giao KH 2011 ngay 10-12-2010" xfId="649"/>
    <cellStyle name="_KT (2)_GTGT 2003" xfId="650"/>
    <cellStyle name="_KT (2)_KE KHAI THUE GTGT 2004" xfId="651"/>
    <cellStyle name="_KT (2)_KE KHAI THUE GTGT 2004_BCTC2004" xfId="652"/>
    <cellStyle name="_KT (2)_KH TPCP 2016-2020 (tong hop)" xfId="653"/>
    <cellStyle name="_KT (2)_KH TPCP vung TNB (03-1-2012)" xfId="654"/>
    <cellStyle name="_KT (2)_kien giang 2" xfId="655"/>
    <cellStyle name="_KT (2)_Lora-tungchau" xfId="656"/>
    <cellStyle name="_KT (2)_Lora-tungchau 2" xfId="657"/>
    <cellStyle name="_KT (2)_Lora-tungchau_05-12  KH trung han 2016-2020 - Liem Thinh edited" xfId="658"/>
    <cellStyle name="_KT (2)_Lora-tungchau_Copy of 05-12  KH trung han 2016-2020 - Liem Thinh edited (1)" xfId="659"/>
    <cellStyle name="_KT (2)_Lora-tungchau_KH TPCP 2016-2020 (tong hop)" xfId="660"/>
    <cellStyle name="_KT (2)_N-X-T-04" xfId="661"/>
    <cellStyle name="_KT (2)_PERSONAL" xfId="662"/>
    <cellStyle name="_KT (2)_PERSONAL_BC CV 6403 BKHĐT" xfId="663"/>
    <cellStyle name="_KT (2)_PERSONAL_Bieu mau cong trinh khoi cong moi 3-4" xfId="664"/>
    <cellStyle name="_KT (2)_PERSONAL_Bieu3ODA" xfId="665"/>
    <cellStyle name="_KT (2)_PERSONAL_Bieu4HTMT" xfId="666"/>
    <cellStyle name="_KT (2)_PERSONAL_Book1" xfId="667"/>
    <cellStyle name="_KT (2)_PERSONAL_Book1 2" xfId="668"/>
    <cellStyle name="_KT (2)_PERSONAL_HTQ.8 GD1" xfId="669"/>
    <cellStyle name="_KT (2)_PERSONAL_HTQ.8 GD1_05-12  KH trung han 2016-2020 - Liem Thinh edited" xfId="670"/>
    <cellStyle name="_KT (2)_PERSONAL_HTQ.8 GD1_Copy of 05-12  KH trung han 2016-2020 - Liem Thinh edited (1)" xfId="671"/>
    <cellStyle name="_KT (2)_PERSONAL_HTQ.8 GD1_KH TPCP 2016-2020 (tong hop)" xfId="672"/>
    <cellStyle name="_KT (2)_PERSONAL_Luy ke von ung nam 2011 -Thoa gui ngay 12-8-2012" xfId="673"/>
    <cellStyle name="_KT (2)_PERSONAL_Tong hop KHCB 2001" xfId="674"/>
    <cellStyle name="_KT (2)_Qt-HT3PQ1(CauKho)" xfId="675"/>
    <cellStyle name="_KT (2)_TG-TH" xfId="676"/>
    <cellStyle name="_KT (2)_TK152-04" xfId="677"/>
    <cellStyle name="_KT (2)_ÿÿÿÿÿ" xfId="678"/>
    <cellStyle name="_KT (2)_ÿÿÿÿÿ_KH TPCP vung TNB (03-1-2012)" xfId="679"/>
    <cellStyle name="_KT (2)_ÿÿÿÿÿ_kien giang 2" xfId="680"/>
    <cellStyle name="_KT_TG" xfId="681"/>
    <cellStyle name="_KT_TG_1" xfId="682"/>
    <cellStyle name="_KT_TG_1 2" xfId="683"/>
    <cellStyle name="_KT_TG_1_05-12  KH trung han 2016-2020 - Liem Thinh edited" xfId="684"/>
    <cellStyle name="_KT_TG_1_ApGiaVatTu_cayxanh_latgach" xfId="685"/>
    <cellStyle name="_KT_TG_1_BANG TONG HOP TINH HINH THANH QUYET TOAN (MOI I)" xfId="686"/>
    <cellStyle name="_KT_TG_1_BAO CAO KLCT PT2000" xfId="687"/>
    <cellStyle name="_KT_TG_1_BAO CAO PT2000" xfId="688"/>
    <cellStyle name="_KT_TG_1_BAO CAO PT2000_Book1" xfId="689"/>
    <cellStyle name="_KT_TG_1_Bao cao XDCB 2001 - T11 KH dieu chinh 20-11-THAI" xfId="690"/>
    <cellStyle name="_KT_TG_1_BAO GIA NGAY 24-10-08 (co dam)" xfId="691"/>
    <cellStyle name="_KT_TG_1_BC  NAM 2007" xfId="692"/>
    <cellStyle name="_KT_TG_1_BC CV 6403 BKHĐT" xfId="693"/>
    <cellStyle name="_KT_TG_1_BC NQ11-CP - chinh sua lai" xfId="694"/>
    <cellStyle name="_KT_TG_1_BC NQ11-CP-Quynh sau bieu so3" xfId="695"/>
    <cellStyle name="_KT_TG_1_BC_NQ11-CP_-_Thao_sua_lai" xfId="696"/>
    <cellStyle name="_KT_TG_1_Bieu mau cong trinh khoi cong moi 3-4" xfId="697"/>
    <cellStyle name="_KT_TG_1_Bieu3ODA" xfId="698"/>
    <cellStyle name="_KT_TG_1_Bieu3ODA_1" xfId="699"/>
    <cellStyle name="_KT_TG_1_Bieu4HTMT" xfId="700"/>
    <cellStyle name="_KT_TG_1_bo sung von KCH nam 2010 va Du an tre kho khan" xfId="701"/>
    <cellStyle name="_KT_TG_1_Book1" xfId="702"/>
    <cellStyle name="_KT_TG_1_Book1 2" xfId="703"/>
    <cellStyle name="_KT_TG_1_Book1_1" xfId="704"/>
    <cellStyle name="_KT_TG_1_Book1_1 2" xfId="705"/>
    <cellStyle name="_KT_TG_1_Book1_1_BC CV 6403 BKHĐT" xfId="706"/>
    <cellStyle name="_KT_TG_1_Book1_1_Bieu mau cong trinh khoi cong moi 3-4" xfId="707"/>
    <cellStyle name="_KT_TG_1_Book1_1_Bieu3ODA" xfId="708"/>
    <cellStyle name="_KT_TG_1_Book1_1_Bieu4HTMT" xfId="709"/>
    <cellStyle name="_KT_TG_1_Book1_1_Book1" xfId="710"/>
    <cellStyle name="_KT_TG_1_Book1_1_Luy ke von ung nam 2011 -Thoa gui ngay 12-8-2012" xfId="711"/>
    <cellStyle name="_KT_TG_1_Book1_2" xfId="712"/>
    <cellStyle name="_KT_TG_1_Book1_2 2" xfId="713"/>
    <cellStyle name="_KT_TG_1_Book1_2_BC CV 6403 BKHĐT" xfId="714"/>
    <cellStyle name="_KT_TG_1_Book1_2_Bieu3ODA" xfId="715"/>
    <cellStyle name="_KT_TG_1_Book1_2_Luy ke von ung nam 2011 -Thoa gui ngay 12-8-2012" xfId="716"/>
    <cellStyle name="_KT_TG_1_Book1_3" xfId="717"/>
    <cellStyle name="_KT_TG_1_Book1_4" xfId="718"/>
    <cellStyle name="_KT_TG_1_Book1_BC CV 6403 BKHĐT" xfId="719"/>
    <cellStyle name="_KT_TG_1_Book1_BC-QT-WB-dthao" xfId="720"/>
    <cellStyle name="_KT_TG_1_Book1_Bieu mau cong trinh khoi cong moi 3-4" xfId="721"/>
    <cellStyle name="_KT_TG_1_Book1_Bieu3ODA" xfId="722"/>
    <cellStyle name="_KT_TG_1_Book1_Bieu4HTMT" xfId="723"/>
    <cellStyle name="_KT_TG_1_Book1_bo sung von KCH nam 2010 va Du an tre kho khan" xfId="724"/>
    <cellStyle name="_KT_TG_1_Book1_Book1" xfId="725"/>
    <cellStyle name="_KT_TG_1_Book1_danh muc chuan bi dau tu 2011 ngay 07-6-2011" xfId="726"/>
    <cellStyle name="_KT_TG_1_Book1_Danh muc pbo nguon von XSKT, XDCB nam 2009 chuyen qua nam 2010" xfId="727"/>
    <cellStyle name="_KT_TG_1_Book1_dieu chinh KH 2011 ngay 26-5-2011111" xfId="728"/>
    <cellStyle name="_KT_TG_1_Book1_DS KCH PHAN BO VON NSDP NAM 2010" xfId="729"/>
    <cellStyle name="_KT_TG_1_Book1_giao KH 2011 ngay 10-12-2010" xfId="730"/>
    <cellStyle name="_KT_TG_1_Book1_Luy ke von ung nam 2011 -Thoa gui ngay 12-8-2012" xfId="731"/>
    <cellStyle name="_KT_TG_1_CAU Khanh Nam(Thi Cong)" xfId="732"/>
    <cellStyle name="_KT_TG_1_ChiHuong_ApGia" xfId="733"/>
    <cellStyle name="_KT_TG_1_CoCauPhi (version 1)" xfId="734"/>
    <cellStyle name="_KT_TG_1_Copy of 05-12  KH trung han 2016-2020 - Liem Thinh edited (1)" xfId="735"/>
    <cellStyle name="_KT_TG_1_danh muc chuan bi dau tu 2011 ngay 07-6-2011" xfId="736"/>
    <cellStyle name="_KT_TG_1_Danh muc pbo nguon von XSKT, XDCB nam 2009 chuyen qua nam 2010" xfId="737"/>
    <cellStyle name="_KT_TG_1_DAU NOI PL-CL TAI PHU LAMHC" xfId="738"/>
    <cellStyle name="_KT_TG_1_dieu chinh KH 2011 ngay 26-5-2011111" xfId="739"/>
    <cellStyle name="_KT_TG_1_DS KCH PHAN BO VON NSDP NAM 2010" xfId="740"/>
    <cellStyle name="_KT_TG_1_DTCDT MR.2N110.HOCMON.TDTOAN.CCUNG" xfId="741"/>
    <cellStyle name="_KT_TG_1_DU TRU VAT TU" xfId="742"/>
    <cellStyle name="_KT_TG_1_giao KH 2011 ngay 10-12-2010" xfId="743"/>
    <cellStyle name="_KT_TG_1_GTGT 2003" xfId="744"/>
    <cellStyle name="_KT_TG_1_KE KHAI THUE GTGT 2004" xfId="745"/>
    <cellStyle name="_KT_TG_1_KE KHAI THUE GTGT 2004_BCTC2004" xfId="746"/>
    <cellStyle name="_KT_TG_1_KH TPCP 2016-2020 (tong hop)" xfId="747"/>
    <cellStyle name="_KT_TG_1_KH TPCP vung TNB (03-1-2012)" xfId="748"/>
    <cellStyle name="_KT_TG_1_kien giang 2" xfId="749"/>
    <cellStyle name="_KT_TG_1_Lora-tungchau" xfId="750"/>
    <cellStyle name="_KT_TG_1_Luy ke von ung nam 2011 -Thoa gui ngay 12-8-2012" xfId="751"/>
    <cellStyle name="_KT_TG_1_NhanCong" xfId="752"/>
    <cellStyle name="_KT_TG_1_N-X-T-04" xfId="753"/>
    <cellStyle name="_KT_TG_1_PGIA-phieu tham tra Kho bac" xfId="754"/>
    <cellStyle name="_KT_TG_1_phu luc tong ket tinh hinh TH giai doan 03-10 (ngay 30)" xfId="755"/>
    <cellStyle name="_KT_TG_1_PT02-02" xfId="756"/>
    <cellStyle name="_KT_TG_1_PT02-02_Book1" xfId="757"/>
    <cellStyle name="_KT_TG_1_PT02-03" xfId="758"/>
    <cellStyle name="_KT_TG_1_PT02-03_Book1" xfId="759"/>
    <cellStyle name="_KT_TG_1_Qt-HT3PQ1(CauKho)" xfId="760"/>
    <cellStyle name="_KT_TG_1_Sheet1" xfId="761"/>
    <cellStyle name="_KT_TG_1_TK152-04" xfId="762"/>
    <cellStyle name="_KT_TG_1_ÿÿÿÿÿ" xfId="763"/>
    <cellStyle name="_KT_TG_1_ÿÿÿÿÿ_Bieu mau cong trinh khoi cong moi 3-4" xfId="764"/>
    <cellStyle name="_KT_TG_1_ÿÿÿÿÿ_Bieu3ODA" xfId="765"/>
    <cellStyle name="_KT_TG_1_ÿÿÿÿÿ_Bieu4HTMT" xfId="766"/>
    <cellStyle name="_KT_TG_1_ÿÿÿÿÿ_KH TPCP vung TNB (03-1-2012)" xfId="767"/>
    <cellStyle name="_KT_TG_1_ÿÿÿÿÿ_kien giang 2" xfId="768"/>
    <cellStyle name="_KT_TG_2" xfId="769"/>
    <cellStyle name="_KT_TG_2 2" xfId="770"/>
    <cellStyle name="_KT_TG_2_05-12  KH trung han 2016-2020 - Liem Thinh edited" xfId="771"/>
    <cellStyle name="_KT_TG_2_ApGiaVatTu_cayxanh_latgach" xfId="772"/>
    <cellStyle name="_KT_TG_2_BANG TONG HOP TINH HINH THANH QUYET TOAN (MOI I)" xfId="773"/>
    <cellStyle name="_KT_TG_2_BAO CAO KLCT PT2000" xfId="774"/>
    <cellStyle name="_KT_TG_2_BAO CAO PT2000" xfId="775"/>
    <cellStyle name="_KT_TG_2_BAO CAO PT2000_Book1" xfId="776"/>
    <cellStyle name="_KT_TG_2_Bao cao XDCB 2001 - T11 KH dieu chinh 20-11-THAI" xfId="777"/>
    <cellStyle name="_KT_TG_2_BAO GIA NGAY 24-10-08 (co dam)" xfId="778"/>
    <cellStyle name="_KT_TG_2_BC  NAM 2007" xfId="779"/>
    <cellStyle name="_KT_TG_2_BC CV 6403 BKHĐT" xfId="780"/>
    <cellStyle name="_KT_TG_2_BC NQ11-CP - chinh sua lai" xfId="781"/>
    <cellStyle name="_KT_TG_2_BC NQ11-CP-Quynh sau bieu so3" xfId="782"/>
    <cellStyle name="_KT_TG_2_BC_NQ11-CP_-_Thao_sua_lai" xfId="783"/>
    <cellStyle name="_KT_TG_2_Bieu mau cong trinh khoi cong moi 3-4" xfId="784"/>
    <cellStyle name="_KT_TG_2_Bieu3ODA" xfId="785"/>
    <cellStyle name="_KT_TG_2_Bieu3ODA_1" xfId="786"/>
    <cellStyle name="_KT_TG_2_Bieu4HTMT" xfId="787"/>
    <cellStyle name="_KT_TG_2_bo sung von KCH nam 2010 va Du an tre kho khan" xfId="788"/>
    <cellStyle name="_KT_TG_2_Book1" xfId="789"/>
    <cellStyle name="_KT_TG_2_Book1 2" xfId="790"/>
    <cellStyle name="_KT_TG_2_Book1_1" xfId="791"/>
    <cellStyle name="_KT_TG_2_Book1_1 2" xfId="792"/>
    <cellStyle name="_KT_TG_2_Book1_1_BC CV 6403 BKHĐT" xfId="793"/>
    <cellStyle name="_KT_TG_2_Book1_1_Bieu mau cong trinh khoi cong moi 3-4" xfId="794"/>
    <cellStyle name="_KT_TG_2_Book1_1_Bieu3ODA" xfId="795"/>
    <cellStyle name="_KT_TG_2_Book1_1_Bieu4HTMT" xfId="796"/>
    <cellStyle name="_KT_TG_2_Book1_1_Book1" xfId="797"/>
    <cellStyle name="_KT_TG_2_Book1_1_Luy ke von ung nam 2011 -Thoa gui ngay 12-8-2012" xfId="798"/>
    <cellStyle name="_KT_TG_2_Book1_2" xfId="799"/>
    <cellStyle name="_KT_TG_2_Book1_2 2" xfId="800"/>
    <cellStyle name="_KT_TG_2_Book1_2_BC CV 6403 BKHĐT" xfId="801"/>
    <cellStyle name="_KT_TG_2_Book1_2_Bieu3ODA" xfId="802"/>
    <cellStyle name="_KT_TG_2_Book1_2_Luy ke von ung nam 2011 -Thoa gui ngay 12-8-2012" xfId="803"/>
    <cellStyle name="_KT_TG_2_Book1_3" xfId="804"/>
    <cellStyle name="_KT_TG_2_Book1_3 2" xfId="805"/>
    <cellStyle name="_KT_TG_2_Book1_4" xfId="806"/>
    <cellStyle name="_KT_TG_2_Book1_BC CV 6403 BKHĐT" xfId="807"/>
    <cellStyle name="_KT_TG_2_Book1_Bieu mau cong trinh khoi cong moi 3-4" xfId="808"/>
    <cellStyle name="_KT_TG_2_Book1_Bieu3ODA" xfId="809"/>
    <cellStyle name="_KT_TG_2_Book1_Bieu4HTMT" xfId="810"/>
    <cellStyle name="_KT_TG_2_Book1_bo sung von KCH nam 2010 va Du an tre kho khan" xfId="811"/>
    <cellStyle name="_KT_TG_2_Book1_Book1" xfId="812"/>
    <cellStyle name="_KT_TG_2_Book1_danh muc chuan bi dau tu 2011 ngay 07-6-2011" xfId="813"/>
    <cellStyle name="_KT_TG_2_Book1_Danh muc pbo nguon von XSKT, XDCB nam 2009 chuyen qua nam 2010" xfId="814"/>
    <cellStyle name="_KT_TG_2_Book1_dieu chinh KH 2011 ngay 26-5-2011111" xfId="815"/>
    <cellStyle name="_KT_TG_2_Book1_DS KCH PHAN BO VON NSDP NAM 2010" xfId="816"/>
    <cellStyle name="_KT_TG_2_Book1_giao KH 2011 ngay 10-12-2010" xfId="817"/>
    <cellStyle name="_KT_TG_2_Book1_Luy ke von ung nam 2011 -Thoa gui ngay 12-8-2012" xfId="818"/>
    <cellStyle name="_KT_TG_2_CAU Khanh Nam(Thi Cong)" xfId="819"/>
    <cellStyle name="_KT_TG_2_ChiHuong_ApGia" xfId="820"/>
    <cellStyle name="_KT_TG_2_CoCauPhi (version 1)" xfId="821"/>
    <cellStyle name="_KT_TG_2_Copy of 05-12  KH trung han 2016-2020 - Liem Thinh edited (1)" xfId="822"/>
    <cellStyle name="_KT_TG_2_danh muc chuan bi dau tu 2011 ngay 07-6-2011" xfId="823"/>
    <cellStyle name="_KT_TG_2_Danh muc pbo nguon von XSKT, XDCB nam 2009 chuyen qua nam 2010" xfId="824"/>
    <cellStyle name="_KT_TG_2_DAU NOI PL-CL TAI PHU LAMHC" xfId="825"/>
    <cellStyle name="_KT_TG_2_dieu chinh KH 2011 ngay 26-5-2011111" xfId="826"/>
    <cellStyle name="_KT_TG_2_DS KCH PHAN BO VON NSDP NAM 2010" xfId="827"/>
    <cellStyle name="_KT_TG_2_DTCDT MR.2N110.HOCMON.TDTOAN.CCUNG" xfId="828"/>
    <cellStyle name="_KT_TG_2_DU TRU VAT TU" xfId="829"/>
    <cellStyle name="_KT_TG_2_giao KH 2011 ngay 10-12-2010" xfId="830"/>
    <cellStyle name="_KT_TG_2_GTGT 2003" xfId="831"/>
    <cellStyle name="_KT_TG_2_KE KHAI THUE GTGT 2004" xfId="832"/>
    <cellStyle name="_KT_TG_2_KE KHAI THUE GTGT 2004_BCTC2004" xfId="833"/>
    <cellStyle name="_KT_TG_2_KH TPCP 2016-2020 (tong hop)" xfId="834"/>
    <cellStyle name="_KT_TG_2_KH TPCP vung TNB (03-1-2012)" xfId="835"/>
    <cellStyle name="_KT_TG_2_kien giang 2" xfId="836"/>
    <cellStyle name="_KT_TG_2_Lora-tungchau" xfId="837"/>
    <cellStyle name="_KT_TG_2_Luy ke von ung nam 2011 -Thoa gui ngay 12-8-2012" xfId="838"/>
    <cellStyle name="_KT_TG_2_NhanCong" xfId="839"/>
    <cellStyle name="_KT_TG_2_N-X-T-04" xfId="840"/>
    <cellStyle name="_KT_TG_2_PGIA-phieu tham tra Kho bac" xfId="841"/>
    <cellStyle name="_KT_TG_2_phu luc tong ket tinh hinh TH giai doan 03-10 (ngay 30)" xfId="842"/>
    <cellStyle name="_KT_TG_2_PT02-02" xfId="843"/>
    <cellStyle name="_KT_TG_2_PT02-02_Book1" xfId="844"/>
    <cellStyle name="_KT_TG_2_PT02-03" xfId="845"/>
    <cellStyle name="_KT_TG_2_PT02-03_Book1" xfId="846"/>
    <cellStyle name="_KT_TG_2_Qt-HT3PQ1(CauKho)" xfId="847"/>
    <cellStyle name="_KT_TG_2_Sheet1" xfId="848"/>
    <cellStyle name="_KT_TG_2_TK152-04" xfId="849"/>
    <cellStyle name="_KT_TG_2_ÿÿÿÿÿ" xfId="850"/>
    <cellStyle name="_KT_TG_2_ÿÿÿÿÿ_Bieu mau cong trinh khoi cong moi 3-4" xfId="851"/>
    <cellStyle name="_KT_TG_2_ÿÿÿÿÿ_Bieu3ODA" xfId="852"/>
    <cellStyle name="_KT_TG_2_ÿÿÿÿÿ_Bieu4HTMT" xfId="853"/>
    <cellStyle name="_KT_TG_2_ÿÿÿÿÿ_KH TPCP vung TNB (03-1-2012)" xfId="854"/>
    <cellStyle name="_KT_TG_2_ÿÿÿÿÿ_kien giang 2" xfId="855"/>
    <cellStyle name="_KT_TG_3" xfId="856"/>
    <cellStyle name="_KT_TG_4" xfId="857"/>
    <cellStyle name="_KT_TG_4 2" xfId="858"/>
    <cellStyle name="_KT_TG_4_05-12  KH trung han 2016-2020 - Liem Thinh edited" xfId="859"/>
    <cellStyle name="_KT_TG_4_Copy of 05-12  KH trung han 2016-2020 - Liem Thinh edited (1)" xfId="860"/>
    <cellStyle name="_KT_TG_4_KH TPCP 2016-2020 (tong hop)" xfId="861"/>
    <cellStyle name="_KT_TG_4_Lora-tungchau" xfId="862"/>
    <cellStyle name="_KT_TG_4_Lora-tungchau 2" xfId="863"/>
    <cellStyle name="_KT_TG_4_Lora-tungchau_05-12  KH trung han 2016-2020 - Liem Thinh edited" xfId="864"/>
    <cellStyle name="_KT_TG_4_Lora-tungchau_Copy of 05-12  KH trung han 2016-2020 - Liem Thinh edited (1)" xfId="865"/>
    <cellStyle name="_KT_TG_4_Lora-tungchau_KH TPCP 2016-2020 (tong hop)" xfId="866"/>
    <cellStyle name="_KT_TG_4_Qt-HT3PQ1(CauKho)" xfId="867"/>
    <cellStyle name="_Lora-tungchau" xfId="868"/>
    <cellStyle name="_Lora-tungchau 2" xfId="869"/>
    <cellStyle name="_Lora-tungchau_05-12  KH trung han 2016-2020 - Liem Thinh edited" xfId="870"/>
    <cellStyle name="_Lora-tungchau_Copy of 05-12  KH trung han 2016-2020 - Liem Thinh edited (1)" xfId="871"/>
    <cellStyle name="_Lora-tungchau_KH TPCP 2016-2020 (tong hop)" xfId="872"/>
    <cellStyle name="_Luy ke von ung nam 2011 -Thoa gui ngay 12-8-2012" xfId="873"/>
    <cellStyle name="_mau so 3" xfId="874"/>
    <cellStyle name="_MauThanTKKT-goi7-DonGia2143(vl t7)" xfId="875"/>
    <cellStyle name="_MauThanTKKT-goi7-DonGia2143(vl t7)_!1 1 bao cao giao KH ve HTCMT vung TNB   12-12-2011" xfId="876"/>
    <cellStyle name="_MauThanTKKT-goi7-DonGia2143(vl t7)_Bieu4HTMT" xfId="877"/>
    <cellStyle name="_MauThanTKKT-goi7-DonGia2143(vl t7)_Bieu4HTMT_!1 1 bao cao giao KH ve HTCMT vung TNB   12-12-2011" xfId="878"/>
    <cellStyle name="_MauThanTKKT-goi7-DonGia2143(vl t7)_Bieu4HTMT_KH TPCP vung TNB (03-1-2012)" xfId="879"/>
    <cellStyle name="_MauThanTKKT-goi7-DonGia2143(vl t7)_KH TPCP vung TNB (03-1-2012)" xfId="880"/>
    <cellStyle name="_Nhu cau von ung truoc 2011 Tha h Hoa + Nge An gui TW" xfId="881"/>
    <cellStyle name="_Nhu cau von ung truoc 2011 Tha h Hoa + Nge An gui TW_!1 1 bao cao giao KH ve HTCMT vung TNB   12-12-2011" xfId="882"/>
    <cellStyle name="_Nhu cau von ung truoc 2011 Tha h Hoa + Nge An gui TW_Bieu4HTMT" xfId="883"/>
    <cellStyle name="_Nhu cau von ung truoc 2011 Tha h Hoa + Nge An gui TW_Bieu4HTMT_!1 1 bao cao giao KH ve HTCMT vung TNB   12-12-2011" xfId="884"/>
    <cellStyle name="_Nhu cau von ung truoc 2011 Tha h Hoa + Nge An gui TW_Bieu4HTMT_KH TPCP vung TNB (03-1-2012)" xfId="885"/>
    <cellStyle name="_Nhu cau von ung truoc 2011 Tha h Hoa + Nge An gui TW_KH TPCP vung TNB (03-1-2012)" xfId="886"/>
    <cellStyle name="_N-X-T-04" xfId="887"/>
    <cellStyle name="_PERSONAL" xfId="888"/>
    <cellStyle name="_PERSONAL_BC CV 6403 BKHĐT" xfId="889"/>
    <cellStyle name="_PERSONAL_Bieu mau cong trinh khoi cong moi 3-4" xfId="890"/>
    <cellStyle name="_PERSONAL_Bieu3ODA" xfId="891"/>
    <cellStyle name="_PERSONAL_Bieu4HTMT" xfId="892"/>
    <cellStyle name="_PERSONAL_Book1" xfId="893"/>
    <cellStyle name="_PERSONAL_Book1 2" xfId="894"/>
    <cellStyle name="_PERSONAL_HTQ.8 GD1" xfId="895"/>
    <cellStyle name="_PERSONAL_HTQ.8 GD1_05-12  KH trung han 2016-2020 - Liem Thinh edited" xfId="896"/>
    <cellStyle name="_PERSONAL_HTQ.8 GD1_Copy of 05-12  KH trung han 2016-2020 - Liem Thinh edited (1)" xfId="897"/>
    <cellStyle name="_PERSONAL_HTQ.8 GD1_KH TPCP 2016-2020 (tong hop)" xfId="898"/>
    <cellStyle name="_PERSONAL_Luy ke von ung nam 2011 -Thoa gui ngay 12-8-2012" xfId="899"/>
    <cellStyle name="_PERSONAL_Tong hop KHCB 2001" xfId="900"/>
    <cellStyle name="_Phan bo KH 2009 TPCP" xfId="901"/>
    <cellStyle name="_phong bo mon22" xfId="902"/>
    <cellStyle name="_phong bo mon22_!1 1 bao cao giao KH ve HTCMT vung TNB   12-12-2011" xfId="903"/>
    <cellStyle name="_phong bo mon22_KH TPCP vung TNB (03-1-2012)" xfId="904"/>
    <cellStyle name="_Phu luc 2 (Bieu 2) TH KH 2010" xfId="905"/>
    <cellStyle name="_phu luc tong ket tinh hinh TH giai doan 03-10 (ngay 30)" xfId="906"/>
    <cellStyle name="_Phuluckinhphi_DC_lan 4_YL" xfId="907"/>
    <cellStyle name="_Q TOAN  SCTX QL.62 QUI I ( oanh)" xfId="908"/>
    <cellStyle name="_Q TOAN  SCTX QL.62 QUI II ( oanh)" xfId="909"/>
    <cellStyle name="_QT SCTXQL62_QT1 (Cty QL)" xfId="910"/>
    <cellStyle name="_Qt-HT3PQ1(CauKho)" xfId="911"/>
    <cellStyle name="_Sheet1" xfId="912"/>
    <cellStyle name="_Sheet2" xfId="913"/>
    <cellStyle name="_TG-TH" xfId="914"/>
    <cellStyle name="_TG-TH_1" xfId="915"/>
    <cellStyle name="_TG-TH_1 2" xfId="916"/>
    <cellStyle name="_TG-TH_1_05-12  KH trung han 2016-2020 - Liem Thinh edited" xfId="917"/>
    <cellStyle name="_TG-TH_1_ApGiaVatTu_cayxanh_latgach" xfId="918"/>
    <cellStyle name="_TG-TH_1_BANG TONG HOP TINH HINH THANH QUYET TOAN (MOI I)" xfId="919"/>
    <cellStyle name="_TG-TH_1_BAO CAO KLCT PT2000" xfId="920"/>
    <cellStyle name="_TG-TH_1_BAO CAO PT2000" xfId="921"/>
    <cellStyle name="_TG-TH_1_BAO CAO PT2000_Book1" xfId="922"/>
    <cellStyle name="_TG-TH_1_Bao cao XDCB 2001 - T11 KH dieu chinh 20-11-THAI" xfId="923"/>
    <cellStyle name="_TG-TH_1_BAO GIA NGAY 24-10-08 (co dam)" xfId="924"/>
    <cellStyle name="_TG-TH_1_BC  NAM 2007" xfId="925"/>
    <cellStyle name="_TG-TH_1_BC CV 6403 BKHĐT" xfId="926"/>
    <cellStyle name="_TG-TH_1_BC NQ11-CP - chinh sua lai" xfId="927"/>
    <cellStyle name="_TG-TH_1_BC NQ11-CP-Quynh sau bieu so3" xfId="928"/>
    <cellStyle name="_TG-TH_1_BC_NQ11-CP_-_Thao_sua_lai" xfId="929"/>
    <cellStyle name="_TG-TH_1_Bieu mau cong trinh khoi cong moi 3-4" xfId="930"/>
    <cellStyle name="_TG-TH_1_Bieu3ODA" xfId="931"/>
    <cellStyle name="_TG-TH_1_Bieu3ODA_1" xfId="932"/>
    <cellStyle name="_TG-TH_1_Bieu4HTMT" xfId="933"/>
    <cellStyle name="_TG-TH_1_bo sung von KCH nam 2010 va Du an tre kho khan" xfId="934"/>
    <cellStyle name="_TG-TH_1_Book1" xfId="935"/>
    <cellStyle name="_TG-TH_1_Book1 2" xfId="936"/>
    <cellStyle name="_TG-TH_1_Book1_1" xfId="937"/>
    <cellStyle name="_TG-TH_1_Book1_1 2" xfId="938"/>
    <cellStyle name="_TG-TH_1_Book1_1_BC CV 6403 BKHĐT" xfId="939"/>
    <cellStyle name="_TG-TH_1_Book1_1_Bieu mau cong trinh khoi cong moi 3-4" xfId="940"/>
    <cellStyle name="_TG-TH_1_Book1_1_Bieu3ODA" xfId="941"/>
    <cellStyle name="_TG-TH_1_Book1_1_Bieu4HTMT" xfId="942"/>
    <cellStyle name="_TG-TH_1_Book1_1_Book1" xfId="943"/>
    <cellStyle name="_TG-TH_1_Book1_1_Luy ke von ung nam 2011 -Thoa gui ngay 12-8-2012" xfId="944"/>
    <cellStyle name="_TG-TH_1_Book1_2" xfId="945"/>
    <cellStyle name="_TG-TH_1_Book1_2 2" xfId="946"/>
    <cellStyle name="_TG-TH_1_Book1_2_BC CV 6403 BKHĐT" xfId="947"/>
    <cellStyle name="_TG-TH_1_Book1_2_Bieu3ODA" xfId="948"/>
    <cellStyle name="_TG-TH_1_Book1_2_Luy ke von ung nam 2011 -Thoa gui ngay 12-8-2012" xfId="949"/>
    <cellStyle name="_TG-TH_1_Book1_3" xfId="950"/>
    <cellStyle name="_TG-TH_1_Book1_4" xfId="951"/>
    <cellStyle name="_TG-TH_1_Book1_BC CV 6403 BKHĐT" xfId="952"/>
    <cellStyle name="_TG-TH_1_Book1_BC-QT-WB-dthao" xfId="953"/>
    <cellStyle name="_TG-TH_1_Book1_Bieu mau cong trinh khoi cong moi 3-4" xfId="954"/>
    <cellStyle name="_TG-TH_1_Book1_Bieu3ODA" xfId="955"/>
    <cellStyle name="_TG-TH_1_Book1_Bieu4HTMT" xfId="956"/>
    <cellStyle name="_TG-TH_1_Book1_bo sung von KCH nam 2010 va Du an tre kho khan" xfId="957"/>
    <cellStyle name="_TG-TH_1_Book1_Book1" xfId="958"/>
    <cellStyle name="_TG-TH_1_Book1_danh muc chuan bi dau tu 2011 ngay 07-6-2011" xfId="959"/>
    <cellStyle name="_TG-TH_1_Book1_Danh muc pbo nguon von XSKT, XDCB nam 2009 chuyen qua nam 2010" xfId="960"/>
    <cellStyle name="_TG-TH_1_Book1_dieu chinh KH 2011 ngay 26-5-2011111" xfId="961"/>
    <cellStyle name="_TG-TH_1_Book1_DS KCH PHAN BO VON NSDP NAM 2010" xfId="962"/>
    <cellStyle name="_TG-TH_1_Book1_giao KH 2011 ngay 10-12-2010" xfId="963"/>
    <cellStyle name="_TG-TH_1_Book1_Luy ke von ung nam 2011 -Thoa gui ngay 12-8-2012" xfId="964"/>
    <cellStyle name="_TG-TH_1_CAU Khanh Nam(Thi Cong)" xfId="965"/>
    <cellStyle name="_TG-TH_1_ChiHuong_ApGia" xfId="966"/>
    <cellStyle name="_TG-TH_1_CoCauPhi (version 1)" xfId="967"/>
    <cellStyle name="_TG-TH_1_Copy of 05-12  KH trung han 2016-2020 - Liem Thinh edited (1)" xfId="968"/>
    <cellStyle name="_TG-TH_1_danh muc chuan bi dau tu 2011 ngay 07-6-2011" xfId="969"/>
    <cellStyle name="_TG-TH_1_Danh muc pbo nguon von XSKT, XDCB nam 2009 chuyen qua nam 2010" xfId="970"/>
    <cellStyle name="_TG-TH_1_DAU NOI PL-CL TAI PHU LAMHC" xfId="971"/>
    <cellStyle name="_TG-TH_1_dieu chinh KH 2011 ngay 26-5-2011111" xfId="972"/>
    <cellStyle name="_TG-TH_1_DS KCH PHAN BO VON NSDP NAM 2010" xfId="973"/>
    <cellStyle name="_TG-TH_1_DTCDT MR.2N110.HOCMON.TDTOAN.CCUNG" xfId="974"/>
    <cellStyle name="_TG-TH_1_DU TRU VAT TU" xfId="975"/>
    <cellStyle name="_TG-TH_1_giao KH 2011 ngay 10-12-2010" xfId="976"/>
    <cellStyle name="_TG-TH_1_GTGT 2003" xfId="977"/>
    <cellStyle name="_TG-TH_1_KE KHAI THUE GTGT 2004" xfId="978"/>
    <cellStyle name="_TG-TH_1_KE KHAI THUE GTGT 2004_BCTC2004" xfId="979"/>
    <cellStyle name="_TG-TH_1_KH TPCP 2016-2020 (tong hop)" xfId="980"/>
    <cellStyle name="_TG-TH_1_KH TPCP vung TNB (03-1-2012)" xfId="981"/>
    <cellStyle name="_TG-TH_1_kien giang 2" xfId="982"/>
    <cellStyle name="_TG-TH_1_Lora-tungchau" xfId="983"/>
    <cellStyle name="_TG-TH_1_Luy ke von ung nam 2011 -Thoa gui ngay 12-8-2012" xfId="984"/>
    <cellStyle name="_TG-TH_1_NhanCong" xfId="985"/>
    <cellStyle name="_TG-TH_1_N-X-T-04" xfId="986"/>
    <cellStyle name="_TG-TH_1_PGIA-phieu tham tra Kho bac" xfId="987"/>
    <cellStyle name="_TG-TH_1_phu luc tong ket tinh hinh TH giai doan 03-10 (ngay 30)" xfId="988"/>
    <cellStyle name="_TG-TH_1_PT02-02" xfId="989"/>
    <cellStyle name="_TG-TH_1_PT02-02_Book1" xfId="990"/>
    <cellStyle name="_TG-TH_1_PT02-03" xfId="991"/>
    <cellStyle name="_TG-TH_1_PT02-03_Book1" xfId="992"/>
    <cellStyle name="_TG-TH_1_Qt-HT3PQ1(CauKho)" xfId="993"/>
    <cellStyle name="_TG-TH_1_Sheet1" xfId="994"/>
    <cellStyle name="_TG-TH_1_TK152-04" xfId="995"/>
    <cellStyle name="_TG-TH_1_ÿÿÿÿÿ" xfId="996"/>
    <cellStyle name="_TG-TH_1_ÿÿÿÿÿ_Bieu mau cong trinh khoi cong moi 3-4" xfId="997"/>
    <cellStyle name="_TG-TH_1_ÿÿÿÿÿ_Bieu3ODA" xfId="998"/>
    <cellStyle name="_TG-TH_1_ÿÿÿÿÿ_Bieu4HTMT" xfId="999"/>
    <cellStyle name="_TG-TH_1_ÿÿÿÿÿ_KH TPCP vung TNB (03-1-2012)" xfId="1000"/>
    <cellStyle name="_TG-TH_1_ÿÿÿÿÿ_kien giang 2" xfId="1001"/>
    <cellStyle name="_TG-TH_2" xfId="1002"/>
    <cellStyle name="_TG-TH_2 2" xfId="1003"/>
    <cellStyle name="_TG-TH_2_05-12  KH trung han 2016-2020 - Liem Thinh edited" xfId="1004"/>
    <cellStyle name="_TG-TH_2_ApGiaVatTu_cayxanh_latgach" xfId="1005"/>
    <cellStyle name="_TG-TH_2_BANG TONG HOP TINH HINH THANH QUYET TOAN (MOI I)" xfId="1006"/>
    <cellStyle name="_TG-TH_2_BAO CAO KLCT PT2000" xfId="1007"/>
    <cellStyle name="_TG-TH_2_BAO CAO PT2000" xfId="1008"/>
    <cellStyle name="_TG-TH_2_BAO CAO PT2000_Book1" xfId="1009"/>
    <cellStyle name="_TG-TH_2_Bao cao XDCB 2001 - T11 KH dieu chinh 20-11-THAI" xfId="1010"/>
    <cellStyle name="_TG-TH_2_BAO GIA NGAY 24-10-08 (co dam)" xfId="1011"/>
    <cellStyle name="_TG-TH_2_BC  NAM 2007" xfId="1012"/>
    <cellStyle name="_TG-TH_2_BC CV 6403 BKHĐT" xfId="1013"/>
    <cellStyle name="_TG-TH_2_BC NQ11-CP - chinh sua lai" xfId="1014"/>
    <cellStyle name="_TG-TH_2_BC NQ11-CP-Quynh sau bieu so3" xfId="1015"/>
    <cellStyle name="_TG-TH_2_BC_NQ11-CP_-_Thao_sua_lai" xfId="1016"/>
    <cellStyle name="_TG-TH_2_Bieu mau cong trinh khoi cong moi 3-4" xfId="1017"/>
    <cellStyle name="_TG-TH_2_Bieu3ODA" xfId="1018"/>
    <cellStyle name="_TG-TH_2_Bieu3ODA_1" xfId="1019"/>
    <cellStyle name="_TG-TH_2_Bieu4HTMT" xfId="1020"/>
    <cellStyle name="_TG-TH_2_bo sung von KCH nam 2010 va Du an tre kho khan" xfId="1021"/>
    <cellStyle name="_TG-TH_2_Book1" xfId="1022"/>
    <cellStyle name="_TG-TH_2_Book1 2" xfId="1023"/>
    <cellStyle name="_TG-TH_2_Book1_1" xfId="1024"/>
    <cellStyle name="_TG-TH_2_Book1_1 2" xfId="1025"/>
    <cellStyle name="_TG-TH_2_Book1_1_BC CV 6403 BKHĐT" xfId="1026"/>
    <cellStyle name="_TG-TH_2_Book1_1_Bieu mau cong trinh khoi cong moi 3-4" xfId="1027"/>
    <cellStyle name="_TG-TH_2_Book1_1_Bieu3ODA" xfId="1028"/>
    <cellStyle name="_TG-TH_2_Book1_1_Bieu4HTMT" xfId="1029"/>
    <cellStyle name="_TG-TH_2_Book1_1_Book1" xfId="1030"/>
    <cellStyle name="_TG-TH_2_Book1_1_Luy ke von ung nam 2011 -Thoa gui ngay 12-8-2012" xfId="1031"/>
    <cellStyle name="_TG-TH_2_Book1_2" xfId="1032"/>
    <cellStyle name="_TG-TH_2_Book1_2 2" xfId="1033"/>
    <cellStyle name="_TG-TH_2_Book1_2_BC CV 6403 BKHĐT" xfId="1034"/>
    <cellStyle name="_TG-TH_2_Book1_2_Bieu3ODA" xfId="1035"/>
    <cellStyle name="_TG-TH_2_Book1_2_Luy ke von ung nam 2011 -Thoa gui ngay 12-8-2012" xfId="1036"/>
    <cellStyle name="_TG-TH_2_Book1_3" xfId="1037"/>
    <cellStyle name="_TG-TH_2_Book1_3 2" xfId="1038"/>
    <cellStyle name="_TG-TH_2_Book1_4" xfId="1039"/>
    <cellStyle name="_TG-TH_2_Book1_BC CV 6403 BKHĐT" xfId="1040"/>
    <cellStyle name="_TG-TH_2_Book1_Bieu mau cong trinh khoi cong moi 3-4" xfId="1041"/>
    <cellStyle name="_TG-TH_2_Book1_Bieu3ODA" xfId="1042"/>
    <cellStyle name="_TG-TH_2_Book1_Bieu4HTMT" xfId="1043"/>
    <cellStyle name="_TG-TH_2_Book1_bo sung von KCH nam 2010 va Du an tre kho khan" xfId="1044"/>
    <cellStyle name="_TG-TH_2_Book1_Book1" xfId="1045"/>
    <cellStyle name="_TG-TH_2_Book1_danh muc chuan bi dau tu 2011 ngay 07-6-2011" xfId="1046"/>
    <cellStyle name="_TG-TH_2_Book1_Danh muc pbo nguon von XSKT, XDCB nam 2009 chuyen qua nam 2010" xfId="1047"/>
    <cellStyle name="_TG-TH_2_Book1_dieu chinh KH 2011 ngay 26-5-2011111" xfId="1048"/>
    <cellStyle name="_TG-TH_2_Book1_DS KCH PHAN BO VON NSDP NAM 2010" xfId="1049"/>
    <cellStyle name="_TG-TH_2_Book1_giao KH 2011 ngay 10-12-2010" xfId="1050"/>
    <cellStyle name="_TG-TH_2_Book1_Luy ke von ung nam 2011 -Thoa gui ngay 12-8-2012" xfId="1051"/>
    <cellStyle name="_TG-TH_2_CAU Khanh Nam(Thi Cong)" xfId="1052"/>
    <cellStyle name="_TG-TH_2_ChiHuong_ApGia" xfId="1053"/>
    <cellStyle name="_TG-TH_2_CoCauPhi (version 1)" xfId="1054"/>
    <cellStyle name="_TG-TH_2_Copy of 05-12  KH trung han 2016-2020 - Liem Thinh edited (1)" xfId="1055"/>
    <cellStyle name="_TG-TH_2_danh muc chuan bi dau tu 2011 ngay 07-6-2011" xfId="1056"/>
    <cellStyle name="_TG-TH_2_Danh muc pbo nguon von XSKT, XDCB nam 2009 chuyen qua nam 2010" xfId="1057"/>
    <cellStyle name="_TG-TH_2_DAU NOI PL-CL TAI PHU LAMHC" xfId="1058"/>
    <cellStyle name="_TG-TH_2_dieu chinh KH 2011 ngay 26-5-2011111" xfId="1059"/>
    <cellStyle name="_TG-TH_2_DS KCH PHAN BO VON NSDP NAM 2010" xfId="1060"/>
    <cellStyle name="_TG-TH_2_DTCDT MR.2N110.HOCMON.TDTOAN.CCUNG" xfId="1061"/>
    <cellStyle name="_TG-TH_2_DU TRU VAT TU" xfId="1062"/>
    <cellStyle name="_TG-TH_2_giao KH 2011 ngay 10-12-2010" xfId="1063"/>
    <cellStyle name="_TG-TH_2_GTGT 2003" xfId="1064"/>
    <cellStyle name="_TG-TH_2_KE KHAI THUE GTGT 2004" xfId="1065"/>
    <cellStyle name="_TG-TH_2_KE KHAI THUE GTGT 2004_BCTC2004" xfId="1066"/>
    <cellStyle name="_TG-TH_2_KH TPCP 2016-2020 (tong hop)" xfId="1067"/>
    <cellStyle name="_TG-TH_2_KH TPCP vung TNB (03-1-2012)" xfId="1068"/>
    <cellStyle name="_TG-TH_2_kien giang 2" xfId="1069"/>
    <cellStyle name="_TG-TH_2_Lora-tungchau" xfId="1070"/>
    <cellStyle name="_TG-TH_2_Luy ke von ung nam 2011 -Thoa gui ngay 12-8-2012" xfId="1071"/>
    <cellStyle name="_TG-TH_2_NhanCong" xfId="1072"/>
    <cellStyle name="_TG-TH_2_N-X-T-04" xfId="1073"/>
    <cellStyle name="_TG-TH_2_PGIA-phieu tham tra Kho bac" xfId="1074"/>
    <cellStyle name="_TG-TH_2_phu luc tong ket tinh hinh TH giai doan 03-10 (ngay 30)" xfId="1075"/>
    <cellStyle name="_TG-TH_2_PT02-02" xfId="1076"/>
    <cellStyle name="_TG-TH_2_PT02-02_Book1" xfId="1077"/>
    <cellStyle name="_TG-TH_2_PT02-03" xfId="1078"/>
    <cellStyle name="_TG-TH_2_PT02-03_Book1" xfId="1079"/>
    <cellStyle name="_TG-TH_2_Qt-HT3PQ1(CauKho)" xfId="1080"/>
    <cellStyle name="_TG-TH_2_Sheet1" xfId="1081"/>
    <cellStyle name="_TG-TH_2_TK152-04" xfId="1082"/>
    <cellStyle name="_TG-TH_2_ÿÿÿÿÿ" xfId="1083"/>
    <cellStyle name="_TG-TH_2_ÿÿÿÿÿ_Bieu mau cong trinh khoi cong moi 3-4" xfId="1084"/>
    <cellStyle name="_TG-TH_2_ÿÿÿÿÿ_Bieu3ODA" xfId="1085"/>
    <cellStyle name="_TG-TH_2_ÿÿÿÿÿ_Bieu4HTMT" xfId="1086"/>
    <cellStyle name="_TG-TH_2_ÿÿÿÿÿ_KH TPCP vung TNB (03-1-2012)" xfId="1087"/>
    <cellStyle name="_TG-TH_2_ÿÿÿÿÿ_kien giang 2" xfId="1088"/>
    <cellStyle name="_TG-TH_3" xfId="1089"/>
    <cellStyle name="_TG-TH_3 2" xfId="1090"/>
    <cellStyle name="_TG-TH_3_05-12  KH trung han 2016-2020 - Liem Thinh edited" xfId="1091"/>
    <cellStyle name="_TG-TH_3_Copy of 05-12  KH trung han 2016-2020 - Liem Thinh edited (1)" xfId="1092"/>
    <cellStyle name="_TG-TH_3_KH TPCP 2016-2020 (tong hop)" xfId="1093"/>
    <cellStyle name="_TG-TH_3_Lora-tungchau" xfId="1094"/>
    <cellStyle name="_TG-TH_3_Lora-tungchau 2" xfId="1095"/>
    <cellStyle name="_TG-TH_3_Lora-tungchau_05-12  KH trung han 2016-2020 - Liem Thinh edited" xfId="1096"/>
    <cellStyle name="_TG-TH_3_Lora-tungchau_Copy of 05-12  KH trung han 2016-2020 - Liem Thinh edited (1)" xfId="1097"/>
    <cellStyle name="_TG-TH_3_Lora-tungchau_KH TPCP 2016-2020 (tong hop)" xfId="1098"/>
    <cellStyle name="_TG-TH_3_Qt-HT3PQ1(CauKho)" xfId="1099"/>
    <cellStyle name="_TG-TH_4" xfId="1100"/>
    <cellStyle name="_TH KH 2010" xfId="1101"/>
    <cellStyle name="_TK152-04" xfId="1102"/>
    <cellStyle name="_Tong dutoan PP LAHAI" xfId="1103"/>
    <cellStyle name="_TPCP GT-24-5-Mien Nui" xfId="1104"/>
    <cellStyle name="_TPCP GT-24-5-Mien Nui_!1 1 bao cao giao KH ve HTCMT vung TNB   12-12-2011" xfId="1105"/>
    <cellStyle name="_TPCP GT-24-5-Mien Nui_Bieu4HTMT" xfId="1106"/>
    <cellStyle name="_TPCP GT-24-5-Mien Nui_Bieu4HTMT_!1 1 bao cao giao KH ve HTCMT vung TNB   12-12-2011" xfId="1107"/>
    <cellStyle name="_TPCP GT-24-5-Mien Nui_Bieu4HTMT_KH TPCP vung TNB (03-1-2012)" xfId="1108"/>
    <cellStyle name="_TPCP GT-24-5-Mien Nui_KH TPCP vung TNB (03-1-2012)" xfId="1109"/>
    <cellStyle name="_TT209BTC3" xfId="1110"/>
    <cellStyle name="_ung truoc 2011 NSTW Thanh Hoa + Nge An gui Thu 12-5" xfId="1111"/>
    <cellStyle name="_ung truoc 2011 NSTW Thanh Hoa + Nge An gui Thu 12-5_!1 1 bao cao giao KH ve HTCMT vung TNB   12-12-2011" xfId="1112"/>
    <cellStyle name="_ung truoc 2011 NSTW Thanh Hoa + Nge An gui Thu 12-5_Bieu4HTMT" xfId="1113"/>
    <cellStyle name="_ung truoc 2011 NSTW Thanh Hoa + Nge An gui Thu 12-5_Bieu4HTMT_!1 1 bao cao giao KH ve HTCMT vung TNB   12-12-2011" xfId="1114"/>
    <cellStyle name="_ung truoc 2011 NSTW Thanh Hoa + Nge An gui Thu 12-5_Bieu4HTMT_KH TPCP vung TNB (03-1-2012)" xfId="1115"/>
    <cellStyle name="_ung truoc 2011 NSTW Thanh Hoa + Nge An gui Thu 12-5_KH TPCP vung TNB (03-1-2012)" xfId="1116"/>
    <cellStyle name="_ung truoc cua long an (6-5-2010)" xfId="1117"/>
    <cellStyle name="_Ung von nam 2011 vung TNB - Doan Cong tac (12-5-2010)" xfId="1118"/>
    <cellStyle name="_Ung von nam 2011 vung TNB - Doan Cong tac (12-5-2010)_!1 1 bao cao giao KH ve HTCMT vung TNB   12-12-2011" xfId="1119"/>
    <cellStyle name="_Ung von nam 2011 vung TNB - Doan Cong tac (12-5-2010)_Bieu4HTMT" xfId="1120"/>
    <cellStyle name="_Ung von nam 2011 vung TNB - Doan Cong tac (12-5-2010)_Bieu4HTMT_!1 1 bao cao giao KH ve HTCMT vung TNB   12-12-2011" xfId="1121"/>
    <cellStyle name="_Ung von nam 2011 vung TNB - Doan Cong tac (12-5-2010)_Bieu4HTMT_KH TPCP vung TNB (03-1-2012)" xfId="1122"/>
    <cellStyle name="_Ung von nam 2011 vung TNB - Doan Cong tac (12-5-2010)_Chuẩn bị đầu tư 2011 (sep Hung)_KH 2012 (T3-2013)" xfId="1123"/>
    <cellStyle name="_Ung von nam 2011 vung TNB - Doan Cong tac (12-5-2010)_Cong trinh co y kien LD_Dang_NN_2011-Tay nguyen-9-10" xfId="1124"/>
    <cellStyle name="_Ung von nam 2011 vung TNB - Doan Cong tac (12-5-2010)_Cong trinh co y kien LD_Dang_NN_2011-Tay nguyen-9-10_!1 1 bao cao giao KH ve HTCMT vung TNB   12-12-2011" xfId="1125"/>
    <cellStyle name="_Ung von nam 2011 vung TNB - Doan Cong tac (12-5-2010)_Cong trinh co y kien LD_Dang_NN_2011-Tay nguyen-9-10_Bieu4HTMT" xfId="1126"/>
    <cellStyle name="_Ung von nam 2011 vung TNB - Doan Cong tac (12-5-2010)_Cong trinh co y kien LD_Dang_NN_2011-Tay nguyen-9-10_Bieu4HTMT_!1 1 bao cao giao KH ve HTCMT vung TNB   12-12-2011" xfId="1127"/>
    <cellStyle name="_Ung von nam 2011 vung TNB - Doan Cong tac (12-5-2010)_Cong trinh co y kien LD_Dang_NN_2011-Tay nguyen-9-10_Bieu4HTMT_KH TPCP vung TNB (03-1-2012)" xfId="1128"/>
    <cellStyle name="_Ung von nam 2011 vung TNB - Doan Cong tac (12-5-2010)_Cong trinh co y kien LD_Dang_NN_2011-Tay nguyen-9-10_KH TPCP vung TNB (03-1-2012)" xfId="1129"/>
    <cellStyle name="_Ung von nam 2011 vung TNB - Doan Cong tac (12-5-2010)_KH TPCP vung TNB (03-1-2012)" xfId="1130"/>
    <cellStyle name="_Ung von nam 2011 vung TNB - Doan Cong tac (12-5-2010)_TN - Ho tro khac 2011" xfId="1131"/>
    <cellStyle name="_Ung von nam 2011 vung TNB - Doan Cong tac (12-5-2010)_TN - Ho tro khac 2011_!1 1 bao cao giao KH ve HTCMT vung TNB   12-12-2011" xfId="1132"/>
    <cellStyle name="_Ung von nam 2011 vung TNB - Doan Cong tac (12-5-2010)_TN - Ho tro khac 2011_Bieu4HTMT" xfId="1133"/>
    <cellStyle name="_Ung von nam 2011 vung TNB - Doan Cong tac (12-5-2010)_TN - Ho tro khac 2011_Bieu4HTMT_!1 1 bao cao giao KH ve HTCMT vung TNB   12-12-2011" xfId="1134"/>
    <cellStyle name="_Ung von nam 2011 vung TNB - Doan Cong tac (12-5-2010)_TN - Ho tro khac 2011_Bieu4HTMT_KH TPCP vung TNB (03-1-2012)" xfId="1135"/>
    <cellStyle name="_Ung von nam 2011 vung TNB - Doan Cong tac (12-5-2010)_TN - Ho tro khac 2011_KH TPCP vung TNB (03-1-2012)" xfId="1136"/>
    <cellStyle name="_Von dau tu 2006-2020 (TL chien luoc)" xfId="1137"/>
    <cellStyle name="_Von dau tu 2006-2020 (TL chien luoc)_15_10_2013 BC nhu cau von doi ung ODA (2014-2016) ngay 15102013 Sua" xfId="1138"/>
    <cellStyle name="_Von dau tu 2006-2020 (TL chien luoc)_BC nhu cau von doi ung ODA nganh NN (BKH)" xfId="1139"/>
    <cellStyle name="_Von dau tu 2006-2020 (TL chien luoc)_BC nhu cau von doi ung ODA nganh NN (BKH)_05-12  KH trung han 2016-2020 - Liem Thinh edited" xfId="1140"/>
    <cellStyle name="_Von dau tu 2006-2020 (TL chien luoc)_BC nhu cau von doi ung ODA nganh NN (BKH)_Copy of 05-12  KH trung han 2016-2020 - Liem Thinh edited (1)" xfId="1141"/>
    <cellStyle name="_Von dau tu 2006-2020 (TL chien luoc)_BC Tai co cau (bieu TH)" xfId="1142"/>
    <cellStyle name="_Von dau tu 2006-2020 (TL chien luoc)_BC Tai co cau (bieu TH)_05-12  KH trung han 2016-2020 - Liem Thinh edited" xfId="1143"/>
    <cellStyle name="_Von dau tu 2006-2020 (TL chien luoc)_BC Tai co cau (bieu TH)_Copy of 05-12  KH trung han 2016-2020 - Liem Thinh edited (1)" xfId="1144"/>
    <cellStyle name="_Von dau tu 2006-2020 (TL chien luoc)_DK 2014-2015 final" xfId="1145"/>
    <cellStyle name="_Von dau tu 2006-2020 (TL chien luoc)_DK 2014-2015 final_05-12  KH trung han 2016-2020 - Liem Thinh edited" xfId="1146"/>
    <cellStyle name="_Von dau tu 2006-2020 (TL chien luoc)_DK 2014-2015 final_Copy of 05-12  KH trung han 2016-2020 - Liem Thinh edited (1)" xfId="1147"/>
    <cellStyle name="_Von dau tu 2006-2020 (TL chien luoc)_DK 2014-2015 new" xfId="1148"/>
    <cellStyle name="_Von dau tu 2006-2020 (TL chien luoc)_DK 2014-2015 new_05-12  KH trung han 2016-2020 - Liem Thinh edited" xfId="1149"/>
    <cellStyle name="_Von dau tu 2006-2020 (TL chien luoc)_DK 2014-2015 new_Copy of 05-12  KH trung han 2016-2020 - Liem Thinh edited (1)" xfId="1150"/>
    <cellStyle name="_Von dau tu 2006-2020 (TL chien luoc)_DK KH CBDT 2014 11-11-2013" xfId="1151"/>
    <cellStyle name="_Von dau tu 2006-2020 (TL chien luoc)_DK KH CBDT 2014 11-11-2013(1)" xfId="1152"/>
    <cellStyle name="_Von dau tu 2006-2020 (TL chien luoc)_DK KH CBDT 2014 11-11-2013(1)_05-12  KH trung han 2016-2020 - Liem Thinh edited" xfId="1153"/>
    <cellStyle name="_Von dau tu 2006-2020 (TL chien luoc)_DK KH CBDT 2014 11-11-2013(1)_Copy of 05-12  KH trung han 2016-2020 - Liem Thinh edited (1)" xfId="1154"/>
    <cellStyle name="_Von dau tu 2006-2020 (TL chien luoc)_DK KH CBDT 2014 11-11-2013_05-12  KH trung han 2016-2020 - Liem Thinh edited" xfId="1155"/>
    <cellStyle name="_Von dau tu 2006-2020 (TL chien luoc)_DK KH CBDT 2014 11-11-2013_Copy of 05-12  KH trung han 2016-2020 - Liem Thinh edited (1)" xfId="1156"/>
    <cellStyle name="_Von dau tu 2006-2020 (TL chien luoc)_KH 2011-2015" xfId="1157"/>
    <cellStyle name="_Von dau tu 2006-2020 (TL chien luoc)_tai co cau dau tu (tong hop)1" xfId="1158"/>
    <cellStyle name="_x005f_x0001_" xfId="1159"/>
    <cellStyle name="_x005f_x0001__!1 1 bao cao giao KH ve HTCMT vung TNB   12-12-2011" xfId="1160"/>
    <cellStyle name="_x005f_x0001__kien giang 2" xfId="1161"/>
    <cellStyle name="_x005f_x000d__x005f_x000a_JournalTemplate=C:\COMFO\CTALK\JOURSTD.TPL_x005f_x000d__x005f_x000a_LbStateAddress=3 3 0 251 1 89 2 311_x005f_x000d__x005f_x000a_LbStateJou" xfId="1162"/>
    <cellStyle name="_x005f_x005f_x005f_x0001_" xfId="1163"/>
    <cellStyle name="_x005f_x005f_x005f_x0001__!1 1 bao cao giao KH ve HTCMT vung TNB   12-12-2011" xfId="1164"/>
    <cellStyle name="_x005f_x005f_x005f_x0001__kien giang 2" xfId="1165"/>
    <cellStyle name="_x005f_x005f_x005f_x000d__x005f_x005f_x005f_x000a_JournalTemplate=C:\COMFO\CTALK\JOURSTD.TPL_x005f_x005f_x005f_x000d__x005f_x005f_x005f_x000a_LbStateAddress=3 3 0 251 1 89 2 311_x005f_x005f_x005f_x000d__x005f_x005f_x005f_x000a_LbStateJou" xfId="1166"/>
    <cellStyle name="_XDCB thang 12.2010" xfId="1167"/>
    <cellStyle name="_ÿÿÿÿÿ" xfId="1168"/>
    <cellStyle name="_ÿÿÿÿÿ_Bieu mau cong trinh khoi cong moi 3-4" xfId="1169"/>
    <cellStyle name="_ÿÿÿÿÿ_Bieu mau cong trinh khoi cong moi 3-4_!1 1 bao cao giao KH ve HTCMT vung TNB   12-12-2011" xfId="1170"/>
    <cellStyle name="_ÿÿÿÿÿ_Bieu mau cong trinh khoi cong moi 3-4_KH TPCP vung TNB (03-1-2012)" xfId="1171"/>
    <cellStyle name="_ÿÿÿÿÿ_Bieu3ODA" xfId="1172"/>
    <cellStyle name="_ÿÿÿÿÿ_Bieu3ODA_!1 1 bao cao giao KH ve HTCMT vung TNB   12-12-2011" xfId="1173"/>
    <cellStyle name="_ÿÿÿÿÿ_Bieu3ODA_KH TPCP vung TNB (03-1-2012)" xfId="1174"/>
    <cellStyle name="_ÿÿÿÿÿ_Bieu4HTMT" xfId="1175"/>
    <cellStyle name="_ÿÿÿÿÿ_Bieu4HTMT_!1 1 bao cao giao KH ve HTCMT vung TNB   12-12-2011" xfId="1176"/>
    <cellStyle name="_ÿÿÿÿÿ_Bieu4HTMT_KH TPCP vung TNB (03-1-2012)" xfId="1177"/>
    <cellStyle name="_ÿÿÿÿÿ_Kh ql62 (2010) 11-09" xfId="1178"/>
    <cellStyle name="_ÿÿÿÿÿ_KH TPCP vung TNB (03-1-2012)" xfId="1179"/>
    <cellStyle name="_ÿÿÿÿÿ_Khung 2012" xfId="1180"/>
    <cellStyle name="_ÿÿÿÿÿ_kien giang 2" xfId="1181"/>
    <cellStyle name="~1" xfId="1182"/>
    <cellStyle name="~1 2" xfId="1183"/>
    <cellStyle name="’Ê‰Ý [0.00]_laroux" xfId="1184"/>
    <cellStyle name="’Ê‰Ý_laroux" xfId="1185"/>
    <cellStyle name="¤@¯ë_CHI PHI QUAN LY 1-00" xfId="1186"/>
    <cellStyle name="•W?_Format" xfId="1187"/>
    <cellStyle name="•W€_’·Šú‰p•¶" xfId="1188"/>
    <cellStyle name="•W_’·Šú‰p•¶" xfId="1189"/>
    <cellStyle name="W_MARINE" xfId="1190"/>
    <cellStyle name="0" xfId="1191"/>
    <cellStyle name="0 2" xfId="1192"/>
    <cellStyle name="0 2 2" xfId="5261"/>
    <cellStyle name="0 3" xfId="5260"/>
    <cellStyle name="0,0_x000a__x000a_NA_x000a__x000a_" xfId="1193"/>
    <cellStyle name="0,0_x000d__x000a_NA_x000d__x000a_" xfId="1194"/>
    <cellStyle name="0,0_x000d__x000a_NA_x000d__x000a_ 2" xfId="1195"/>
    <cellStyle name="0,0_x000d__x000a_NA_x000d__x000a_ 3" xfId="1196"/>
    <cellStyle name="0,0_x000d__x000a_NA_x000d__x000a_ 4" xfId="1197"/>
    <cellStyle name="0,0_x000d__x000a_NA_x000d__x000a__Phu luc so 2 - NSTW " xfId="1198"/>
    <cellStyle name="0,0_x005f_x000d__x005f_x000a_NA_x005f_x000d__x005f_x000a_" xfId="1199"/>
    <cellStyle name="0.0" xfId="1200"/>
    <cellStyle name="0.0 2" xfId="1201"/>
    <cellStyle name="0.0 2 2" xfId="5263"/>
    <cellStyle name="0.0 3" xfId="5262"/>
    <cellStyle name="0.00" xfId="1202"/>
    <cellStyle name="0.00 2" xfId="1203"/>
    <cellStyle name="0.00 2 2" xfId="5265"/>
    <cellStyle name="0.00 3" xfId="5264"/>
    <cellStyle name="1" xfId="1204"/>
    <cellStyle name="1 2" xfId="1205"/>
    <cellStyle name="1_!1 1 bao cao giao KH ve HTCMT vung TNB   12-12-2011" xfId="1206"/>
    <cellStyle name="1_BAO GIA NGAY 24-10-08 (co dam)" xfId="1207"/>
    <cellStyle name="1_Bieu4HTMT" xfId="1208"/>
    <cellStyle name="1_Book1" xfId="1209"/>
    <cellStyle name="1_Book1_1" xfId="1210"/>
    <cellStyle name="1_Book1_1_!1 1 bao cao giao KH ve HTCMT vung TNB   12-12-2011" xfId="1211"/>
    <cellStyle name="1_Book1_1_Bieu4HTMT" xfId="1212"/>
    <cellStyle name="1_Book1_1_Bieu4HTMT_!1 1 bao cao giao KH ve HTCMT vung TNB   12-12-2011" xfId="1213"/>
    <cellStyle name="1_Book1_1_Bieu4HTMT_KH TPCP vung TNB (03-1-2012)" xfId="1214"/>
    <cellStyle name="1_Book1_1_KH TPCP vung TNB (03-1-2012)" xfId="1215"/>
    <cellStyle name="1_Cau thuy dien Ban La (Cu Anh)" xfId="1216"/>
    <cellStyle name="1_Cau thuy dien Ban La (Cu Anh)_!1 1 bao cao giao KH ve HTCMT vung TNB   12-12-2011" xfId="1217"/>
    <cellStyle name="1_Cau thuy dien Ban La (Cu Anh)_Bieu4HTMT" xfId="1218"/>
    <cellStyle name="1_Cau thuy dien Ban La (Cu Anh)_Bieu4HTMT_!1 1 bao cao giao KH ve HTCMT vung TNB   12-12-2011" xfId="1219"/>
    <cellStyle name="1_Cau thuy dien Ban La (Cu Anh)_Bieu4HTMT_KH TPCP vung TNB (03-1-2012)" xfId="1220"/>
    <cellStyle name="1_Cau thuy dien Ban La (Cu Anh)_KH TPCP vung TNB (03-1-2012)" xfId="1221"/>
    <cellStyle name="1_Cong trinh co y kien LD_Dang_NN_2011-Tay nguyen-9-10" xfId="1222"/>
    <cellStyle name="1_Du toan 558 (Km17+508.12 - Km 22)" xfId="1223"/>
    <cellStyle name="1_Du toan 558 (Km17+508.12 - Km 22)_!1 1 bao cao giao KH ve HTCMT vung TNB   12-12-2011" xfId="1224"/>
    <cellStyle name="1_Du toan 558 (Km17+508.12 - Km 22)_Bieu4HTMT" xfId="1225"/>
    <cellStyle name="1_Du toan 558 (Km17+508.12 - Km 22)_Bieu4HTMT_!1 1 bao cao giao KH ve HTCMT vung TNB   12-12-2011" xfId="1226"/>
    <cellStyle name="1_Du toan 558 (Km17+508.12 - Km 22)_Bieu4HTMT_KH TPCP vung TNB (03-1-2012)" xfId="1227"/>
    <cellStyle name="1_Du toan 558 (Km17+508.12 - Km 22)_KH TPCP vung TNB (03-1-2012)" xfId="1228"/>
    <cellStyle name="1_Gia_VLQL48_duyet " xfId="1229"/>
    <cellStyle name="1_Gia_VLQL48_duyet _!1 1 bao cao giao KH ve HTCMT vung TNB   12-12-2011" xfId="1230"/>
    <cellStyle name="1_Gia_VLQL48_duyet _Bieu4HTMT" xfId="1231"/>
    <cellStyle name="1_Gia_VLQL48_duyet _Bieu4HTMT_!1 1 bao cao giao KH ve HTCMT vung TNB   12-12-2011" xfId="1232"/>
    <cellStyle name="1_Gia_VLQL48_duyet _Bieu4HTMT_KH TPCP vung TNB (03-1-2012)" xfId="1233"/>
    <cellStyle name="1_Gia_VLQL48_duyet _KH TPCP vung TNB (03-1-2012)" xfId="1234"/>
    <cellStyle name="1_Kh ql62 (2010) 11-09" xfId="1235"/>
    <cellStyle name="1_KH TPCP vung TNB (03-1-2012)" xfId="1236"/>
    <cellStyle name="1_Khung 2012" xfId="1237"/>
    <cellStyle name="1_KlQdinhduyet" xfId="1238"/>
    <cellStyle name="1_KlQdinhduyet_!1 1 bao cao giao KH ve HTCMT vung TNB   12-12-2011" xfId="1239"/>
    <cellStyle name="1_KlQdinhduyet_Bieu4HTMT" xfId="1240"/>
    <cellStyle name="1_KlQdinhduyet_Bieu4HTMT_!1 1 bao cao giao KH ve HTCMT vung TNB   12-12-2011" xfId="1241"/>
    <cellStyle name="1_KlQdinhduyet_Bieu4HTMT_KH TPCP vung TNB (03-1-2012)" xfId="1242"/>
    <cellStyle name="1_KlQdinhduyet_KH TPCP vung TNB (03-1-2012)" xfId="1243"/>
    <cellStyle name="1_TN - Ho tro khac 2011" xfId="1244"/>
    <cellStyle name="1_TRUNG PMU 5" xfId="1245"/>
    <cellStyle name="1_ÿÿÿÿÿ" xfId="1246"/>
    <cellStyle name="1_ÿÿÿÿÿ_Bieu tong hop nhu cau ung 2011 da chon loc -Mien nui" xfId="1247"/>
    <cellStyle name="1_ÿÿÿÿÿ_Bieu tong hop nhu cau ung 2011 da chon loc -Mien nui 2" xfId="1248"/>
    <cellStyle name="1_ÿÿÿÿÿ_Bieu tong hop nhu cau ung 2011 da chon loc -Mien nui 2 2" xfId="5267"/>
    <cellStyle name="1_ÿÿÿÿÿ_Bieu tong hop nhu cau ung 2011 da chon loc -Mien nui 3" xfId="5266"/>
    <cellStyle name="1_ÿÿÿÿÿ_Kh ql62 (2010) 11-09" xfId="1249"/>
    <cellStyle name="1_ÿÿÿÿÿ_Khung 2012" xfId="1250"/>
    <cellStyle name="15" xfId="1251"/>
    <cellStyle name="18" xfId="1252"/>
    <cellStyle name="¹éºÐÀ²_      " xfId="1253"/>
    <cellStyle name="2" xfId="1254"/>
    <cellStyle name="2_Book1" xfId="1255"/>
    <cellStyle name="2_Book1_1" xfId="1256"/>
    <cellStyle name="2_Book1_1_!1 1 bao cao giao KH ve HTCMT vung TNB   12-12-2011" xfId="1257"/>
    <cellStyle name="2_Book1_1_Bieu4HTMT" xfId="1258"/>
    <cellStyle name="2_Book1_1_Bieu4HTMT_!1 1 bao cao giao KH ve HTCMT vung TNB   12-12-2011" xfId="1259"/>
    <cellStyle name="2_Book1_1_Bieu4HTMT_KH TPCP vung TNB (03-1-2012)" xfId="1260"/>
    <cellStyle name="2_Book1_1_KH TPCP vung TNB (03-1-2012)" xfId="1261"/>
    <cellStyle name="2_Cau thuy dien Ban La (Cu Anh)" xfId="1262"/>
    <cellStyle name="2_Cau thuy dien Ban La (Cu Anh)_!1 1 bao cao giao KH ve HTCMT vung TNB   12-12-2011" xfId="1263"/>
    <cellStyle name="2_Cau thuy dien Ban La (Cu Anh)_Bieu4HTMT" xfId="1264"/>
    <cellStyle name="2_Cau thuy dien Ban La (Cu Anh)_Bieu4HTMT_!1 1 bao cao giao KH ve HTCMT vung TNB   12-12-2011" xfId="1265"/>
    <cellStyle name="2_Cau thuy dien Ban La (Cu Anh)_Bieu4HTMT_KH TPCP vung TNB (03-1-2012)" xfId="1266"/>
    <cellStyle name="2_Cau thuy dien Ban La (Cu Anh)_KH TPCP vung TNB (03-1-2012)" xfId="1267"/>
    <cellStyle name="2_Du toan 558 (Km17+508.12 - Km 22)" xfId="1268"/>
    <cellStyle name="2_Du toan 558 (Km17+508.12 - Km 22)_!1 1 bao cao giao KH ve HTCMT vung TNB   12-12-2011" xfId="1269"/>
    <cellStyle name="2_Du toan 558 (Km17+508.12 - Km 22)_Bieu4HTMT" xfId="1270"/>
    <cellStyle name="2_Du toan 558 (Km17+508.12 - Km 22)_Bieu4HTMT_!1 1 bao cao giao KH ve HTCMT vung TNB   12-12-2011" xfId="1271"/>
    <cellStyle name="2_Du toan 558 (Km17+508.12 - Km 22)_Bieu4HTMT_KH TPCP vung TNB (03-1-2012)" xfId="1272"/>
    <cellStyle name="2_Du toan 558 (Km17+508.12 - Km 22)_KH TPCP vung TNB (03-1-2012)" xfId="1273"/>
    <cellStyle name="2_Gia_VLQL48_duyet " xfId="1274"/>
    <cellStyle name="2_Gia_VLQL48_duyet _!1 1 bao cao giao KH ve HTCMT vung TNB   12-12-2011" xfId="1275"/>
    <cellStyle name="2_Gia_VLQL48_duyet _Bieu4HTMT" xfId="1276"/>
    <cellStyle name="2_Gia_VLQL48_duyet _Bieu4HTMT_!1 1 bao cao giao KH ve HTCMT vung TNB   12-12-2011" xfId="1277"/>
    <cellStyle name="2_Gia_VLQL48_duyet _Bieu4HTMT_KH TPCP vung TNB (03-1-2012)" xfId="1278"/>
    <cellStyle name="2_Gia_VLQL48_duyet _KH TPCP vung TNB (03-1-2012)" xfId="1279"/>
    <cellStyle name="2_KlQdinhduyet" xfId="1280"/>
    <cellStyle name="2_KlQdinhduyet_!1 1 bao cao giao KH ve HTCMT vung TNB   12-12-2011" xfId="1281"/>
    <cellStyle name="2_KlQdinhduyet_Bieu4HTMT" xfId="1282"/>
    <cellStyle name="2_KlQdinhduyet_Bieu4HTMT_!1 1 bao cao giao KH ve HTCMT vung TNB   12-12-2011" xfId="1283"/>
    <cellStyle name="2_KlQdinhduyet_Bieu4HTMT_KH TPCP vung TNB (03-1-2012)" xfId="1284"/>
    <cellStyle name="2_KlQdinhduyet_KH TPCP vung TNB (03-1-2012)" xfId="1285"/>
    <cellStyle name="2_TRUNG PMU 5" xfId="1286"/>
    <cellStyle name="2_ÿÿÿÿÿ" xfId="1287"/>
    <cellStyle name="2_ÿÿÿÿÿ_Bieu tong hop nhu cau ung 2011 da chon loc -Mien nui" xfId="1288"/>
    <cellStyle name="2_ÿÿÿÿÿ_Bieu tong hop nhu cau ung 2011 da chon loc -Mien nui 2" xfId="1289"/>
    <cellStyle name="2_ÿÿÿÿÿ_Bieu tong hop nhu cau ung 2011 da chon loc -Mien nui 2 2" xfId="5269"/>
    <cellStyle name="2_ÿÿÿÿÿ_Bieu tong hop nhu cau ung 2011 da chon loc -Mien nui 3" xfId="5268"/>
    <cellStyle name="20" xfId="1290"/>
    <cellStyle name="20% - Accent1 2" xfId="1291"/>
    <cellStyle name="20% - Accent2 2" xfId="1292"/>
    <cellStyle name="20% - Accent3 2" xfId="1293"/>
    <cellStyle name="20% - Accent4 2" xfId="1294"/>
    <cellStyle name="20% - Accent5 2" xfId="1295"/>
    <cellStyle name="20% - Accent6 2" xfId="1296"/>
    <cellStyle name="-2001" xfId="1297"/>
    <cellStyle name="3" xfId="1298"/>
    <cellStyle name="3_Book1" xfId="1299"/>
    <cellStyle name="3_Book1_1" xfId="1300"/>
    <cellStyle name="3_Book1_1_!1 1 bao cao giao KH ve HTCMT vung TNB   12-12-2011" xfId="1301"/>
    <cellStyle name="3_Book1_1_Bieu4HTMT" xfId="1302"/>
    <cellStyle name="3_Book1_1_Bieu4HTMT_!1 1 bao cao giao KH ve HTCMT vung TNB   12-12-2011" xfId="1303"/>
    <cellStyle name="3_Book1_1_Bieu4HTMT_KH TPCP vung TNB (03-1-2012)" xfId="1304"/>
    <cellStyle name="3_Book1_1_KH TPCP vung TNB (03-1-2012)" xfId="1305"/>
    <cellStyle name="3_Cau thuy dien Ban La (Cu Anh)" xfId="1306"/>
    <cellStyle name="3_Cau thuy dien Ban La (Cu Anh)_!1 1 bao cao giao KH ve HTCMT vung TNB   12-12-2011" xfId="1307"/>
    <cellStyle name="3_Cau thuy dien Ban La (Cu Anh)_Bieu4HTMT" xfId="1308"/>
    <cellStyle name="3_Cau thuy dien Ban La (Cu Anh)_Bieu4HTMT_!1 1 bao cao giao KH ve HTCMT vung TNB   12-12-2011" xfId="1309"/>
    <cellStyle name="3_Cau thuy dien Ban La (Cu Anh)_Bieu4HTMT_KH TPCP vung TNB (03-1-2012)" xfId="1310"/>
    <cellStyle name="3_Cau thuy dien Ban La (Cu Anh)_KH TPCP vung TNB (03-1-2012)" xfId="1311"/>
    <cellStyle name="3_Du toan 558 (Km17+508.12 - Km 22)" xfId="1312"/>
    <cellStyle name="3_Du toan 558 (Km17+508.12 - Km 22)_!1 1 bao cao giao KH ve HTCMT vung TNB   12-12-2011" xfId="1313"/>
    <cellStyle name="3_Du toan 558 (Km17+508.12 - Km 22)_Bieu4HTMT" xfId="1314"/>
    <cellStyle name="3_Du toan 558 (Km17+508.12 - Km 22)_Bieu4HTMT_!1 1 bao cao giao KH ve HTCMT vung TNB   12-12-2011" xfId="1315"/>
    <cellStyle name="3_Du toan 558 (Km17+508.12 - Km 22)_Bieu4HTMT_KH TPCP vung TNB (03-1-2012)" xfId="1316"/>
    <cellStyle name="3_Du toan 558 (Km17+508.12 - Km 22)_KH TPCP vung TNB (03-1-2012)" xfId="1317"/>
    <cellStyle name="3_Gia_VLQL48_duyet " xfId="1318"/>
    <cellStyle name="3_Gia_VLQL48_duyet _!1 1 bao cao giao KH ve HTCMT vung TNB   12-12-2011" xfId="1319"/>
    <cellStyle name="3_Gia_VLQL48_duyet _Bieu4HTMT" xfId="1320"/>
    <cellStyle name="3_Gia_VLQL48_duyet _Bieu4HTMT_!1 1 bao cao giao KH ve HTCMT vung TNB   12-12-2011" xfId="1321"/>
    <cellStyle name="3_Gia_VLQL48_duyet _Bieu4HTMT_KH TPCP vung TNB (03-1-2012)" xfId="1322"/>
    <cellStyle name="3_Gia_VLQL48_duyet _KH TPCP vung TNB (03-1-2012)" xfId="1323"/>
    <cellStyle name="3_KlQdinhduyet" xfId="1324"/>
    <cellStyle name="3_KlQdinhduyet_!1 1 bao cao giao KH ve HTCMT vung TNB   12-12-2011" xfId="1325"/>
    <cellStyle name="3_KlQdinhduyet_Bieu4HTMT" xfId="1326"/>
    <cellStyle name="3_KlQdinhduyet_Bieu4HTMT_!1 1 bao cao giao KH ve HTCMT vung TNB   12-12-2011" xfId="1327"/>
    <cellStyle name="3_KlQdinhduyet_Bieu4HTMT_KH TPCP vung TNB (03-1-2012)" xfId="1328"/>
    <cellStyle name="3_KlQdinhduyet_KH TPCP vung TNB (03-1-2012)" xfId="1329"/>
    <cellStyle name="3_ÿÿÿÿÿ" xfId="1330"/>
    <cellStyle name="4" xfId="1331"/>
    <cellStyle name="4_Book1" xfId="1332"/>
    <cellStyle name="4_Book1_1" xfId="1333"/>
    <cellStyle name="4_Book1_1_!1 1 bao cao giao KH ve HTCMT vung TNB   12-12-2011" xfId="1334"/>
    <cellStyle name="4_Book1_1_Bieu4HTMT" xfId="1335"/>
    <cellStyle name="4_Book1_1_Bieu4HTMT_!1 1 bao cao giao KH ve HTCMT vung TNB   12-12-2011" xfId="1336"/>
    <cellStyle name="4_Book1_1_Bieu4HTMT_KH TPCP vung TNB (03-1-2012)" xfId="1337"/>
    <cellStyle name="4_Book1_1_KH TPCP vung TNB (03-1-2012)" xfId="1338"/>
    <cellStyle name="4_Cau thuy dien Ban La (Cu Anh)" xfId="1339"/>
    <cellStyle name="4_Cau thuy dien Ban La (Cu Anh)_!1 1 bao cao giao KH ve HTCMT vung TNB   12-12-2011" xfId="1340"/>
    <cellStyle name="4_Cau thuy dien Ban La (Cu Anh)_Bieu4HTMT" xfId="1341"/>
    <cellStyle name="4_Cau thuy dien Ban La (Cu Anh)_Bieu4HTMT_!1 1 bao cao giao KH ve HTCMT vung TNB   12-12-2011" xfId="1342"/>
    <cellStyle name="4_Cau thuy dien Ban La (Cu Anh)_Bieu4HTMT_KH TPCP vung TNB (03-1-2012)" xfId="1343"/>
    <cellStyle name="4_Cau thuy dien Ban La (Cu Anh)_KH TPCP vung TNB (03-1-2012)" xfId="1344"/>
    <cellStyle name="4_Du toan 558 (Km17+508.12 - Km 22)" xfId="1345"/>
    <cellStyle name="4_Du toan 558 (Km17+508.12 - Km 22)_!1 1 bao cao giao KH ve HTCMT vung TNB   12-12-2011" xfId="1346"/>
    <cellStyle name="4_Du toan 558 (Km17+508.12 - Km 22)_Bieu4HTMT" xfId="1347"/>
    <cellStyle name="4_Du toan 558 (Km17+508.12 - Km 22)_Bieu4HTMT_!1 1 bao cao giao KH ve HTCMT vung TNB   12-12-2011" xfId="1348"/>
    <cellStyle name="4_Du toan 558 (Km17+508.12 - Km 22)_Bieu4HTMT_KH TPCP vung TNB (03-1-2012)" xfId="1349"/>
    <cellStyle name="4_Du toan 558 (Km17+508.12 - Km 22)_KH TPCP vung TNB (03-1-2012)" xfId="1350"/>
    <cellStyle name="4_Gia_VLQL48_duyet " xfId="1351"/>
    <cellStyle name="4_Gia_VLQL48_duyet _!1 1 bao cao giao KH ve HTCMT vung TNB   12-12-2011" xfId="1352"/>
    <cellStyle name="4_Gia_VLQL48_duyet _Bieu4HTMT" xfId="1353"/>
    <cellStyle name="4_Gia_VLQL48_duyet _Bieu4HTMT_!1 1 bao cao giao KH ve HTCMT vung TNB   12-12-2011" xfId="1354"/>
    <cellStyle name="4_Gia_VLQL48_duyet _Bieu4HTMT_KH TPCP vung TNB (03-1-2012)" xfId="1355"/>
    <cellStyle name="4_Gia_VLQL48_duyet _KH TPCP vung TNB (03-1-2012)" xfId="1356"/>
    <cellStyle name="4_KlQdinhduyet" xfId="1357"/>
    <cellStyle name="4_KlQdinhduyet_!1 1 bao cao giao KH ve HTCMT vung TNB   12-12-2011" xfId="1358"/>
    <cellStyle name="4_KlQdinhduyet_Bieu4HTMT" xfId="1359"/>
    <cellStyle name="4_KlQdinhduyet_Bieu4HTMT_!1 1 bao cao giao KH ve HTCMT vung TNB   12-12-2011" xfId="1360"/>
    <cellStyle name="4_KlQdinhduyet_Bieu4HTMT_KH TPCP vung TNB (03-1-2012)" xfId="1361"/>
    <cellStyle name="4_KlQdinhduyet_KH TPCP vung TNB (03-1-2012)" xfId="1362"/>
    <cellStyle name="4_ÿÿÿÿÿ" xfId="1363"/>
    <cellStyle name="40% - Accent1 2" xfId="1364"/>
    <cellStyle name="40% - Accent2 2" xfId="1365"/>
    <cellStyle name="40% - Accent3 2" xfId="1366"/>
    <cellStyle name="40% - Accent4 2" xfId="1367"/>
    <cellStyle name="40% - Accent5 2" xfId="1368"/>
    <cellStyle name="40% - Accent6 2" xfId="1369"/>
    <cellStyle name="52" xfId="1370"/>
    <cellStyle name="6" xfId="1371"/>
    <cellStyle name="6_15_10_2013 BC nhu cau von doi ung ODA (2014-2016) ngay 15102013 Sua" xfId="1372"/>
    <cellStyle name="6_BC nhu cau von doi ung ODA nganh NN (BKH)" xfId="1373"/>
    <cellStyle name="6_BC nhu cau von doi ung ODA nganh NN (BKH)_05-12  KH trung han 2016-2020 - Liem Thinh edited" xfId="1374"/>
    <cellStyle name="6_BC nhu cau von doi ung ODA nganh NN (BKH)_Copy of 05-12  KH trung han 2016-2020 - Liem Thinh edited (1)" xfId="1375"/>
    <cellStyle name="6_BC Tai co cau (bieu TH)" xfId="1376"/>
    <cellStyle name="6_BC Tai co cau (bieu TH)_05-12  KH trung han 2016-2020 - Liem Thinh edited" xfId="1377"/>
    <cellStyle name="6_BC Tai co cau (bieu TH)_Copy of 05-12  KH trung han 2016-2020 - Liem Thinh edited (1)" xfId="1378"/>
    <cellStyle name="6_Cong trinh co y kien LD_Dang_NN_2011-Tay nguyen-9-10" xfId="1379"/>
    <cellStyle name="6_Cong trinh co y kien LD_Dang_NN_2011-Tay nguyen-9-10_!1 1 bao cao giao KH ve HTCMT vung TNB   12-12-2011" xfId="1380"/>
    <cellStyle name="6_Cong trinh co y kien LD_Dang_NN_2011-Tay nguyen-9-10_Bieu4HTMT" xfId="1381"/>
    <cellStyle name="6_Cong trinh co y kien LD_Dang_NN_2011-Tay nguyen-9-10_Bieu4HTMT_!1 1 bao cao giao KH ve HTCMT vung TNB   12-12-2011" xfId="1382"/>
    <cellStyle name="6_Cong trinh co y kien LD_Dang_NN_2011-Tay nguyen-9-10_Bieu4HTMT_KH TPCP vung TNB (03-1-2012)" xfId="1383"/>
    <cellStyle name="6_Cong trinh co y kien LD_Dang_NN_2011-Tay nguyen-9-10_KH TPCP vung TNB (03-1-2012)" xfId="1384"/>
    <cellStyle name="6_DK 2014-2015 final" xfId="1385"/>
    <cellStyle name="6_DK 2014-2015 final_05-12  KH trung han 2016-2020 - Liem Thinh edited" xfId="1386"/>
    <cellStyle name="6_DK 2014-2015 final_Copy of 05-12  KH trung han 2016-2020 - Liem Thinh edited (1)" xfId="1387"/>
    <cellStyle name="6_DK 2014-2015 new" xfId="1388"/>
    <cellStyle name="6_DK 2014-2015 new_05-12  KH trung han 2016-2020 - Liem Thinh edited" xfId="1389"/>
    <cellStyle name="6_DK 2014-2015 new_Copy of 05-12  KH trung han 2016-2020 - Liem Thinh edited (1)" xfId="1390"/>
    <cellStyle name="6_DK KH CBDT 2014 11-11-2013" xfId="1391"/>
    <cellStyle name="6_DK KH CBDT 2014 11-11-2013(1)" xfId="1392"/>
    <cellStyle name="6_DK KH CBDT 2014 11-11-2013(1)_05-12  KH trung han 2016-2020 - Liem Thinh edited" xfId="1393"/>
    <cellStyle name="6_DK KH CBDT 2014 11-11-2013(1)_Copy of 05-12  KH trung han 2016-2020 - Liem Thinh edited (1)" xfId="1394"/>
    <cellStyle name="6_DK KH CBDT 2014 11-11-2013_05-12  KH trung han 2016-2020 - Liem Thinh edited" xfId="1395"/>
    <cellStyle name="6_DK KH CBDT 2014 11-11-2013_Copy of 05-12  KH trung han 2016-2020 - Liem Thinh edited (1)" xfId="1396"/>
    <cellStyle name="6_KH 2011-2015" xfId="1397"/>
    <cellStyle name="6_tai co cau dau tu (tong hop)1" xfId="1398"/>
    <cellStyle name="6_TN - Ho tro khac 2011" xfId="1399"/>
    <cellStyle name="6_TN - Ho tro khac 2011_!1 1 bao cao giao KH ve HTCMT vung TNB   12-12-2011" xfId="1400"/>
    <cellStyle name="6_TN - Ho tro khac 2011_Bieu4HTMT" xfId="1401"/>
    <cellStyle name="6_TN - Ho tro khac 2011_Bieu4HTMT_!1 1 bao cao giao KH ve HTCMT vung TNB   12-12-2011" xfId="1402"/>
    <cellStyle name="6_TN - Ho tro khac 2011_Bieu4HTMT_KH TPCP vung TNB (03-1-2012)" xfId="1403"/>
    <cellStyle name="6_TN - Ho tro khac 2011_KH TPCP vung TNB (03-1-2012)" xfId="1404"/>
    <cellStyle name="60% - Accent1 2" xfId="1405"/>
    <cellStyle name="60% - Accent2 2" xfId="1406"/>
    <cellStyle name="60% - Accent3 2" xfId="1407"/>
    <cellStyle name="60% - Accent4 2" xfId="1408"/>
    <cellStyle name="60% - Accent5 2" xfId="1409"/>
    <cellStyle name="60% - Accent6 2" xfId="1410"/>
    <cellStyle name="9" xfId="1411"/>
    <cellStyle name="9_!1 1 bao cao giao KH ve HTCMT vung TNB   12-12-2011" xfId="1412"/>
    <cellStyle name="9_Bieu4HTMT" xfId="1413"/>
    <cellStyle name="9_Bieu4HTMT_!1 1 bao cao giao KH ve HTCMT vung TNB   12-12-2011" xfId="1414"/>
    <cellStyle name="9_Bieu4HTMT_KH TPCP vung TNB (03-1-2012)" xfId="1415"/>
    <cellStyle name="9_KH TPCP vung TNB (03-1-2012)" xfId="1416"/>
    <cellStyle name="Accent1 2" xfId="1417"/>
    <cellStyle name="Accent2 2" xfId="1418"/>
    <cellStyle name="Accent3 2" xfId="1419"/>
    <cellStyle name="Accent4 2" xfId="1420"/>
    <cellStyle name="Accent5 2" xfId="1421"/>
    <cellStyle name="Accent6 2" xfId="1422"/>
    <cellStyle name="ÅëÈ­ [0]_      " xfId="1423"/>
    <cellStyle name="AeE­ [0]_INQUIRY ¿?¾÷AßAø " xfId="1424"/>
    <cellStyle name="ÅëÈ­ [0]_L601CPT" xfId="1425"/>
    <cellStyle name="ÅëÈ­_      " xfId="1426"/>
    <cellStyle name="AeE­_INQUIRY ¿?¾÷AßAø " xfId="1427"/>
    <cellStyle name="ÅëÈ­_L601CPT" xfId="1428"/>
    <cellStyle name="args.style" xfId="1429"/>
    <cellStyle name="args.style 2" xfId="1430"/>
    <cellStyle name="at" xfId="1431"/>
    <cellStyle name="ÄÞ¸¶ [0]_      " xfId="1432"/>
    <cellStyle name="AÞ¸¶ [0]_INQUIRY ¿?¾÷AßAø " xfId="1433"/>
    <cellStyle name="ÄÞ¸¶ [0]_L601CPT" xfId="1434"/>
    <cellStyle name="ÄÞ¸¶_      " xfId="1435"/>
    <cellStyle name="AÞ¸¶_INQUIRY ¿?¾÷AßAø " xfId="1436"/>
    <cellStyle name="ÄÞ¸¶_L601CPT" xfId="1437"/>
    <cellStyle name="AutoFormat Options" xfId="1438"/>
    <cellStyle name="AutoFormat Options 2" xfId="1439"/>
    <cellStyle name="Bad 2" xfId="1440"/>
    <cellStyle name="Bangchu" xfId="1441"/>
    <cellStyle name="Bình thường" xfId="0" builtinId="0"/>
    <cellStyle name="Bình thường 2" xfId="3"/>
    <cellStyle name="Bình thường 2 2" xfId="16"/>
    <cellStyle name="Bình thường 2 9" xfId="42"/>
    <cellStyle name="Bình thường 3" xfId="19"/>
    <cellStyle name="Bình thường 4" xfId="20"/>
    <cellStyle name="Bình thường 5" xfId="35"/>
    <cellStyle name="Body" xfId="1442"/>
    <cellStyle name="C?AØ_¿?¾÷CoE² " xfId="1443"/>
    <cellStyle name="C~1" xfId="1444"/>
    <cellStyle name="Ç¥ÁØ_      " xfId="1445"/>
    <cellStyle name="C￥AØ_¿μ¾÷CoE² " xfId="1446"/>
    <cellStyle name="Ç¥ÁØ_±¸¹Ì´ëÃ¥" xfId="1447"/>
    <cellStyle name="C￥AØ_Sheet1_¿μ¾÷CoE² " xfId="1448"/>
    <cellStyle name="Ç¥ÁØ_ÿÿÿÿÿÿ_4_ÃÑÇÕ°è " xfId="1449"/>
    <cellStyle name="Calc Currency (0)" xfId="1450"/>
    <cellStyle name="Calc Currency (0) 2" xfId="1451"/>
    <cellStyle name="Calc Currency (2)" xfId="1452"/>
    <cellStyle name="Calc Currency (2) 10" xfId="1453"/>
    <cellStyle name="Calc Currency (2) 11" xfId="1454"/>
    <cellStyle name="Calc Currency (2) 12" xfId="1455"/>
    <cellStyle name="Calc Currency (2) 13" xfId="1456"/>
    <cellStyle name="Calc Currency (2) 14" xfId="1457"/>
    <cellStyle name="Calc Currency (2) 15" xfId="1458"/>
    <cellStyle name="Calc Currency (2) 16" xfId="1459"/>
    <cellStyle name="Calc Currency (2) 2" xfId="1460"/>
    <cellStyle name="Calc Currency (2) 3" xfId="1461"/>
    <cellStyle name="Calc Currency (2) 4" xfId="1462"/>
    <cellStyle name="Calc Currency (2) 5" xfId="1463"/>
    <cellStyle name="Calc Currency (2) 6" xfId="1464"/>
    <cellStyle name="Calc Currency (2) 7" xfId="1465"/>
    <cellStyle name="Calc Currency (2) 8" xfId="1466"/>
    <cellStyle name="Calc Currency (2) 9" xfId="1467"/>
    <cellStyle name="Calc Percent (0)" xfId="1468"/>
    <cellStyle name="Calc Percent (0) 10" xfId="1469"/>
    <cellStyle name="Calc Percent (0) 11" xfId="1470"/>
    <cellStyle name="Calc Percent (0) 12" xfId="1471"/>
    <cellStyle name="Calc Percent (0) 13" xfId="1472"/>
    <cellStyle name="Calc Percent (0) 14" xfId="1473"/>
    <cellStyle name="Calc Percent (0) 15" xfId="1474"/>
    <cellStyle name="Calc Percent (0) 16" xfId="1475"/>
    <cellStyle name="Calc Percent (0) 2" xfId="1476"/>
    <cellStyle name="Calc Percent (0) 3" xfId="1477"/>
    <cellStyle name="Calc Percent (0) 4" xfId="1478"/>
    <cellStyle name="Calc Percent (0) 5" xfId="1479"/>
    <cellStyle name="Calc Percent (0) 6" xfId="1480"/>
    <cellStyle name="Calc Percent (0) 7" xfId="1481"/>
    <cellStyle name="Calc Percent (0) 8" xfId="1482"/>
    <cellStyle name="Calc Percent (0) 9" xfId="1483"/>
    <cellStyle name="Calc Percent (1)" xfId="1484"/>
    <cellStyle name="Calc Percent (1) 10" xfId="1485"/>
    <cellStyle name="Calc Percent (1) 11" xfId="1486"/>
    <cellStyle name="Calc Percent (1) 12" xfId="1487"/>
    <cellStyle name="Calc Percent (1) 13" xfId="1488"/>
    <cellStyle name="Calc Percent (1) 14" xfId="1489"/>
    <cellStyle name="Calc Percent (1) 15" xfId="1490"/>
    <cellStyle name="Calc Percent (1) 16" xfId="1491"/>
    <cellStyle name="Calc Percent (1) 2" xfId="1492"/>
    <cellStyle name="Calc Percent (1) 3" xfId="1493"/>
    <cellStyle name="Calc Percent (1) 4" xfId="1494"/>
    <cellStyle name="Calc Percent (1) 5" xfId="1495"/>
    <cellStyle name="Calc Percent (1) 6" xfId="1496"/>
    <cellStyle name="Calc Percent (1) 7" xfId="1497"/>
    <cellStyle name="Calc Percent (1) 8" xfId="1498"/>
    <cellStyle name="Calc Percent (1) 9" xfId="1499"/>
    <cellStyle name="Calc Percent (2)" xfId="1500"/>
    <cellStyle name="Calc Percent (2) 10" xfId="1501"/>
    <cellStyle name="Calc Percent (2) 11" xfId="1502"/>
    <cellStyle name="Calc Percent (2) 12" xfId="1503"/>
    <cellStyle name="Calc Percent (2) 13" xfId="1504"/>
    <cellStyle name="Calc Percent (2) 14" xfId="1505"/>
    <cellStyle name="Calc Percent (2) 15" xfId="1506"/>
    <cellStyle name="Calc Percent (2) 16" xfId="1507"/>
    <cellStyle name="Calc Percent (2) 2" xfId="1508"/>
    <cellStyle name="Calc Percent (2) 3" xfId="1509"/>
    <cellStyle name="Calc Percent (2) 4" xfId="1510"/>
    <cellStyle name="Calc Percent (2) 5" xfId="1511"/>
    <cellStyle name="Calc Percent (2) 6" xfId="1512"/>
    <cellStyle name="Calc Percent (2) 7" xfId="1513"/>
    <cellStyle name="Calc Percent (2) 8" xfId="1514"/>
    <cellStyle name="Calc Percent (2) 9" xfId="1515"/>
    <cellStyle name="Calc Units (0)" xfId="1516"/>
    <cellStyle name="Calc Units (0) 10" xfId="1517"/>
    <cellStyle name="Calc Units (0) 11" xfId="1518"/>
    <cellStyle name="Calc Units (0) 12" xfId="1519"/>
    <cellStyle name="Calc Units (0) 13" xfId="1520"/>
    <cellStyle name="Calc Units (0) 14" xfId="1521"/>
    <cellStyle name="Calc Units (0) 15" xfId="1522"/>
    <cellStyle name="Calc Units (0) 16" xfId="1523"/>
    <cellStyle name="Calc Units (0) 2" xfId="1524"/>
    <cellStyle name="Calc Units (0) 3" xfId="1525"/>
    <cellStyle name="Calc Units (0) 4" xfId="1526"/>
    <cellStyle name="Calc Units (0) 5" xfId="1527"/>
    <cellStyle name="Calc Units (0) 6" xfId="1528"/>
    <cellStyle name="Calc Units (0) 7" xfId="1529"/>
    <cellStyle name="Calc Units (0) 8" xfId="1530"/>
    <cellStyle name="Calc Units (0) 9" xfId="1531"/>
    <cellStyle name="Calc Units (1)" xfId="1532"/>
    <cellStyle name="Calc Units (1) 10" xfId="1533"/>
    <cellStyle name="Calc Units (1) 11" xfId="1534"/>
    <cellStyle name="Calc Units (1) 12" xfId="1535"/>
    <cellStyle name="Calc Units (1) 13" xfId="1536"/>
    <cellStyle name="Calc Units (1) 14" xfId="1537"/>
    <cellStyle name="Calc Units (1) 15" xfId="1538"/>
    <cellStyle name="Calc Units (1) 16" xfId="1539"/>
    <cellStyle name="Calc Units (1) 2" xfId="1540"/>
    <cellStyle name="Calc Units (1) 3" xfId="1541"/>
    <cellStyle name="Calc Units (1) 4" xfId="1542"/>
    <cellStyle name="Calc Units (1) 5" xfId="1543"/>
    <cellStyle name="Calc Units (1) 6" xfId="1544"/>
    <cellStyle name="Calc Units (1) 7" xfId="1545"/>
    <cellStyle name="Calc Units (1) 8" xfId="1546"/>
    <cellStyle name="Calc Units (1) 9" xfId="1547"/>
    <cellStyle name="Calc Units (2)" xfId="1548"/>
    <cellStyle name="Calc Units (2) 10" xfId="1549"/>
    <cellStyle name="Calc Units (2) 11" xfId="1550"/>
    <cellStyle name="Calc Units (2) 12" xfId="1551"/>
    <cellStyle name="Calc Units (2) 13" xfId="1552"/>
    <cellStyle name="Calc Units (2) 14" xfId="1553"/>
    <cellStyle name="Calc Units (2) 15" xfId="1554"/>
    <cellStyle name="Calc Units (2) 16" xfId="1555"/>
    <cellStyle name="Calc Units (2) 2" xfId="1556"/>
    <cellStyle name="Calc Units (2) 3" xfId="1557"/>
    <cellStyle name="Calc Units (2) 4" xfId="1558"/>
    <cellStyle name="Calc Units (2) 5" xfId="1559"/>
    <cellStyle name="Calc Units (2) 6" xfId="1560"/>
    <cellStyle name="Calc Units (2) 7" xfId="1561"/>
    <cellStyle name="Calc Units (2) 8" xfId="1562"/>
    <cellStyle name="Calc Units (2) 9" xfId="1563"/>
    <cellStyle name="Calculation 2" xfId="1564"/>
    <cellStyle name="category" xfId="1565"/>
    <cellStyle name="category 2" xfId="1566"/>
    <cellStyle name="Centered Heading" xfId="1567"/>
    <cellStyle name="Cerrency_Sheet2_XANGDAU" xfId="1568"/>
    <cellStyle name="Check Cell 2" xfId="1569"/>
    <cellStyle name="Check Cell 2 2" xfId="1570"/>
    <cellStyle name="Chi phÝ kh¸c_Book1" xfId="1571"/>
    <cellStyle name="Chuẩn 14" xfId="41"/>
    <cellStyle name="Chuẩn 2" xfId="6"/>
    <cellStyle name="Chuẩn 2 2" xfId="10"/>
    <cellStyle name="Chuẩn 2 2 5" xfId="31"/>
    <cellStyle name="Chuẩn 2 2 6" xfId="32"/>
    <cellStyle name="Chuẩn 2 2 7" xfId="37"/>
    <cellStyle name="Chuẩn 2 3" xfId="26"/>
    <cellStyle name="Chuẩn 2 4" xfId="29"/>
    <cellStyle name="Chuẩn 2 5" xfId="30"/>
    <cellStyle name="Chuẩn 2 6" xfId="33"/>
    <cellStyle name="Chuẩn 3" xfId="34"/>
    <cellStyle name="Chuẩn 5" xfId="11"/>
    <cellStyle name="Chuẩn 7" xfId="5238"/>
    <cellStyle name="CHUONG" xfId="1572"/>
    <cellStyle name="Column_Title" xfId="1573"/>
    <cellStyle name="Comma  - Style1" xfId="1574"/>
    <cellStyle name="Comma  - Style2" xfId="1575"/>
    <cellStyle name="Comma  - Style3" xfId="1576"/>
    <cellStyle name="Comma  - Style4" xfId="1577"/>
    <cellStyle name="Comma  - Style5" xfId="1578"/>
    <cellStyle name="Comma  - Style6" xfId="1579"/>
    <cellStyle name="Comma  - Style7" xfId="1580"/>
    <cellStyle name="Comma  - Style8" xfId="1581"/>
    <cellStyle name="Comma %" xfId="1582"/>
    <cellStyle name="Comma % 10" xfId="1583"/>
    <cellStyle name="Comma % 11" xfId="1584"/>
    <cellStyle name="Comma % 12" xfId="1585"/>
    <cellStyle name="Comma % 13" xfId="1586"/>
    <cellStyle name="Comma % 14" xfId="1587"/>
    <cellStyle name="Comma % 15" xfId="1588"/>
    <cellStyle name="Comma % 2" xfId="1589"/>
    <cellStyle name="Comma % 3" xfId="1590"/>
    <cellStyle name="Comma % 4" xfId="1591"/>
    <cellStyle name="Comma % 5" xfId="1592"/>
    <cellStyle name="Comma % 6" xfId="1593"/>
    <cellStyle name="Comma % 7" xfId="1594"/>
    <cellStyle name="Comma % 8" xfId="1595"/>
    <cellStyle name="Comma % 9" xfId="1596"/>
    <cellStyle name="Comma [0] 10" xfId="1597"/>
    <cellStyle name="Comma [0] 11" xfId="1598"/>
    <cellStyle name="Comma [0] 11 2" xfId="1599"/>
    <cellStyle name="Comma [0] 12" xfId="1600"/>
    <cellStyle name="Comma [0] 12 2" xfId="1601"/>
    <cellStyle name="Comma [0] 2" xfId="23"/>
    <cellStyle name="Comma [0] 2 10" xfId="1603"/>
    <cellStyle name="Comma [0] 2 11" xfId="1604"/>
    <cellStyle name="Comma [0] 2 12" xfId="1605"/>
    <cellStyle name="Comma [0] 2 13" xfId="1606"/>
    <cellStyle name="Comma [0] 2 14" xfId="1607"/>
    <cellStyle name="Comma [0] 2 15" xfId="1608"/>
    <cellStyle name="Comma [0] 2 16" xfId="1609"/>
    <cellStyle name="Comma [0] 2 17" xfId="1610"/>
    <cellStyle name="Comma [0] 2 18" xfId="1611"/>
    <cellStyle name="Comma [0] 2 19" xfId="1612"/>
    <cellStyle name="Comma [0] 2 2" xfId="1613"/>
    <cellStyle name="Comma [0] 2 2 2" xfId="1614"/>
    <cellStyle name="Comma [0] 2 2 3" xfId="1615"/>
    <cellStyle name="Comma [0] 2 2 3 2" xfId="1616"/>
    <cellStyle name="Comma [0] 2 2 3 2 2" xfId="1617"/>
    <cellStyle name="Comma [0] 2 2 3 2 2 2" xfId="1618"/>
    <cellStyle name="Comma [0] 2 2 3 2 2 3" xfId="1619"/>
    <cellStyle name="Comma [0] 2 2 3 2 3" xfId="1620"/>
    <cellStyle name="Comma [0] 2 2 3 2 4" xfId="1621"/>
    <cellStyle name="Comma [0] 2 2 3 3" xfId="1622"/>
    <cellStyle name="Comma [0] 2 2 3 3 2" xfId="1623"/>
    <cellStyle name="Comma [0] 2 2 3 3 3" xfId="1624"/>
    <cellStyle name="Comma [0] 2 2 3 4" xfId="1625"/>
    <cellStyle name="Comma [0] 2 2 3 5" xfId="1626"/>
    <cellStyle name="Comma [0] 2 2 4" xfId="1627"/>
    <cellStyle name="Comma [0] 2 2 4 2" xfId="1628"/>
    <cellStyle name="Comma [0] 2 2 4 2 2" xfId="1629"/>
    <cellStyle name="Comma [0] 2 2 4 2 3" xfId="1630"/>
    <cellStyle name="Comma [0] 2 2 4 3" xfId="1631"/>
    <cellStyle name="Comma [0] 2 2 4 4" xfId="1632"/>
    <cellStyle name="Comma [0] 2 20" xfId="1633"/>
    <cellStyle name="Comma [0] 2 21" xfId="1634"/>
    <cellStyle name="Comma [0] 2 22" xfId="1635"/>
    <cellStyle name="Comma [0] 2 23" xfId="1636"/>
    <cellStyle name="Comma [0] 2 24" xfId="1637"/>
    <cellStyle name="Comma [0] 2 25" xfId="1638"/>
    <cellStyle name="Comma [0] 2 26" xfId="1639"/>
    <cellStyle name="Comma [0] 2 27" xfId="1602"/>
    <cellStyle name="Comma [0] 2 3" xfId="1640"/>
    <cellStyle name="Comma [0] 2 4" xfId="1641"/>
    <cellStyle name="Comma [0] 2 5" xfId="1642"/>
    <cellStyle name="Comma [0] 2 6" xfId="1643"/>
    <cellStyle name="Comma [0] 2 7" xfId="1644"/>
    <cellStyle name="Comma [0] 2 8" xfId="1645"/>
    <cellStyle name="Comma [0] 2 9" xfId="1646"/>
    <cellStyle name="Comma [0] 2_05-12  KH trung han 2016-2020 - Liem Thinh edited" xfId="1647"/>
    <cellStyle name="Comma [0] 3" xfId="1648"/>
    <cellStyle name="Comma [0] 3 2" xfId="1649"/>
    <cellStyle name="Comma [0] 3 2 2" xfId="1650"/>
    <cellStyle name="Comma [0] 3 3" xfId="1651"/>
    <cellStyle name="Comma [0] 4" xfId="1652"/>
    <cellStyle name="Comma [0] 5" xfId="1653"/>
    <cellStyle name="Comma [0] 6" xfId="1654"/>
    <cellStyle name="Comma [0] 7" xfId="1655"/>
    <cellStyle name="Comma [0] 8" xfId="1656"/>
    <cellStyle name="Comma [0] 9" xfId="1657"/>
    <cellStyle name="Comma [00]" xfId="1658"/>
    <cellStyle name="Comma [00] 10" xfId="1659"/>
    <cellStyle name="Comma [00] 11" xfId="1660"/>
    <cellStyle name="Comma [00] 12" xfId="1661"/>
    <cellStyle name="Comma [00] 13" xfId="1662"/>
    <cellStyle name="Comma [00] 14" xfId="1663"/>
    <cellStyle name="Comma [00] 15" xfId="1664"/>
    <cellStyle name="Comma [00] 16" xfId="1665"/>
    <cellStyle name="Comma [00] 2" xfId="1666"/>
    <cellStyle name="Comma [00] 3" xfId="1667"/>
    <cellStyle name="Comma [00] 4" xfId="1668"/>
    <cellStyle name="Comma [00] 5" xfId="1669"/>
    <cellStyle name="Comma [00] 6" xfId="1670"/>
    <cellStyle name="Comma [00] 7" xfId="1671"/>
    <cellStyle name="Comma [00] 8" xfId="1672"/>
    <cellStyle name="Comma [00] 9" xfId="1673"/>
    <cellStyle name="Comma 0.0" xfId="1674"/>
    <cellStyle name="Comma 0.0%" xfId="1675"/>
    <cellStyle name="Comma 0.00" xfId="1676"/>
    <cellStyle name="Comma 0.00%" xfId="1677"/>
    <cellStyle name="Comma 0.000" xfId="1678"/>
    <cellStyle name="Comma 0.000%" xfId="1679"/>
    <cellStyle name="Comma 10" xfId="1680"/>
    <cellStyle name="Comma 10 10" xfId="1681"/>
    <cellStyle name="Comma 10 10 10" xfId="1682"/>
    <cellStyle name="Comma 10 10 2" xfId="1683"/>
    <cellStyle name="Comma 10 10 2 2" xfId="1684"/>
    <cellStyle name="Comma 10 10 2 3" xfId="1685"/>
    <cellStyle name="Comma 10 10 2 4" xfId="1686"/>
    <cellStyle name="Comma 10 10 3" xfId="1687"/>
    <cellStyle name="Comma 10 10 4" xfId="1688"/>
    <cellStyle name="Comma 10 10 5" xfId="1689"/>
    <cellStyle name="Comma 10 2" xfId="1690"/>
    <cellStyle name="Comma 10 2 2" xfId="1691"/>
    <cellStyle name="Comma 10 3" xfId="1692"/>
    <cellStyle name="Comma 10 3 2" xfId="1693"/>
    <cellStyle name="Comma 10 3 3 2" xfId="1694"/>
    <cellStyle name="Comma 10 4" xfId="1695"/>
    <cellStyle name="Comma 11" xfId="1696"/>
    <cellStyle name="Comma 11 2" xfId="1697"/>
    <cellStyle name="Comma 11 3" xfId="1698"/>
    <cellStyle name="Comma 12" xfId="1699"/>
    <cellStyle name="Comma 12 2" xfId="1700"/>
    <cellStyle name="Comma 12 2 2" xfId="1701"/>
    <cellStyle name="Comma 12 3" xfId="1702"/>
    <cellStyle name="Comma 13" xfId="1703"/>
    <cellStyle name="Comma 13 2" xfId="1704"/>
    <cellStyle name="Comma 13 2 2" xfId="1705"/>
    <cellStyle name="Comma 13 2 2 2" xfId="1706"/>
    <cellStyle name="Comma 13 2 2 2 2 2 4" xfId="1707"/>
    <cellStyle name="Comma 13 2 2 3" xfId="1708"/>
    <cellStyle name="Comma 13 2 2 4" xfId="1709"/>
    <cellStyle name="Comma 13 2 2 4 2" xfId="1710"/>
    <cellStyle name="Comma 13 2 3" xfId="1711"/>
    <cellStyle name="Comma 13 2 3 2" xfId="1712"/>
    <cellStyle name="Comma 13 2 4" xfId="1713"/>
    <cellStyle name="Comma 13 2 5" xfId="1714"/>
    <cellStyle name="Comma 13 3" xfId="1715"/>
    <cellStyle name="Comma 13 4" xfId="1716"/>
    <cellStyle name="Comma 14" xfId="1717"/>
    <cellStyle name="Comma 14 2" xfId="1718"/>
    <cellStyle name="Comma 14 2 2" xfId="1719"/>
    <cellStyle name="Comma 14 3" xfId="1720"/>
    <cellStyle name="Comma 15" xfId="1721"/>
    <cellStyle name="Comma 15 2" xfId="1722"/>
    <cellStyle name="Comma 15 3" xfId="1723"/>
    <cellStyle name="Comma 16" xfId="1724"/>
    <cellStyle name="Comma 16 2" xfId="1725"/>
    <cellStyle name="Comma 16 3" xfId="1726"/>
    <cellStyle name="Comma 16 3 2" xfId="1727"/>
    <cellStyle name="Comma 16 3 2 2" xfId="1728"/>
    <cellStyle name="Comma 16 3 2 2 2" xfId="1729"/>
    <cellStyle name="Comma 16 3 2 2 2 2" xfId="1730"/>
    <cellStyle name="Comma 16 3 2 2 2 3" xfId="1731"/>
    <cellStyle name="Comma 16 3 2 2 3" xfId="1732"/>
    <cellStyle name="Comma 16 3 2 2 4" xfId="1733"/>
    <cellStyle name="Comma 16 3 2 3" xfId="1734"/>
    <cellStyle name="Comma 16 3 2 3 2" xfId="1735"/>
    <cellStyle name="Comma 16 3 2 3 3" xfId="1736"/>
    <cellStyle name="Comma 16 3 2 4" xfId="1737"/>
    <cellStyle name="Comma 16 3 2 5" xfId="1738"/>
    <cellStyle name="Comma 16 3 2 6 2 2 2" xfId="1739"/>
    <cellStyle name="Comma 16 3 2 6 2 2 2 2" xfId="1740"/>
    <cellStyle name="Comma 16 3 3" xfId="1741"/>
    <cellStyle name="Comma 16 3 3 2" xfId="1742"/>
    <cellStyle name="Comma 16 3 3 2 2" xfId="1743"/>
    <cellStyle name="Comma 16 3 3 2 2 2" xfId="1744"/>
    <cellStyle name="Comma 16 3 3 2 2 3" xfId="1745"/>
    <cellStyle name="Comma 16 3 3 2 3" xfId="1746"/>
    <cellStyle name="Comma 16 3 3 2 4" xfId="1747"/>
    <cellStyle name="Comma 16 3 3 3" xfId="1748"/>
    <cellStyle name="Comma 16 3 3 3 2" xfId="1749"/>
    <cellStyle name="Comma 16 3 3 3 3" xfId="1750"/>
    <cellStyle name="Comma 16 3 3 4" xfId="1751"/>
    <cellStyle name="Comma 16 3 3 5" xfId="1752"/>
    <cellStyle name="Comma 16 3 4" xfId="1753"/>
    <cellStyle name="Comma 16 3 4 2" xfId="1754"/>
    <cellStyle name="Comma 16 3 4 2 2" xfId="1755"/>
    <cellStyle name="Comma 16 3 4 2 3" xfId="1756"/>
    <cellStyle name="Comma 16 3 4 3" xfId="1757"/>
    <cellStyle name="Comma 16 3 4 4" xfId="1758"/>
    <cellStyle name="Comma 16 3 5" xfId="1759"/>
    <cellStyle name="Comma 16 3 5 2" xfId="1760"/>
    <cellStyle name="Comma 16 3 5 3" xfId="1761"/>
    <cellStyle name="Comma 16 3 6" xfId="1762"/>
    <cellStyle name="Comma 16 3 7" xfId="1763"/>
    <cellStyle name="Comma 17" xfId="1764"/>
    <cellStyle name="Comma 17 2" xfId="1765"/>
    <cellStyle name="Comma 17 3" xfId="1766"/>
    <cellStyle name="Comma 17 4" xfId="1767"/>
    <cellStyle name="Comma 18" xfId="1768"/>
    <cellStyle name="Comma 18 2" xfId="1769"/>
    <cellStyle name="Comma 18 3" xfId="1770"/>
    <cellStyle name="Comma 19" xfId="1771"/>
    <cellStyle name="Comma 19 2" xfId="1772"/>
    <cellStyle name="Comma 2" xfId="1773"/>
    <cellStyle name="Comma 2 10" xfId="1774"/>
    <cellStyle name="Comma 2 11" xfId="1775"/>
    <cellStyle name="Comma 2 12" xfId="1776"/>
    <cellStyle name="Comma 2 13" xfId="1777"/>
    <cellStyle name="Comma 2 14" xfId="1778"/>
    <cellStyle name="Comma 2 15" xfId="1779"/>
    <cellStyle name="Comma 2 16" xfId="1780"/>
    <cellStyle name="Comma 2 17" xfId="1781"/>
    <cellStyle name="Comma 2 18" xfId="1782"/>
    <cellStyle name="Comma 2 19" xfId="1783"/>
    <cellStyle name="Comma 2 2" xfId="1784"/>
    <cellStyle name="Comma 2 2 10" xfId="1785"/>
    <cellStyle name="Comma 2 2 11" xfId="1786"/>
    <cellStyle name="Comma 2 2 12" xfId="1787"/>
    <cellStyle name="Comma 2 2 13" xfId="1788"/>
    <cellStyle name="Comma 2 2 14" xfId="1789"/>
    <cellStyle name="Comma 2 2 15" xfId="1790"/>
    <cellStyle name="Comma 2 2 16" xfId="1791"/>
    <cellStyle name="Comma 2 2 17" xfId="1792"/>
    <cellStyle name="Comma 2 2 18" xfId="1793"/>
    <cellStyle name="Comma 2 2 19" xfId="1794"/>
    <cellStyle name="Comma 2 2 2" xfId="1795"/>
    <cellStyle name="Comma 2 2 2 10" xfId="1796"/>
    <cellStyle name="Comma 2 2 2 11" xfId="1797"/>
    <cellStyle name="Comma 2 2 2 12" xfId="1798"/>
    <cellStyle name="Comma 2 2 2 13" xfId="1799"/>
    <cellStyle name="Comma 2 2 2 14" xfId="1800"/>
    <cellStyle name="Comma 2 2 2 15" xfId="1801"/>
    <cellStyle name="Comma 2 2 2 16" xfId="1802"/>
    <cellStyle name="Comma 2 2 2 17" xfId="1803"/>
    <cellStyle name="Comma 2 2 2 18" xfId="1804"/>
    <cellStyle name="Comma 2 2 2 19" xfId="1805"/>
    <cellStyle name="Comma 2 2 2 2" xfId="1806"/>
    <cellStyle name="Comma 2 2 2 2 2 2" xfId="1807"/>
    <cellStyle name="Comma 2 2 2 20" xfId="1808"/>
    <cellStyle name="Comma 2 2 2 21" xfId="1809"/>
    <cellStyle name="Comma 2 2 2 22" xfId="1810"/>
    <cellStyle name="Comma 2 2 2 23" xfId="1811"/>
    <cellStyle name="Comma 2 2 2 24" xfId="1812"/>
    <cellStyle name="Comma 2 2 2 3" xfId="1813"/>
    <cellStyle name="Comma 2 2 2 4" xfId="1814"/>
    <cellStyle name="Comma 2 2 2 5" xfId="1815"/>
    <cellStyle name="Comma 2 2 2 6" xfId="1816"/>
    <cellStyle name="Comma 2 2 2 7" xfId="1817"/>
    <cellStyle name="Comma 2 2 2 8" xfId="1818"/>
    <cellStyle name="Comma 2 2 2 9" xfId="1819"/>
    <cellStyle name="Comma 2 2 20" xfId="1820"/>
    <cellStyle name="Comma 2 2 21" xfId="1821"/>
    <cellStyle name="Comma 2 2 22" xfId="1822"/>
    <cellStyle name="Comma 2 2 23" xfId="1823"/>
    <cellStyle name="Comma 2 2 24" xfId="1824"/>
    <cellStyle name="Comma 2 2 25" xfId="1825"/>
    <cellStyle name="Comma 2 2 3" xfId="1826"/>
    <cellStyle name="Comma 2 2 4" xfId="1827"/>
    <cellStyle name="Comma 2 2 5" xfId="1828"/>
    <cellStyle name="Comma 2 2 6" xfId="1829"/>
    <cellStyle name="Comma 2 2 7" xfId="1830"/>
    <cellStyle name="Comma 2 2 8" xfId="1831"/>
    <cellStyle name="Comma 2 2 9" xfId="1832"/>
    <cellStyle name="Comma 2 2_05-12  KH trung han 2016-2020 - Liem Thinh edited" xfId="1833"/>
    <cellStyle name="Comma 2 20" xfId="1834"/>
    <cellStyle name="Comma 2 21" xfId="1835"/>
    <cellStyle name="Comma 2 22" xfId="1836"/>
    <cellStyle name="Comma 2 23" xfId="1837"/>
    <cellStyle name="Comma 2 24" xfId="1838"/>
    <cellStyle name="Comma 2 25" xfId="1839"/>
    <cellStyle name="Comma 2 26" xfId="1840"/>
    <cellStyle name="Comma 2 27" xfId="1841"/>
    <cellStyle name="Comma 2 28" xfId="1842"/>
    <cellStyle name="Comma 2 29" xfId="1843"/>
    <cellStyle name="Comma 2 3" xfId="9"/>
    <cellStyle name="Comma 2 3 2" xfId="1845"/>
    <cellStyle name="Comma 2 3 2 11 5" xfId="1846"/>
    <cellStyle name="Comma 2 3 2 2" xfId="1847"/>
    <cellStyle name="Comma 2 3 2 3" xfId="1848"/>
    <cellStyle name="Comma 2 3 2 7 9" xfId="1849"/>
    <cellStyle name="Comma 2 3 3" xfId="1850"/>
    <cellStyle name="Comma 2 3 4" xfId="1844"/>
    <cellStyle name="Comma 2 30" xfId="1851"/>
    <cellStyle name="Comma 2 31" xfId="1852"/>
    <cellStyle name="Comma 2 32" xfId="1853"/>
    <cellStyle name="Comma 2 4" xfId="1854"/>
    <cellStyle name="Comma 2 4 2" xfId="1855"/>
    <cellStyle name="Comma 2 5" xfId="1856"/>
    <cellStyle name="Comma 2 5 2" xfId="1857"/>
    <cellStyle name="Comma 2 5 3" xfId="1858"/>
    <cellStyle name="Comma 2 6" xfId="40"/>
    <cellStyle name="Comma 2 6 2" xfId="1859"/>
    <cellStyle name="Comma 2 7" xfId="1860"/>
    <cellStyle name="Comma 2 8" xfId="1861"/>
    <cellStyle name="Comma 2 9" xfId="1862"/>
    <cellStyle name="Comma 2_05-12  KH trung han 2016-2020 - Liem Thinh edited" xfId="1863"/>
    <cellStyle name="Comma 20" xfId="1864"/>
    <cellStyle name="Comma 20 2" xfId="1865"/>
    <cellStyle name="Comma 20 3" xfId="1866"/>
    <cellStyle name="Comma 21" xfId="1867"/>
    <cellStyle name="Comma 21 2" xfId="1868"/>
    <cellStyle name="Comma 21 3" xfId="1869"/>
    <cellStyle name="Comma 22" xfId="1870"/>
    <cellStyle name="Comma 22 2" xfId="1871"/>
    <cellStyle name="Comma 22 3" xfId="1872"/>
    <cellStyle name="Comma 23" xfId="1873"/>
    <cellStyle name="Comma 23 2" xfId="1874"/>
    <cellStyle name="Comma 23 3" xfId="1875"/>
    <cellStyle name="Comma 24" xfId="1876"/>
    <cellStyle name="Comma 24 2" xfId="1877"/>
    <cellStyle name="Comma 24 3" xfId="1878"/>
    <cellStyle name="Comma 25" xfId="1879"/>
    <cellStyle name="Comma 25 2" xfId="1880"/>
    <cellStyle name="Comma 26" xfId="1881"/>
    <cellStyle name="Comma 26 2" xfId="1882"/>
    <cellStyle name="Comma 26 2 2" xfId="1883"/>
    <cellStyle name="Comma 27" xfId="1884"/>
    <cellStyle name="Comma 27 2" xfId="1885"/>
    <cellStyle name="Comma 28" xfId="1886"/>
    <cellStyle name="Comma 28 2" xfId="1887"/>
    <cellStyle name="Comma 28 2 2 4 2" xfId="1888"/>
    <cellStyle name="Comma 28 2 2 9" xfId="1889"/>
    <cellStyle name="Comma 29" xfId="1890"/>
    <cellStyle name="Comma 29 2" xfId="1891"/>
    <cellStyle name="Comma 3" xfId="8"/>
    <cellStyle name="Comma 3 2" xfId="18"/>
    <cellStyle name="Comma 3 2 10" xfId="1892"/>
    <cellStyle name="Comma 3 2 11" xfId="1893"/>
    <cellStyle name="Comma 3 2 12" xfId="1894"/>
    <cellStyle name="Comma 3 2 13" xfId="1895"/>
    <cellStyle name="Comma 3 2 14" xfId="1896"/>
    <cellStyle name="Comma 3 2 15" xfId="1897"/>
    <cellStyle name="Comma 3 2 2" xfId="1898"/>
    <cellStyle name="Comma 3 2 2 2" xfId="1899"/>
    <cellStyle name="Comma 3 2 2 3" xfId="1900"/>
    <cellStyle name="Comma 3 2 3" xfId="1901"/>
    <cellStyle name="Comma 3 2 3 2" xfId="1902"/>
    <cellStyle name="Comma 3 2 3 3" xfId="1903"/>
    <cellStyle name="Comma 3 2 4" xfId="1904"/>
    <cellStyle name="Comma 3 2 5" xfId="1905"/>
    <cellStyle name="Comma 3 2 6" xfId="1906"/>
    <cellStyle name="Comma 3 2 7" xfId="1907"/>
    <cellStyle name="Comma 3 2 8" xfId="1908"/>
    <cellStyle name="Comma 3 2 9" xfId="1909"/>
    <cellStyle name="Comma 3 3" xfId="1910"/>
    <cellStyle name="Comma 3 3 2" xfId="1911"/>
    <cellStyle name="Comma 3 3 3" xfId="1912"/>
    <cellStyle name="Comma 3 4" xfId="1913"/>
    <cellStyle name="Comma 3 4 2" xfId="1914"/>
    <cellStyle name="Comma 3 4 3" xfId="1915"/>
    <cellStyle name="Comma 3 5" xfId="1916"/>
    <cellStyle name="Comma 3 5 2" xfId="1917"/>
    <cellStyle name="Comma 3 6" xfId="1918"/>
    <cellStyle name="Comma 3 6 2" xfId="1919"/>
    <cellStyle name="Comma 3 7" xfId="1920"/>
    <cellStyle name="Comma 3 7 2" xfId="1921"/>
    <cellStyle name="Comma 3 8" xfId="1922"/>
    <cellStyle name="Comma 3 9" xfId="1923"/>
    <cellStyle name="Comma 30" xfId="1924"/>
    <cellStyle name="Comma 30 2" xfId="1925"/>
    <cellStyle name="Comma 31" xfId="1926"/>
    <cellStyle name="Comma 31 2" xfId="1927"/>
    <cellStyle name="Comma 32" xfId="1928"/>
    <cellStyle name="Comma 32 2" xfId="1929"/>
    <cellStyle name="Comma 32 2 2" xfId="1930"/>
    <cellStyle name="Comma 32 3" xfId="1931"/>
    <cellStyle name="Comma 33" xfId="1932"/>
    <cellStyle name="Comma 33 2" xfId="1933"/>
    <cellStyle name="Comma 34" xfId="1934"/>
    <cellStyle name="Comma 34 2" xfId="1935"/>
    <cellStyle name="Comma 35" xfId="1936"/>
    <cellStyle name="Comma 35 2" xfId="1937"/>
    <cellStyle name="Comma 35 3" xfId="1938"/>
    <cellStyle name="Comma 35 3 2" xfId="1939"/>
    <cellStyle name="Comma 35 3 2 2" xfId="1940"/>
    <cellStyle name="Comma 35 3 2 2 2" xfId="1941"/>
    <cellStyle name="Comma 35 3 2 2 3" xfId="1942"/>
    <cellStyle name="Comma 35 3 2 3" xfId="1943"/>
    <cellStyle name="Comma 35 3 2 4" xfId="1944"/>
    <cellStyle name="Comma 35 3 3" xfId="1945"/>
    <cellStyle name="Comma 35 3 3 2" xfId="1946"/>
    <cellStyle name="Comma 35 3 3 3" xfId="1947"/>
    <cellStyle name="Comma 35 3 4" xfId="1948"/>
    <cellStyle name="Comma 35 3 5" xfId="1949"/>
    <cellStyle name="Comma 35 4" xfId="1950"/>
    <cellStyle name="Comma 35 4 2" xfId="1951"/>
    <cellStyle name="Comma 35 4 2 2" xfId="1952"/>
    <cellStyle name="Comma 35 4 2 2 2" xfId="1953"/>
    <cellStyle name="Comma 35 4 2 2 3" xfId="1954"/>
    <cellStyle name="Comma 35 4 2 3" xfId="1955"/>
    <cellStyle name="Comma 35 4 2 4" xfId="1956"/>
    <cellStyle name="Comma 35 4 3" xfId="1957"/>
    <cellStyle name="Comma 35 4 3 2" xfId="1958"/>
    <cellStyle name="Comma 35 4 3 3" xfId="1959"/>
    <cellStyle name="Comma 35 4 4" xfId="1960"/>
    <cellStyle name="Comma 35 4 5" xfId="1961"/>
    <cellStyle name="Comma 35 5" xfId="1962"/>
    <cellStyle name="Comma 35 5 2" xfId="1963"/>
    <cellStyle name="Comma 35 5 2 2" xfId="1964"/>
    <cellStyle name="Comma 36" xfId="1965"/>
    <cellStyle name="Comma 36 2" xfId="1966"/>
    <cellStyle name="Comma 37" xfId="1967"/>
    <cellStyle name="Comma 37 2" xfId="1968"/>
    <cellStyle name="Comma 38" xfId="1969"/>
    <cellStyle name="Comma 39" xfId="1970"/>
    <cellStyle name="Comma 39 2" xfId="1971"/>
    <cellStyle name="Comma 4" xfId="1972"/>
    <cellStyle name="Comma 4 10" xfId="1973"/>
    <cellStyle name="Comma 4 10 2" xfId="1974"/>
    <cellStyle name="Comma 4 11" xfId="1975"/>
    <cellStyle name="Comma 4 12" xfId="1976"/>
    <cellStyle name="Comma 4 13" xfId="1977"/>
    <cellStyle name="Comma 4 14" xfId="1978"/>
    <cellStyle name="Comma 4 15" xfId="1979"/>
    <cellStyle name="Comma 4 16" xfId="1980"/>
    <cellStyle name="Comma 4 17" xfId="1981"/>
    <cellStyle name="Comma 4 18" xfId="1982"/>
    <cellStyle name="Comma 4 19" xfId="1983"/>
    <cellStyle name="Comma 4 2" xfId="1984"/>
    <cellStyle name="Comma 4 2 2" xfId="1985"/>
    <cellStyle name="Comma 4 2 2 3" xfId="1986"/>
    <cellStyle name="Comma 4 2 3" xfId="1987"/>
    <cellStyle name="Comma 4 2 3 2" xfId="1988"/>
    <cellStyle name="Comma 4 20" xfId="1989"/>
    <cellStyle name="Comma 4 3" xfId="1990"/>
    <cellStyle name="Comma 4 3 2" xfId="1991"/>
    <cellStyle name="Comma 4 3 2 2" xfId="1992"/>
    <cellStyle name="Comma 4 3 3" xfId="1993"/>
    <cellStyle name="Comma 4 3 4" xfId="1994"/>
    <cellStyle name="Comma 4 4" xfId="1995"/>
    <cellStyle name="Comma 4 4 2" xfId="1996"/>
    <cellStyle name="Comma 4 4 3" xfId="1997"/>
    <cellStyle name="Comma 4 4 4" xfId="1998"/>
    <cellStyle name="Comma 4 5" xfId="1999"/>
    <cellStyle name="Comma 4 6" xfId="2000"/>
    <cellStyle name="Comma 4 7" xfId="2001"/>
    <cellStyle name="Comma 4 8" xfId="2002"/>
    <cellStyle name="Comma 4 9" xfId="2003"/>
    <cellStyle name="Comma 4_THEO DOI THUC HIEN (GỐC 1)" xfId="2004"/>
    <cellStyle name="Comma 40" xfId="2005"/>
    <cellStyle name="Comma 40 2" xfId="2006"/>
    <cellStyle name="Comma 41" xfId="2007"/>
    <cellStyle name="Comma 42" xfId="2008"/>
    <cellStyle name="Comma 43" xfId="2009"/>
    <cellStyle name="Comma 44" xfId="2010"/>
    <cellStyle name="Comma 45" xfId="2011"/>
    <cellStyle name="Comma 46" xfId="2012"/>
    <cellStyle name="Comma 47" xfId="2013"/>
    <cellStyle name="Comma 48" xfId="2014"/>
    <cellStyle name="Comma 49" xfId="2015"/>
    <cellStyle name="Comma 5" xfId="2016"/>
    <cellStyle name="Comma 5 10" xfId="2017"/>
    <cellStyle name="Comma 5 11" xfId="2018"/>
    <cellStyle name="Comma 5 12" xfId="2019"/>
    <cellStyle name="Comma 5 13" xfId="2020"/>
    <cellStyle name="Comma 5 14" xfId="2021"/>
    <cellStyle name="Comma 5 15" xfId="2022"/>
    <cellStyle name="Comma 5 16" xfId="2023"/>
    <cellStyle name="Comma 5 17" xfId="2024"/>
    <cellStyle name="Comma 5 17 2" xfId="2025"/>
    <cellStyle name="Comma 5 17 3" xfId="2026"/>
    <cellStyle name="Comma 5 18" xfId="2027"/>
    <cellStyle name="Comma 5 19" xfId="2028"/>
    <cellStyle name="Comma 5 2" xfId="2029"/>
    <cellStyle name="Comma 5 20" xfId="2030"/>
    <cellStyle name="Comma 5 21" xfId="2031"/>
    <cellStyle name="Comma 5 21 2" xfId="2032"/>
    <cellStyle name="Comma 5 21 2 2" xfId="2033"/>
    <cellStyle name="Comma 5 21 2 2 2" xfId="2034"/>
    <cellStyle name="Comma 5 21 2 2 3" xfId="2035"/>
    <cellStyle name="Comma 5 21 2 3" xfId="2036"/>
    <cellStyle name="Comma 5 21 2 3 2" xfId="2037"/>
    <cellStyle name="Comma 5 21 2 3 3" xfId="2038"/>
    <cellStyle name="Comma 5 21 2 4" xfId="2039"/>
    <cellStyle name="Comma 5 21 2 5" xfId="2040"/>
    <cellStyle name="Comma 5 21 3" xfId="2041"/>
    <cellStyle name="Comma 5 21 3 2" xfId="2042"/>
    <cellStyle name="Comma 5 21 3 2 2" xfId="2043"/>
    <cellStyle name="Comma 5 21 3 2 3" xfId="2044"/>
    <cellStyle name="Comma 5 21 3 3" xfId="2045"/>
    <cellStyle name="Comma 5 21 3 4" xfId="2046"/>
    <cellStyle name="Comma 5 21 4" xfId="2047"/>
    <cellStyle name="Comma 5 21 4 2" xfId="2048"/>
    <cellStyle name="Comma 5 21 4 3" xfId="2049"/>
    <cellStyle name="Comma 5 21 5" xfId="2050"/>
    <cellStyle name="Comma 5 21 6" xfId="2051"/>
    <cellStyle name="Comma 5 22" xfId="2052"/>
    <cellStyle name="Comma 5 22 2" xfId="2053"/>
    <cellStyle name="Comma 5 22 2 2" xfId="2054"/>
    <cellStyle name="Comma 5 22 2 3" xfId="2055"/>
    <cellStyle name="Comma 5 22 3" xfId="2056"/>
    <cellStyle name="Comma 5 22 4" xfId="2057"/>
    <cellStyle name="Comma 5 23" xfId="2058"/>
    <cellStyle name="Comma 5 3" xfId="2059"/>
    <cellStyle name="Comma 5 3 2" xfId="2060"/>
    <cellStyle name="Comma 5 4" xfId="2061"/>
    <cellStyle name="Comma 5 4 2" xfId="2062"/>
    <cellStyle name="Comma 5 5" xfId="2063"/>
    <cellStyle name="Comma 5 5 2" xfId="2064"/>
    <cellStyle name="Comma 5 5 3" xfId="2065"/>
    <cellStyle name="Comma 5 6" xfId="2066"/>
    <cellStyle name="Comma 5 7" xfId="2067"/>
    <cellStyle name="Comma 5 8" xfId="2068"/>
    <cellStyle name="Comma 5 9" xfId="2069"/>
    <cellStyle name="Comma 5_05-12  KH trung han 2016-2020 - Liem Thinh edited" xfId="2070"/>
    <cellStyle name="Comma 50" xfId="2071"/>
    <cellStyle name="Comma 50 2" xfId="2072"/>
    <cellStyle name="Comma 50 2 2" xfId="2073"/>
    <cellStyle name="Comma 50 2 2 2" xfId="2074"/>
    <cellStyle name="Comma 50 2 2 3" xfId="2075"/>
    <cellStyle name="Comma 50 2 3" xfId="2076"/>
    <cellStyle name="Comma 50 2 4" xfId="2077"/>
    <cellStyle name="Comma 50 3" xfId="2078"/>
    <cellStyle name="Comma 50 3 2" xfId="2079"/>
    <cellStyle name="Comma 50 3 3" xfId="2080"/>
    <cellStyle name="Comma 50 4" xfId="2081"/>
    <cellStyle name="Comma 50 5" xfId="2082"/>
    <cellStyle name="Comma 51" xfId="2083"/>
    <cellStyle name="Comma 51 2" xfId="2084"/>
    <cellStyle name="Comma 51 2 2" xfId="2085"/>
    <cellStyle name="Comma 51 2 2 2" xfId="2086"/>
    <cellStyle name="Comma 51 2 2 3" xfId="2087"/>
    <cellStyle name="Comma 51 2 3" xfId="2088"/>
    <cellStyle name="Comma 51 2 4" xfId="2089"/>
    <cellStyle name="Comma 51 3" xfId="2090"/>
    <cellStyle name="Comma 51 3 2" xfId="2091"/>
    <cellStyle name="Comma 51 3 3" xfId="2092"/>
    <cellStyle name="Comma 51 4" xfId="2093"/>
    <cellStyle name="Comma 51 5" xfId="2094"/>
    <cellStyle name="Comma 52" xfId="2095"/>
    <cellStyle name="Comma 52 2" xfId="2096"/>
    <cellStyle name="Comma 53" xfId="2097"/>
    <cellStyle name="Comma 53 2" xfId="2098"/>
    <cellStyle name="Comma 53 2 2" xfId="2099"/>
    <cellStyle name="Comma 53 2 3" xfId="2100"/>
    <cellStyle name="Comma 53 3" xfId="2101"/>
    <cellStyle name="Comma 53 4" xfId="2102"/>
    <cellStyle name="Comma 54" xfId="2103"/>
    <cellStyle name="Comma 54 2" xfId="2104"/>
    <cellStyle name="Comma 55" xfId="2105"/>
    <cellStyle name="Comma 55 2" xfId="2106"/>
    <cellStyle name="Comma 55 3" xfId="2107"/>
    <cellStyle name="Comma 56" xfId="2108"/>
    <cellStyle name="Comma 57" xfId="2109"/>
    <cellStyle name="Comma 57 2" xfId="2110"/>
    <cellStyle name="Comma 57 4" xfId="2111"/>
    <cellStyle name="Comma 58" xfId="2112"/>
    <cellStyle name="Comma 59" xfId="2113"/>
    <cellStyle name="Comma 6" xfId="2114"/>
    <cellStyle name="Comma 6 2" xfId="2115"/>
    <cellStyle name="Comma 6 2 2" xfId="2116"/>
    <cellStyle name="Comma 6 3" xfId="2117"/>
    <cellStyle name="Comma 6 4" xfId="2118"/>
    <cellStyle name="Comma 60" xfId="2119"/>
    <cellStyle name="Comma 61" xfId="2120"/>
    <cellStyle name="Comma 62" xfId="2121"/>
    <cellStyle name="Comma 63" xfId="5243"/>
    <cellStyle name="Comma 64" xfId="5240"/>
    <cellStyle name="Comma 65" xfId="5249"/>
    <cellStyle name="Comma 66" xfId="5245"/>
    <cellStyle name="Comma 67" xfId="5251"/>
    <cellStyle name="Comma 68" xfId="5254"/>
    <cellStyle name="Comma 7" xfId="2122"/>
    <cellStyle name="Comma 7 2" xfId="2123"/>
    <cellStyle name="Comma 7 3" xfId="2124"/>
    <cellStyle name="Comma 7 3 2" xfId="2125"/>
    <cellStyle name="Comma 7 4" xfId="2126"/>
    <cellStyle name="Comma 7 5" xfId="2127"/>
    <cellStyle name="Comma 7 6" xfId="2128"/>
    <cellStyle name="Comma 7_20131129 Nhu cau 2014_TPCP ODA (co hoan ung)" xfId="2129"/>
    <cellStyle name="Comma 78" xfId="2130"/>
    <cellStyle name="Comma 8" xfId="2131"/>
    <cellStyle name="Comma 8 2" xfId="2132"/>
    <cellStyle name="Comma 8 2 2" xfId="2133"/>
    <cellStyle name="Comma 8 3" xfId="2134"/>
    <cellStyle name="Comma 8 4" xfId="2135"/>
    <cellStyle name="Comma 8 5" xfId="2136"/>
    <cellStyle name="Comma 9" xfId="2137"/>
    <cellStyle name="Comma 9 2" xfId="2138"/>
    <cellStyle name="Comma 9 2 2" xfId="2139"/>
    <cellStyle name="Comma 9 2 3" xfId="2140"/>
    <cellStyle name="Comma 9 3" xfId="2141"/>
    <cellStyle name="Comma 9 3 2" xfId="2142"/>
    <cellStyle name="Comma 9 3 3" xfId="2143"/>
    <cellStyle name="Comma 9 4" xfId="2144"/>
    <cellStyle name="Comma 9 5" xfId="2145"/>
    <cellStyle name="comma zerodec" xfId="2146"/>
    <cellStyle name="Comma0" xfId="2147"/>
    <cellStyle name="Comma0 10" xfId="2148"/>
    <cellStyle name="Comma0 11" xfId="2149"/>
    <cellStyle name="Comma0 12" xfId="2150"/>
    <cellStyle name="Comma0 13" xfId="2151"/>
    <cellStyle name="Comma0 14" xfId="2152"/>
    <cellStyle name="Comma0 15" xfId="2153"/>
    <cellStyle name="Comma0 16" xfId="2154"/>
    <cellStyle name="Comma0 2" xfId="2155"/>
    <cellStyle name="Comma0 2 2" xfId="2156"/>
    <cellStyle name="Comma0 3" xfId="2157"/>
    <cellStyle name="Comma0 4" xfId="2158"/>
    <cellStyle name="Comma0 5" xfId="2159"/>
    <cellStyle name="Comma0 6" xfId="2160"/>
    <cellStyle name="Comma0 7" xfId="2161"/>
    <cellStyle name="Comma0 8" xfId="2162"/>
    <cellStyle name="Comma0 9" xfId="2163"/>
    <cellStyle name="Company Name" xfId="2164"/>
    <cellStyle name="cong" xfId="2165"/>
    <cellStyle name="Copied" xfId="2166"/>
    <cellStyle name="Co聭ma_Sheet1" xfId="2167"/>
    <cellStyle name="CR Comma" xfId="2168"/>
    <cellStyle name="CR Currency" xfId="2169"/>
    <cellStyle name="Credit" xfId="2170"/>
    <cellStyle name="Credit subtotal" xfId="2171"/>
    <cellStyle name="Credit subtotal 2" xfId="2172"/>
    <cellStyle name="Credit subtotal 2 2" xfId="5271"/>
    <cellStyle name="Credit subtotal 3" xfId="5270"/>
    <cellStyle name="Credit Total" xfId="2173"/>
    <cellStyle name="Cࡵrrency_Sheet1_PRODUCTĠ" xfId="2174"/>
    <cellStyle name="Curråncy [0]_FCST_RESULTS" xfId="2175"/>
    <cellStyle name="Currency %" xfId="2176"/>
    <cellStyle name="Currency % 10" xfId="2177"/>
    <cellStyle name="Currency % 11" xfId="2178"/>
    <cellStyle name="Currency % 12" xfId="2179"/>
    <cellStyle name="Currency % 13" xfId="2180"/>
    <cellStyle name="Currency % 14" xfId="2181"/>
    <cellStyle name="Currency % 15" xfId="2182"/>
    <cellStyle name="Currency % 2" xfId="2183"/>
    <cellStyle name="Currency % 3" xfId="2184"/>
    <cellStyle name="Currency % 4" xfId="2185"/>
    <cellStyle name="Currency % 5" xfId="2186"/>
    <cellStyle name="Currency % 6" xfId="2187"/>
    <cellStyle name="Currency % 7" xfId="2188"/>
    <cellStyle name="Currency % 8" xfId="2189"/>
    <cellStyle name="Currency % 9" xfId="2190"/>
    <cellStyle name="Currency %_05-12  KH trung han 2016-2020 - Liem Thinh edited" xfId="2191"/>
    <cellStyle name="Currency [0] 2" xfId="2192"/>
    <cellStyle name="Currency [0] 2 2" xfId="2193"/>
    <cellStyle name="Currency [0]ßmud plant bolted_RESULTS" xfId="2194"/>
    <cellStyle name="Currency [00]" xfId="2195"/>
    <cellStyle name="Currency [00] 10" xfId="2196"/>
    <cellStyle name="Currency [00] 11" xfId="2197"/>
    <cellStyle name="Currency [00] 12" xfId="2198"/>
    <cellStyle name="Currency [00] 13" xfId="2199"/>
    <cellStyle name="Currency [00] 14" xfId="2200"/>
    <cellStyle name="Currency [00] 15" xfId="2201"/>
    <cellStyle name="Currency [00] 16" xfId="2202"/>
    <cellStyle name="Currency [00] 2" xfId="2203"/>
    <cellStyle name="Currency [00] 3" xfId="2204"/>
    <cellStyle name="Currency [00] 4" xfId="2205"/>
    <cellStyle name="Currency [00] 5" xfId="2206"/>
    <cellStyle name="Currency [00] 6" xfId="2207"/>
    <cellStyle name="Currency [00] 7" xfId="2208"/>
    <cellStyle name="Currency [00] 8" xfId="2209"/>
    <cellStyle name="Currency [00] 9" xfId="2210"/>
    <cellStyle name="Currency 0.0" xfId="2211"/>
    <cellStyle name="Currency 0.0%" xfId="2212"/>
    <cellStyle name="Currency 0.0_05-12  KH trung han 2016-2020 - Liem Thinh edited" xfId="2213"/>
    <cellStyle name="Currency 0.00" xfId="2214"/>
    <cellStyle name="Currency 0.00%" xfId="2215"/>
    <cellStyle name="Currency 0.00_05-12  KH trung han 2016-2020 - Liem Thinh edited" xfId="2216"/>
    <cellStyle name="Currency 0.000" xfId="2217"/>
    <cellStyle name="Currency 0.000%" xfId="2218"/>
    <cellStyle name="Currency 0.000_05-12  KH trung han 2016-2020 - Liem Thinh edited" xfId="2219"/>
    <cellStyle name="Currency 2" xfId="2220"/>
    <cellStyle name="Currency 2 10" xfId="2221"/>
    <cellStyle name="Currency 2 11" xfId="2222"/>
    <cellStyle name="Currency 2 12" xfId="2223"/>
    <cellStyle name="Currency 2 13" xfId="2224"/>
    <cellStyle name="Currency 2 14" xfId="2225"/>
    <cellStyle name="Currency 2 15" xfId="2226"/>
    <cellStyle name="Currency 2 16" xfId="2227"/>
    <cellStyle name="Currency 2 17" xfId="5242"/>
    <cellStyle name="Currency 2 2" xfId="2228"/>
    <cellStyle name="Currency 2 3" xfId="2229"/>
    <cellStyle name="Currency 2 4" xfId="2230"/>
    <cellStyle name="Currency 2 5" xfId="2231"/>
    <cellStyle name="Currency 2 6" xfId="2232"/>
    <cellStyle name="Currency 2 7" xfId="2233"/>
    <cellStyle name="Currency 2 8" xfId="2234"/>
    <cellStyle name="Currency 2 9" xfId="2235"/>
    <cellStyle name="Currency 3" xfId="2236"/>
    <cellStyle name="Currency 3 2" xfId="2237"/>
    <cellStyle name="Currency![0]_FCSt (2)" xfId="2238"/>
    <cellStyle name="Currency0" xfId="2239"/>
    <cellStyle name="Currency0 10" xfId="2240"/>
    <cellStyle name="Currency0 11" xfId="2241"/>
    <cellStyle name="Currency0 12" xfId="2242"/>
    <cellStyle name="Currency0 13" xfId="2243"/>
    <cellStyle name="Currency0 14" xfId="2244"/>
    <cellStyle name="Currency0 15" xfId="2245"/>
    <cellStyle name="Currency0 16" xfId="2246"/>
    <cellStyle name="Currency0 2" xfId="2247"/>
    <cellStyle name="Currency0 2 2" xfId="2248"/>
    <cellStyle name="Currency0 3" xfId="2249"/>
    <cellStyle name="Currency0 4" xfId="2250"/>
    <cellStyle name="Currency0 5" xfId="2251"/>
    <cellStyle name="Currency0 6" xfId="2252"/>
    <cellStyle name="Currency0 7" xfId="2253"/>
    <cellStyle name="Currency0 8" xfId="2254"/>
    <cellStyle name="Currency0 9" xfId="2255"/>
    <cellStyle name="Currency1" xfId="2256"/>
    <cellStyle name="Currency1 10" xfId="2257"/>
    <cellStyle name="Currency1 11" xfId="2258"/>
    <cellStyle name="Currency1 12" xfId="2259"/>
    <cellStyle name="Currency1 13" xfId="2260"/>
    <cellStyle name="Currency1 14" xfId="2261"/>
    <cellStyle name="Currency1 15" xfId="2262"/>
    <cellStyle name="Currency1 16" xfId="2263"/>
    <cellStyle name="Currency1 2" xfId="2264"/>
    <cellStyle name="Currency1 2 2" xfId="2265"/>
    <cellStyle name="Currency1 3" xfId="2266"/>
    <cellStyle name="Currency1 4" xfId="2267"/>
    <cellStyle name="Currency1 5" xfId="2268"/>
    <cellStyle name="Currency1 6" xfId="2269"/>
    <cellStyle name="Currency1 7" xfId="2270"/>
    <cellStyle name="Currency1 8" xfId="2271"/>
    <cellStyle name="Currency1 9" xfId="2272"/>
    <cellStyle name="D1" xfId="2273"/>
    <cellStyle name="Date" xfId="2274"/>
    <cellStyle name="Date 10" xfId="2275"/>
    <cellStyle name="Date 11" xfId="2276"/>
    <cellStyle name="Date 12" xfId="2277"/>
    <cellStyle name="Date 13" xfId="2278"/>
    <cellStyle name="Date 14" xfId="2279"/>
    <cellStyle name="Date 15" xfId="2280"/>
    <cellStyle name="Date 16" xfId="2281"/>
    <cellStyle name="Date 2" xfId="2282"/>
    <cellStyle name="Date 2 2" xfId="2283"/>
    <cellStyle name="Date 3" xfId="2284"/>
    <cellStyle name="Date 4" xfId="2285"/>
    <cellStyle name="Date 5" xfId="2286"/>
    <cellStyle name="Date 6" xfId="2287"/>
    <cellStyle name="Date 7" xfId="2288"/>
    <cellStyle name="Date 8" xfId="2289"/>
    <cellStyle name="Date 9" xfId="2290"/>
    <cellStyle name="Date Short" xfId="2291"/>
    <cellStyle name="Date Short 2" xfId="2292"/>
    <cellStyle name="Date_Book1" xfId="2293"/>
    <cellStyle name="Dấu phảy [0]" xfId="2" builtinId="6"/>
    <cellStyle name="Dấu phảy 2" xfId="38"/>
    <cellStyle name="Dấu phảy 2 2" xfId="28"/>
    <cellStyle name="Dấu_phảy" xfId="1" builtinId="3"/>
    <cellStyle name="Dấu_phảy 3" xfId="7"/>
    <cellStyle name="DAUDE" xfId="2294"/>
    <cellStyle name="Debit" xfId="2295"/>
    <cellStyle name="Debit subtotal" xfId="2296"/>
    <cellStyle name="Debit subtotal 2" xfId="2297"/>
    <cellStyle name="Debit subtotal 2 2" xfId="5273"/>
    <cellStyle name="Debit subtotal 3" xfId="5272"/>
    <cellStyle name="Debit Total" xfId="2298"/>
    <cellStyle name="DELTA" xfId="2299"/>
    <cellStyle name="DELTA 10" xfId="2300"/>
    <cellStyle name="DELTA 11" xfId="2301"/>
    <cellStyle name="DELTA 12" xfId="2302"/>
    <cellStyle name="DELTA 13" xfId="2303"/>
    <cellStyle name="DELTA 14" xfId="2304"/>
    <cellStyle name="DELTA 15" xfId="2305"/>
    <cellStyle name="DELTA 2" xfId="2306"/>
    <cellStyle name="DELTA 3" xfId="2307"/>
    <cellStyle name="DELTA 4" xfId="2308"/>
    <cellStyle name="DELTA 5" xfId="2309"/>
    <cellStyle name="DELTA 6" xfId="2310"/>
    <cellStyle name="DELTA 7" xfId="2311"/>
    <cellStyle name="DELTA 8" xfId="2312"/>
    <cellStyle name="DELTA 9" xfId="2313"/>
    <cellStyle name="Dezimal [0]_35ERI8T2gbIEMixb4v26icuOo" xfId="2314"/>
    <cellStyle name="Dezimal_35ERI8T2gbIEMixb4v26icuOo" xfId="2315"/>
    <cellStyle name="Dg" xfId="2316"/>
    <cellStyle name="Dgia" xfId="2317"/>
    <cellStyle name="Dgia 2" xfId="2318"/>
    <cellStyle name="Dgia 2 2" xfId="5275"/>
    <cellStyle name="Dgia 3" xfId="5274"/>
    <cellStyle name="Dollar (zero dec)" xfId="2319"/>
    <cellStyle name="Dollar (zero dec) 10" xfId="2320"/>
    <cellStyle name="Dollar (zero dec) 11" xfId="2321"/>
    <cellStyle name="Dollar (zero dec) 12" xfId="2322"/>
    <cellStyle name="Dollar (zero dec) 13" xfId="2323"/>
    <cellStyle name="Dollar (zero dec) 14" xfId="2324"/>
    <cellStyle name="Dollar (zero dec) 15" xfId="2325"/>
    <cellStyle name="Dollar (zero dec) 16" xfId="2326"/>
    <cellStyle name="Dollar (zero dec) 2" xfId="2327"/>
    <cellStyle name="Dollar (zero dec) 2 2" xfId="2328"/>
    <cellStyle name="Dollar (zero dec) 3" xfId="2329"/>
    <cellStyle name="Dollar (zero dec) 4" xfId="2330"/>
    <cellStyle name="Dollar (zero dec) 5" xfId="2331"/>
    <cellStyle name="Dollar (zero dec) 6" xfId="2332"/>
    <cellStyle name="Dollar (zero dec) 7" xfId="2333"/>
    <cellStyle name="Dollar (zero dec) 8" xfId="2334"/>
    <cellStyle name="Dollar (zero dec) 9" xfId="2335"/>
    <cellStyle name="Don gia" xfId="2336"/>
    <cellStyle name="Dziesi?tny [0]_Invoices2001Slovakia" xfId="2337"/>
    <cellStyle name="Dziesi?tny_Invoices2001Slovakia" xfId="2338"/>
    <cellStyle name="Dziesietny [0]_Invoices2001Slovakia" xfId="2339"/>
    <cellStyle name="Dziesiętny [0]_Invoices2001Slovakia" xfId="2340"/>
    <cellStyle name="Dziesietny [0]_Invoices2001Slovakia 2" xfId="2341"/>
    <cellStyle name="Dziesiętny [0]_Invoices2001Slovakia 2" xfId="2342"/>
    <cellStyle name="Dziesietny [0]_Invoices2001Slovakia 3" xfId="2343"/>
    <cellStyle name="Dziesiętny [0]_Invoices2001Slovakia 3" xfId="2344"/>
    <cellStyle name="Dziesietny [0]_Invoices2001Slovakia 4" xfId="2345"/>
    <cellStyle name="Dziesiętny [0]_Invoices2001Slovakia 4" xfId="2346"/>
    <cellStyle name="Dziesietny [0]_Invoices2001Slovakia 5" xfId="2347"/>
    <cellStyle name="Dziesiętny [0]_Invoices2001Slovakia 5" xfId="2348"/>
    <cellStyle name="Dziesietny [0]_Invoices2001Slovakia 6" xfId="2349"/>
    <cellStyle name="Dziesiętny [0]_Invoices2001Slovakia 6" xfId="2350"/>
    <cellStyle name="Dziesietny [0]_Invoices2001Slovakia 7" xfId="2351"/>
    <cellStyle name="Dziesiętny [0]_Invoices2001Slovakia 7" xfId="2352"/>
    <cellStyle name="Dziesietny [0]_Invoices2001Slovakia_01_Nha so 1_Dien" xfId="2353"/>
    <cellStyle name="Dziesiętny [0]_Invoices2001Slovakia_01_Nha so 1_Dien" xfId="2354"/>
    <cellStyle name="Dziesietny [0]_Invoices2001Slovakia_05-12  KH trung han 2016-2020 - Liem Thinh edited" xfId="2355"/>
    <cellStyle name="Dziesiętny [0]_Invoices2001Slovakia_05-12  KH trung han 2016-2020 - Liem Thinh edited" xfId="2356"/>
    <cellStyle name="Dziesietny [0]_Invoices2001Slovakia_10_Nha so 10_Dien1" xfId="2357"/>
    <cellStyle name="Dziesiętny [0]_Invoices2001Slovakia_10_Nha so 10_Dien1" xfId="2358"/>
    <cellStyle name="Dziesietny [0]_Invoices2001Slovakia_Book1" xfId="2359"/>
    <cellStyle name="Dziesiętny [0]_Invoices2001Slovakia_Book1" xfId="2360"/>
    <cellStyle name="Dziesietny [0]_Invoices2001Slovakia_Book1_1" xfId="2361"/>
    <cellStyle name="Dziesiętny [0]_Invoices2001Slovakia_Book1_1" xfId="2362"/>
    <cellStyle name="Dziesietny [0]_Invoices2001Slovakia_Book1_1_Book1" xfId="2363"/>
    <cellStyle name="Dziesiętny [0]_Invoices2001Slovakia_Book1_1_Book1" xfId="2364"/>
    <cellStyle name="Dziesietny [0]_Invoices2001Slovakia_Book1_2" xfId="2365"/>
    <cellStyle name="Dziesiętny [0]_Invoices2001Slovakia_Book1_2" xfId="2366"/>
    <cellStyle name="Dziesietny [0]_Invoices2001Slovakia_Book1_Nhu cau von ung truoc 2011 Tha h Hoa + Nge An gui TW" xfId="2367"/>
    <cellStyle name="Dziesiętny [0]_Invoices2001Slovakia_Book1_Nhu cau von ung truoc 2011 Tha h Hoa + Nge An gui TW" xfId="2368"/>
    <cellStyle name="Dziesietny [0]_Invoices2001Slovakia_Book1_Tong hop Cac tuyen(9-1-06)" xfId="2369"/>
    <cellStyle name="Dziesiętny [0]_Invoices2001Slovakia_Book1_Tong hop Cac tuyen(9-1-06)" xfId="2370"/>
    <cellStyle name="Dziesietny [0]_Invoices2001Slovakia_Book1_ung truoc 2011 NSTW Thanh Hoa + Nge An gui Thu 12-5" xfId="2371"/>
    <cellStyle name="Dziesiętny [0]_Invoices2001Slovakia_Book1_ung truoc 2011 NSTW Thanh Hoa + Nge An gui Thu 12-5" xfId="2372"/>
    <cellStyle name="Dziesietny [0]_Invoices2001Slovakia_Copy of 05-12  KH trung han 2016-2020 - Liem Thinh edited (1)" xfId="2373"/>
    <cellStyle name="Dziesiętny [0]_Invoices2001Slovakia_Copy of 05-12  KH trung han 2016-2020 - Liem Thinh edited (1)" xfId="2374"/>
    <cellStyle name="Dziesietny [0]_Invoices2001Slovakia_d-uong+TDT" xfId="2375"/>
    <cellStyle name="Dziesiętny [0]_Invoices2001Slovakia_KH TPCP 2016-2020 (tong hop)" xfId="2376"/>
    <cellStyle name="Dziesietny [0]_Invoices2001Slovakia_Nha bao ve(28-7-05)" xfId="2377"/>
    <cellStyle name="Dziesiętny [0]_Invoices2001Slovakia_Nha bao ve(28-7-05)" xfId="2378"/>
    <cellStyle name="Dziesietny [0]_Invoices2001Slovakia_NHA de xe nguyen du" xfId="2379"/>
    <cellStyle name="Dziesiętny [0]_Invoices2001Slovakia_NHA de xe nguyen du" xfId="2380"/>
    <cellStyle name="Dziesietny [0]_Invoices2001Slovakia_Nhalamviec VTC(25-1-05)" xfId="2381"/>
    <cellStyle name="Dziesiętny [0]_Invoices2001Slovakia_Nhalamviec VTC(25-1-05)" xfId="2382"/>
    <cellStyle name="Dziesietny [0]_Invoices2001Slovakia_Nhu cau von ung truoc 2011 Tha h Hoa + Nge An gui TW" xfId="2383"/>
    <cellStyle name="Dziesiętny [0]_Invoices2001Slovakia_TDT KHANH HOA" xfId="2384"/>
    <cellStyle name="Dziesietny [0]_Invoices2001Slovakia_TDT KHANH HOA_Tong hop Cac tuyen(9-1-06)" xfId="2385"/>
    <cellStyle name="Dziesiętny [0]_Invoices2001Slovakia_TDT KHANH HOA_Tong hop Cac tuyen(9-1-06)" xfId="2386"/>
    <cellStyle name="Dziesietny [0]_Invoices2001Slovakia_TDT quangngai" xfId="2387"/>
    <cellStyle name="Dziesiętny [0]_Invoices2001Slovakia_TDT quangngai" xfId="2388"/>
    <cellStyle name="Dziesietny [0]_Invoices2001Slovakia_TMDT(10-5-06)" xfId="2389"/>
    <cellStyle name="Dziesietny_Invoices2001Slovakia" xfId="2390"/>
    <cellStyle name="Dziesiętny_Invoices2001Slovakia" xfId="2391"/>
    <cellStyle name="Dziesietny_Invoices2001Slovakia 2" xfId="2392"/>
    <cellStyle name="Dziesiętny_Invoices2001Slovakia 2" xfId="2393"/>
    <cellStyle name="Dziesietny_Invoices2001Slovakia 3" xfId="2394"/>
    <cellStyle name="Dziesiętny_Invoices2001Slovakia 3" xfId="2395"/>
    <cellStyle name="Dziesietny_Invoices2001Slovakia 4" xfId="2396"/>
    <cellStyle name="Dziesiętny_Invoices2001Slovakia 4" xfId="2397"/>
    <cellStyle name="Dziesietny_Invoices2001Slovakia 5" xfId="2398"/>
    <cellStyle name="Dziesiętny_Invoices2001Slovakia 5" xfId="2399"/>
    <cellStyle name="Dziesietny_Invoices2001Slovakia 6" xfId="2400"/>
    <cellStyle name="Dziesiętny_Invoices2001Slovakia 6" xfId="2401"/>
    <cellStyle name="Dziesietny_Invoices2001Slovakia 7" xfId="2402"/>
    <cellStyle name="Dziesiętny_Invoices2001Slovakia 7" xfId="2403"/>
    <cellStyle name="Dziesietny_Invoices2001Slovakia_01_Nha so 1_Dien" xfId="2404"/>
    <cellStyle name="Dziesiętny_Invoices2001Slovakia_01_Nha so 1_Dien" xfId="2405"/>
    <cellStyle name="Dziesietny_Invoices2001Slovakia_05-12  KH trung han 2016-2020 - Liem Thinh edited" xfId="2406"/>
    <cellStyle name="Dziesiętny_Invoices2001Slovakia_05-12  KH trung han 2016-2020 - Liem Thinh edited" xfId="2407"/>
    <cellStyle name="Dziesietny_Invoices2001Slovakia_10_Nha so 10_Dien1" xfId="2408"/>
    <cellStyle name="Dziesiętny_Invoices2001Slovakia_10_Nha so 10_Dien1" xfId="2409"/>
    <cellStyle name="Dziesietny_Invoices2001Slovakia_Book1" xfId="2410"/>
    <cellStyle name="Dziesiętny_Invoices2001Slovakia_Book1" xfId="2411"/>
    <cellStyle name="Dziesietny_Invoices2001Slovakia_Book1_1" xfId="2412"/>
    <cellStyle name="Dziesiętny_Invoices2001Slovakia_Book1_1" xfId="2413"/>
    <cellStyle name="Dziesietny_Invoices2001Slovakia_Book1_1_Book1" xfId="2414"/>
    <cellStyle name="Dziesiętny_Invoices2001Slovakia_Book1_1_Book1" xfId="2415"/>
    <cellStyle name="Dziesietny_Invoices2001Slovakia_Book1_2" xfId="2416"/>
    <cellStyle name="Dziesiętny_Invoices2001Slovakia_Book1_2" xfId="2417"/>
    <cellStyle name="Dziesietny_Invoices2001Slovakia_Book1_Nhu cau von ung truoc 2011 Tha h Hoa + Nge An gui TW" xfId="2418"/>
    <cellStyle name="Dziesiętny_Invoices2001Slovakia_Book1_Nhu cau von ung truoc 2011 Tha h Hoa + Nge An gui TW" xfId="2419"/>
    <cellStyle name="Dziesietny_Invoices2001Slovakia_Book1_Tong hop Cac tuyen(9-1-06)" xfId="2420"/>
    <cellStyle name="Dziesiętny_Invoices2001Slovakia_Book1_Tong hop Cac tuyen(9-1-06)" xfId="2421"/>
    <cellStyle name="Dziesietny_Invoices2001Slovakia_Book1_ung truoc 2011 NSTW Thanh Hoa + Nge An gui Thu 12-5" xfId="2422"/>
    <cellStyle name="Dziesiętny_Invoices2001Slovakia_Book1_ung truoc 2011 NSTW Thanh Hoa + Nge An gui Thu 12-5" xfId="2423"/>
    <cellStyle name="Dziesietny_Invoices2001Slovakia_Copy of 05-12  KH trung han 2016-2020 - Liem Thinh edited (1)" xfId="2424"/>
    <cellStyle name="Dziesiętny_Invoices2001Slovakia_Copy of 05-12  KH trung han 2016-2020 - Liem Thinh edited (1)" xfId="2425"/>
    <cellStyle name="Dziesietny_Invoices2001Slovakia_d-uong+TDT" xfId="2426"/>
    <cellStyle name="Dziesiętny_Invoices2001Slovakia_KH TPCP 2016-2020 (tong hop)" xfId="2427"/>
    <cellStyle name="Dziesietny_Invoices2001Slovakia_Nha bao ve(28-7-05)" xfId="2428"/>
    <cellStyle name="Dziesiętny_Invoices2001Slovakia_Nha bao ve(28-7-05)" xfId="2429"/>
    <cellStyle name="Dziesietny_Invoices2001Slovakia_NHA de xe nguyen du" xfId="2430"/>
    <cellStyle name="Dziesiętny_Invoices2001Slovakia_NHA de xe nguyen du" xfId="2431"/>
    <cellStyle name="Dziesietny_Invoices2001Slovakia_Nhalamviec VTC(25-1-05)" xfId="2432"/>
    <cellStyle name="Dziesiętny_Invoices2001Slovakia_Nhalamviec VTC(25-1-05)" xfId="2433"/>
    <cellStyle name="Dziesietny_Invoices2001Slovakia_Nhu cau von ung truoc 2011 Tha h Hoa + Nge An gui TW" xfId="2434"/>
    <cellStyle name="Dziesiętny_Invoices2001Slovakia_TDT KHANH HOA" xfId="2435"/>
    <cellStyle name="Dziesietny_Invoices2001Slovakia_TDT KHANH HOA_Tong hop Cac tuyen(9-1-06)" xfId="2436"/>
    <cellStyle name="Dziesiętny_Invoices2001Slovakia_TDT KHANH HOA_Tong hop Cac tuyen(9-1-06)" xfId="2437"/>
    <cellStyle name="Dziesietny_Invoices2001Slovakia_TDT quangngai" xfId="2438"/>
    <cellStyle name="Dziesiętny_Invoices2001Slovakia_TDT quangngai" xfId="2439"/>
    <cellStyle name="Dziesietny_Invoices2001Slovakia_TMDT(10-5-06)" xfId="2440"/>
    <cellStyle name="e" xfId="2441"/>
    <cellStyle name="Enter Currency (0)" xfId="2442"/>
    <cellStyle name="Enter Currency (0) 10" xfId="2443"/>
    <cellStyle name="Enter Currency (0) 11" xfId="2444"/>
    <cellStyle name="Enter Currency (0) 12" xfId="2445"/>
    <cellStyle name="Enter Currency (0) 13" xfId="2446"/>
    <cellStyle name="Enter Currency (0) 14" xfId="2447"/>
    <cellStyle name="Enter Currency (0) 15" xfId="2448"/>
    <cellStyle name="Enter Currency (0) 16" xfId="2449"/>
    <cellStyle name="Enter Currency (0) 2" xfId="2450"/>
    <cellStyle name="Enter Currency (0) 3" xfId="2451"/>
    <cellStyle name="Enter Currency (0) 4" xfId="2452"/>
    <cellStyle name="Enter Currency (0) 5" xfId="2453"/>
    <cellStyle name="Enter Currency (0) 6" xfId="2454"/>
    <cellStyle name="Enter Currency (0) 7" xfId="2455"/>
    <cellStyle name="Enter Currency (0) 8" xfId="2456"/>
    <cellStyle name="Enter Currency (0) 9" xfId="2457"/>
    <cellStyle name="Enter Currency (2)" xfId="2458"/>
    <cellStyle name="Enter Currency (2) 10" xfId="2459"/>
    <cellStyle name="Enter Currency (2) 11" xfId="2460"/>
    <cellStyle name="Enter Currency (2) 12" xfId="2461"/>
    <cellStyle name="Enter Currency (2) 13" xfId="2462"/>
    <cellStyle name="Enter Currency (2) 14" xfId="2463"/>
    <cellStyle name="Enter Currency (2) 15" xfId="2464"/>
    <cellStyle name="Enter Currency (2) 16" xfId="2465"/>
    <cellStyle name="Enter Currency (2) 2" xfId="2466"/>
    <cellStyle name="Enter Currency (2) 3" xfId="2467"/>
    <cellStyle name="Enter Currency (2) 4" xfId="2468"/>
    <cellStyle name="Enter Currency (2) 5" xfId="2469"/>
    <cellStyle name="Enter Currency (2) 6" xfId="2470"/>
    <cellStyle name="Enter Currency (2) 7" xfId="2471"/>
    <cellStyle name="Enter Currency (2) 8" xfId="2472"/>
    <cellStyle name="Enter Currency (2) 9" xfId="2473"/>
    <cellStyle name="Enter Units (0)" xfId="2474"/>
    <cellStyle name="Enter Units (0) 10" xfId="2475"/>
    <cellStyle name="Enter Units (0) 11" xfId="2476"/>
    <cellStyle name="Enter Units (0) 12" xfId="2477"/>
    <cellStyle name="Enter Units (0) 13" xfId="2478"/>
    <cellStyle name="Enter Units (0) 14" xfId="2479"/>
    <cellStyle name="Enter Units (0) 15" xfId="2480"/>
    <cellStyle name="Enter Units (0) 16" xfId="2481"/>
    <cellStyle name="Enter Units (0) 2" xfId="2482"/>
    <cellStyle name="Enter Units (0) 3" xfId="2483"/>
    <cellStyle name="Enter Units (0) 4" xfId="2484"/>
    <cellStyle name="Enter Units (0) 5" xfId="2485"/>
    <cellStyle name="Enter Units (0) 6" xfId="2486"/>
    <cellStyle name="Enter Units (0) 7" xfId="2487"/>
    <cellStyle name="Enter Units (0) 8" xfId="2488"/>
    <cellStyle name="Enter Units (0) 9" xfId="2489"/>
    <cellStyle name="Enter Units (1)" xfId="2490"/>
    <cellStyle name="Enter Units (1) 10" xfId="2491"/>
    <cellStyle name="Enter Units (1) 11" xfId="2492"/>
    <cellStyle name="Enter Units (1) 12" xfId="2493"/>
    <cellStyle name="Enter Units (1) 13" xfId="2494"/>
    <cellStyle name="Enter Units (1) 14" xfId="2495"/>
    <cellStyle name="Enter Units (1) 15" xfId="2496"/>
    <cellStyle name="Enter Units (1) 16" xfId="2497"/>
    <cellStyle name="Enter Units (1) 2" xfId="2498"/>
    <cellStyle name="Enter Units (1) 3" xfId="2499"/>
    <cellStyle name="Enter Units (1) 4" xfId="2500"/>
    <cellStyle name="Enter Units (1) 5" xfId="2501"/>
    <cellStyle name="Enter Units (1) 6" xfId="2502"/>
    <cellStyle name="Enter Units (1) 7" xfId="2503"/>
    <cellStyle name="Enter Units (1) 8" xfId="2504"/>
    <cellStyle name="Enter Units (1) 9" xfId="2505"/>
    <cellStyle name="Enter Units (2)" xfId="2506"/>
    <cellStyle name="Enter Units (2) 10" xfId="2507"/>
    <cellStyle name="Enter Units (2) 11" xfId="2508"/>
    <cellStyle name="Enter Units (2) 12" xfId="2509"/>
    <cellStyle name="Enter Units (2) 13" xfId="2510"/>
    <cellStyle name="Enter Units (2) 14" xfId="2511"/>
    <cellStyle name="Enter Units (2) 15" xfId="2512"/>
    <cellStyle name="Enter Units (2) 16" xfId="2513"/>
    <cellStyle name="Enter Units (2) 2" xfId="2514"/>
    <cellStyle name="Enter Units (2) 3" xfId="2515"/>
    <cellStyle name="Enter Units (2) 4" xfId="2516"/>
    <cellStyle name="Enter Units (2) 5" xfId="2517"/>
    <cellStyle name="Enter Units (2) 6" xfId="2518"/>
    <cellStyle name="Enter Units (2) 7" xfId="2519"/>
    <cellStyle name="Enter Units (2) 8" xfId="2520"/>
    <cellStyle name="Enter Units (2) 9" xfId="2521"/>
    <cellStyle name="Entered" xfId="2522"/>
    <cellStyle name="Euro" xfId="2523"/>
    <cellStyle name="Euro 10" xfId="2524"/>
    <cellStyle name="Euro 11" xfId="2525"/>
    <cellStyle name="Euro 12" xfId="2526"/>
    <cellStyle name="Euro 13" xfId="2527"/>
    <cellStyle name="Euro 14" xfId="2528"/>
    <cellStyle name="Euro 15" xfId="2529"/>
    <cellStyle name="Euro 16" xfId="2530"/>
    <cellStyle name="Euro 2" xfId="2531"/>
    <cellStyle name="Euro 3" xfId="2532"/>
    <cellStyle name="Euro 4" xfId="2533"/>
    <cellStyle name="Euro 5" xfId="2534"/>
    <cellStyle name="Euro 6" xfId="2535"/>
    <cellStyle name="Euro 7" xfId="2536"/>
    <cellStyle name="Euro 8" xfId="2537"/>
    <cellStyle name="Euro 9" xfId="2538"/>
    <cellStyle name="Excel Built-in Normal" xfId="2539"/>
    <cellStyle name="Explanatory Text 2" xfId="2540"/>
    <cellStyle name="f" xfId="2541"/>
    <cellStyle name="f_Danhmuc_Quyhoach2009" xfId="2542"/>
    <cellStyle name="f_Danhmuc_Quyhoach2009 2" xfId="2543"/>
    <cellStyle name="f_Danhmuc_Quyhoach2009 2 2" xfId="2544"/>
    <cellStyle name="Fixed" xfId="2545"/>
    <cellStyle name="Fixed 10" xfId="2546"/>
    <cellStyle name="Fixed 11" xfId="2547"/>
    <cellStyle name="Fixed 12" xfId="2548"/>
    <cellStyle name="Fixed 13" xfId="2549"/>
    <cellStyle name="Fixed 14" xfId="2550"/>
    <cellStyle name="Fixed 15" xfId="2551"/>
    <cellStyle name="Fixed 16" xfId="2552"/>
    <cellStyle name="Fixed 2" xfId="2553"/>
    <cellStyle name="Fixed 2 2" xfId="2554"/>
    <cellStyle name="Fixed 3" xfId="2555"/>
    <cellStyle name="Fixed 4" xfId="2556"/>
    <cellStyle name="Fixed 5" xfId="2557"/>
    <cellStyle name="Fixed 6" xfId="2558"/>
    <cellStyle name="Fixed 7" xfId="2559"/>
    <cellStyle name="Fixed 8" xfId="2560"/>
    <cellStyle name="Fixed 9" xfId="2561"/>
    <cellStyle name="Font Britannic16" xfId="2562"/>
    <cellStyle name="Font Britannic18" xfId="2563"/>
    <cellStyle name="Font CenturyCond 18" xfId="2564"/>
    <cellStyle name="Font Cond20" xfId="2565"/>
    <cellStyle name="Font LucidaSans16" xfId="2566"/>
    <cellStyle name="Font NewCenturyCond18" xfId="2567"/>
    <cellStyle name="Font Ottawa14" xfId="2568"/>
    <cellStyle name="Font Ottawa16" xfId="2569"/>
    <cellStyle name="gia" xfId="2570"/>
    <cellStyle name="GIA-MOI" xfId="2571"/>
    <cellStyle name="GIA-MOI 2" xfId="2572"/>
    <cellStyle name="GIA-MOI 3" xfId="2573"/>
    <cellStyle name="GIA-MOI 4" xfId="2574"/>
    <cellStyle name="Good 2" xfId="2575"/>
    <cellStyle name="Grey" xfId="2576"/>
    <cellStyle name="Grey 10" xfId="2577"/>
    <cellStyle name="Grey 11" xfId="2578"/>
    <cellStyle name="Grey 12" xfId="2579"/>
    <cellStyle name="Grey 13" xfId="2580"/>
    <cellStyle name="Grey 14" xfId="2581"/>
    <cellStyle name="Grey 15" xfId="2582"/>
    <cellStyle name="Grey 16" xfId="2583"/>
    <cellStyle name="Grey 2" xfId="2584"/>
    <cellStyle name="Grey 3" xfId="2585"/>
    <cellStyle name="Grey 4" xfId="2586"/>
    <cellStyle name="Grey 5" xfId="2587"/>
    <cellStyle name="Grey 6" xfId="2588"/>
    <cellStyle name="Grey 7" xfId="2589"/>
    <cellStyle name="Grey 8" xfId="2590"/>
    <cellStyle name="Grey 9" xfId="2591"/>
    <cellStyle name="Grey_KH TPCP 2016-2020 (tong hop)" xfId="2592"/>
    <cellStyle name="Group" xfId="2593"/>
    <cellStyle name="H" xfId="2594"/>
    <cellStyle name="ha" xfId="2595"/>
    <cellStyle name="HAI" xfId="2596"/>
    <cellStyle name="Head 1" xfId="2597"/>
    <cellStyle name="HEADER" xfId="2598"/>
    <cellStyle name="HEADER 2" xfId="2599"/>
    <cellStyle name="Header1" xfId="2600"/>
    <cellStyle name="Header1 2" xfId="2601"/>
    <cellStyle name="Header2" xfId="2602"/>
    <cellStyle name="Header2 2" xfId="2603"/>
    <cellStyle name="Header2 2 2" xfId="2604"/>
    <cellStyle name="Header2 2 2 2" xfId="2605"/>
    <cellStyle name="Header2 2 2 2 2" xfId="5279"/>
    <cellStyle name="Header2 2 2 3" xfId="5278"/>
    <cellStyle name="Header2 2 3" xfId="2606"/>
    <cellStyle name="Header2 2 3 2" xfId="5280"/>
    <cellStyle name="Header2 2 4" xfId="5277"/>
    <cellStyle name="Header2 3" xfId="2607"/>
    <cellStyle name="Header2 3 2" xfId="2608"/>
    <cellStyle name="Header2 3 2 2" xfId="5282"/>
    <cellStyle name="Header2 3 3" xfId="5281"/>
    <cellStyle name="Header2 4" xfId="2609"/>
    <cellStyle name="Header2 4 2" xfId="5283"/>
    <cellStyle name="Header2 5" xfId="5276"/>
    <cellStyle name="Heading" xfId="2610"/>
    <cellStyle name="Heading 1 2" xfId="2611"/>
    <cellStyle name="Heading 2 2" xfId="2612"/>
    <cellStyle name="Heading 3 2" xfId="2613"/>
    <cellStyle name="Heading 4 2" xfId="2614"/>
    <cellStyle name="Heading No Underline" xfId="2615"/>
    <cellStyle name="Heading With Underline" xfId="2616"/>
    <cellStyle name="HEADING1" xfId="2617"/>
    <cellStyle name="HEADING2" xfId="2618"/>
    <cellStyle name="HEADINGS" xfId="2619"/>
    <cellStyle name="HEADINGSTOP" xfId="2620"/>
    <cellStyle name="headoption" xfId="2621"/>
    <cellStyle name="headoption 2" xfId="2622"/>
    <cellStyle name="headoption 2 2" xfId="5285"/>
    <cellStyle name="headoption 3" xfId="2623"/>
    <cellStyle name="headoption 3 2" xfId="5286"/>
    <cellStyle name="headoption 4" xfId="5284"/>
    <cellStyle name="Hoa-Scholl" xfId="2624"/>
    <cellStyle name="Hoa-Scholl 2" xfId="2625"/>
    <cellStyle name="Hoa-Scholl 2 2" xfId="5288"/>
    <cellStyle name="Hoa-Scholl 3" xfId="5287"/>
    <cellStyle name="HUY" xfId="2626"/>
    <cellStyle name="i phÝ kh¸c_B¶ng 2" xfId="2627"/>
    <cellStyle name="I.3" xfId="2628"/>
    <cellStyle name="i·0" xfId="2629"/>
    <cellStyle name="i·0 2" xfId="2630"/>
    <cellStyle name="ï-¾È»ê_BiÓu TB" xfId="2631"/>
    <cellStyle name="Input [yellow]" xfId="2632"/>
    <cellStyle name="Input [yellow] 10" xfId="2633"/>
    <cellStyle name="Input [yellow] 10 2" xfId="5290"/>
    <cellStyle name="Input [yellow] 11" xfId="2634"/>
    <cellStyle name="Input [yellow] 11 2" xfId="5291"/>
    <cellStyle name="Input [yellow] 12" xfId="2635"/>
    <cellStyle name="Input [yellow] 12 2" xfId="5292"/>
    <cellStyle name="Input [yellow] 13" xfId="2636"/>
    <cellStyle name="Input [yellow] 13 2" xfId="5293"/>
    <cellStyle name="Input [yellow] 14" xfId="2637"/>
    <cellStyle name="Input [yellow] 14 2" xfId="5294"/>
    <cellStyle name="Input [yellow] 15" xfId="2638"/>
    <cellStyle name="Input [yellow] 15 2" xfId="5295"/>
    <cellStyle name="Input [yellow] 16" xfId="2639"/>
    <cellStyle name="Input [yellow] 16 2" xfId="5296"/>
    <cellStyle name="Input [yellow] 17" xfId="5289"/>
    <cellStyle name="Input [yellow] 2" xfId="2640"/>
    <cellStyle name="Input [yellow] 2 2" xfId="2641"/>
    <cellStyle name="Input [yellow] 2 2 2" xfId="5298"/>
    <cellStyle name="Input [yellow] 2 3" xfId="5297"/>
    <cellStyle name="Input [yellow] 3" xfId="2642"/>
    <cellStyle name="Input [yellow] 3 2" xfId="5299"/>
    <cellStyle name="Input [yellow] 4" xfId="2643"/>
    <cellStyle name="Input [yellow] 4 2" xfId="5300"/>
    <cellStyle name="Input [yellow] 5" xfId="2644"/>
    <cellStyle name="Input [yellow] 5 2" xfId="5301"/>
    <cellStyle name="Input [yellow] 6" xfId="2645"/>
    <cellStyle name="Input [yellow] 6 2" xfId="5302"/>
    <cellStyle name="Input [yellow] 7" xfId="2646"/>
    <cellStyle name="Input [yellow] 7 2" xfId="5303"/>
    <cellStyle name="Input [yellow] 8" xfId="2647"/>
    <cellStyle name="Input [yellow] 8 2" xfId="5304"/>
    <cellStyle name="Input [yellow] 9" xfId="2648"/>
    <cellStyle name="Input [yellow] 9 2" xfId="5305"/>
    <cellStyle name="Input [yellow]_KH TPCP 2016-2020 (tong hop)" xfId="2649"/>
    <cellStyle name="Input 2" xfId="2650"/>
    <cellStyle name="Input 3" xfId="2651"/>
    <cellStyle name="Input 4" xfId="2652"/>
    <cellStyle name="Input 5" xfId="2653"/>
    <cellStyle name="Input 6" xfId="2654"/>
    <cellStyle name="Input 7" xfId="2655"/>
    <cellStyle name="k_TONG HOP KINH PHI" xfId="2656"/>
    <cellStyle name="k_TONG HOP KINH PHI_!1 1 bao cao giao KH ve HTCMT vung TNB   12-12-2011" xfId="2657"/>
    <cellStyle name="k_TONG HOP KINH PHI_Bieu4HTMT" xfId="2658"/>
    <cellStyle name="k_TONG HOP KINH PHI_Bieu4HTMT_!1 1 bao cao giao KH ve HTCMT vung TNB   12-12-2011" xfId="2659"/>
    <cellStyle name="k_TONG HOP KINH PHI_Bieu4HTMT_KH TPCP vung TNB (03-1-2012)" xfId="2660"/>
    <cellStyle name="k_TONG HOP KINH PHI_KH TPCP vung TNB (03-1-2012)" xfId="2661"/>
    <cellStyle name="k_ÿÿÿÿÿ" xfId="2662"/>
    <cellStyle name="k_ÿÿÿÿÿ_!1 1 bao cao giao KH ve HTCMT vung TNB   12-12-2011" xfId="2663"/>
    <cellStyle name="k_ÿÿÿÿÿ_1" xfId="2664"/>
    <cellStyle name="k_ÿÿÿÿÿ_2" xfId="2665"/>
    <cellStyle name="k_ÿÿÿÿÿ_2_!1 1 bao cao giao KH ve HTCMT vung TNB   12-12-2011" xfId="2666"/>
    <cellStyle name="k_ÿÿÿÿÿ_2_Bieu4HTMT" xfId="2667"/>
    <cellStyle name="k_ÿÿÿÿÿ_2_Bieu4HTMT_!1 1 bao cao giao KH ve HTCMT vung TNB   12-12-2011" xfId="2668"/>
    <cellStyle name="k_ÿÿÿÿÿ_2_Bieu4HTMT_KH TPCP vung TNB (03-1-2012)" xfId="2669"/>
    <cellStyle name="k_ÿÿÿÿÿ_2_KH TPCP vung TNB (03-1-2012)" xfId="2670"/>
    <cellStyle name="k_ÿÿÿÿÿ_Bieu4HTMT" xfId="2671"/>
    <cellStyle name="k_ÿÿÿÿÿ_Bieu4HTMT_!1 1 bao cao giao KH ve HTCMT vung TNB   12-12-2011" xfId="2672"/>
    <cellStyle name="k_ÿÿÿÿÿ_Bieu4HTMT_KH TPCP vung TNB (03-1-2012)" xfId="2673"/>
    <cellStyle name="k_ÿÿÿÿÿ_KH TPCP vung TNB (03-1-2012)" xfId="2674"/>
    <cellStyle name="kh¸c_Bang Chi tieu" xfId="2675"/>
    <cellStyle name="khanh" xfId="2676"/>
    <cellStyle name="khung" xfId="2677"/>
    <cellStyle name="KLBXUNG" xfId="2678"/>
    <cellStyle name="KLBXUNG 2" xfId="2679"/>
    <cellStyle name="KLBXUNG 3" xfId="2680"/>
    <cellStyle name="KLBXUNG 4" xfId="2681"/>
    <cellStyle name="Ledger 17 x 11 in" xfId="2682"/>
    <cellStyle name="Ledger 17 x 11 in 2" xfId="2683"/>
    <cellStyle name="Ledger 17 x 11 in 2 2" xfId="2684"/>
    <cellStyle name="Ledger 17 x 11 in 3" xfId="2685"/>
    <cellStyle name="Ledger 17 x 11 in 4" xfId="2686"/>
    <cellStyle name="left" xfId="2687"/>
    <cellStyle name="Line" xfId="2688"/>
    <cellStyle name="Link Currency (0)" xfId="2689"/>
    <cellStyle name="Link Currency (0) 10" xfId="2690"/>
    <cellStyle name="Link Currency (0) 11" xfId="2691"/>
    <cellStyle name="Link Currency (0) 12" xfId="2692"/>
    <cellStyle name="Link Currency (0) 13" xfId="2693"/>
    <cellStyle name="Link Currency (0) 14" xfId="2694"/>
    <cellStyle name="Link Currency (0) 15" xfId="2695"/>
    <cellStyle name="Link Currency (0) 16" xfId="2696"/>
    <cellStyle name="Link Currency (0) 2" xfId="2697"/>
    <cellStyle name="Link Currency (0) 3" xfId="2698"/>
    <cellStyle name="Link Currency (0) 4" xfId="2699"/>
    <cellStyle name="Link Currency (0) 5" xfId="2700"/>
    <cellStyle name="Link Currency (0) 6" xfId="2701"/>
    <cellStyle name="Link Currency (0) 7" xfId="2702"/>
    <cellStyle name="Link Currency (0) 8" xfId="2703"/>
    <cellStyle name="Link Currency (0) 9" xfId="2704"/>
    <cellStyle name="Link Currency (2)" xfId="2705"/>
    <cellStyle name="Link Currency (2) 10" xfId="2706"/>
    <cellStyle name="Link Currency (2) 11" xfId="2707"/>
    <cellStyle name="Link Currency (2) 12" xfId="2708"/>
    <cellStyle name="Link Currency (2) 13" xfId="2709"/>
    <cellStyle name="Link Currency (2) 14" xfId="2710"/>
    <cellStyle name="Link Currency (2) 15" xfId="2711"/>
    <cellStyle name="Link Currency (2) 16" xfId="2712"/>
    <cellStyle name="Link Currency (2) 2" xfId="2713"/>
    <cellStyle name="Link Currency (2) 3" xfId="2714"/>
    <cellStyle name="Link Currency (2) 4" xfId="2715"/>
    <cellStyle name="Link Currency (2) 5" xfId="2716"/>
    <cellStyle name="Link Currency (2) 6" xfId="2717"/>
    <cellStyle name="Link Currency (2) 7" xfId="2718"/>
    <cellStyle name="Link Currency (2) 8" xfId="2719"/>
    <cellStyle name="Link Currency (2) 9" xfId="2720"/>
    <cellStyle name="Link Units (0)" xfId="2721"/>
    <cellStyle name="Link Units (0) 10" xfId="2722"/>
    <cellStyle name="Link Units (0) 11" xfId="2723"/>
    <cellStyle name="Link Units (0) 12" xfId="2724"/>
    <cellStyle name="Link Units (0) 13" xfId="2725"/>
    <cellStyle name="Link Units (0) 14" xfId="2726"/>
    <cellStyle name="Link Units (0) 15" xfId="2727"/>
    <cellStyle name="Link Units (0) 16" xfId="2728"/>
    <cellStyle name="Link Units (0) 2" xfId="2729"/>
    <cellStyle name="Link Units (0) 3" xfId="2730"/>
    <cellStyle name="Link Units (0) 4" xfId="2731"/>
    <cellStyle name="Link Units (0) 5" xfId="2732"/>
    <cellStyle name="Link Units (0) 6" xfId="2733"/>
    <cellStyle name="Link Units (0) 7" xfId="2734"/>
    <cellStyle name="Link Units (0) 8" xfId="2735"/>
    <cellStyle name="Link Units (0) 9" xfId="2736"/>
    <cellStyle name="Link Units (1)" xfId="2737"/>
    <cellStyle name="Link Units (1) 10" xfId="2738"/>
    <cellStyle name="Link Units (1) 11" xfId="2739"/>
    <cellStyle name="Link Units (1) 12" xfId="2740"/>
    <cellStyle name="Link Units (1) 13" xfId="2741"/>
    <cellStyle name="Link Units (1) 14" xfId="2742"/>
    <cellStyle name="Link Units (1) 15" xfId="2743"/>
    <cellStyle name="Link Units (1) 16" xfId="2744"/>
    <cellStyle name="Link Units (1) 2" xfId="2745"/>
    <cellStyle name="Link Units (1) 3" xfId="2746"/>
    <cellStyle name="Link Units (1) 4" xfId="2747"/>
    <cellStyle name="Link Units (1) 5" xfId="2748"/>
    <cellStyle name="Link Units (1) 6" xfId="2749"/>
    <cellStyle name="Link Units (1) 7" xfId="2750"/>
    <cellStyle name="Link Units (1) 8" xfId="2751"/>
    <cellStyle name="Link Units (1) 9" xfId="2752"/>
    <cellStyle name="Link Units (2)" xfId="2753"/>
    <cellStyle name="Link Units (2) 10" xfId="2754"/>
    <cellStyle name="Link Units (2) 11" xfId="2755"/>
    <cellStyle name="Link Units (2) 12" xfId="2756"/>
    <cellStyle name="Link Units (2) 13" xfId="2757"/>
    <cellStyle name="Link Units (2) 14" xfId="2758"/>
    <cellStyle name="Link Units (2) 15" xfId="2759"/>
    <cellStyle name="Link Units (2) 16" xfId="2760"/>
    <cellStyle name="Link Units (2) 2" xfId="2761"/>
    <cellStyle name="Link Units (2) 3" xfId="2762"/>
    <cellStyle name="Link Units (2) 4" xfId="2763"/>
    <cellStyle name="Link Units (2) 5" xfId="2764"/>
    <cellStyle name="Link Units (2) 6" xfId="2765"/>
    <cellStyle name="Link Units (2) 7" xfId="2766"/>
    <cellStyle name="Link Units (2) 8" xfId="2767"/>
    <cellStyle name="Link Units (2) 9" xfId="2768"/>
    <cellStyle name="Linked Cell 2" xfId="2769"/>
    <cellStyle name="Loai CBDT" xfId="2770"/>
    <cellStyle name="Loai CT" xfId="2771"/>
    <cellStyle name="Loai GD" xfId="2772"/>
    <cellStyle name="MAU" xfId="2773"/>
    <cellStyle name="MAU 2" xfId="2774"/>
    <cellStyle name="MAU 2 2" xfId="5307"/>
    <cellStyle name="MAU 3" xfId="5306"/>
    <cellStyle name="Migliaia (0)_CALPREZZ" xfId="2775"/>
    <cellStyle name="Migliaia_ PESO ELETTR." xfId="2776"/>
    <cellStyle name="Millares [0]_Well Timing" xfId="2777"/>
    <cellStyle name="Millares_Well Timing" xfId="2778"/>
    <cellStyle name="Milliers [0]_      " xfId="2779"/>
    <cellStyle name="Milliers_      " xfId="2780"/>
    <cellStyle name="Model" xfId="2781"/>
    <cellStyle name="Model 2" xfId="2782"/>
    <cellStyle name="moi" xfId="2783"/>
    <cellStyle name="moi 2" xfId="2784"/>
    <cellStyle name="moi 2 2" xfId="5309"/>
    <cellStyle name="moi 3" xfId="2785"/>
    <cellStyle name="moi 3 2" xfId="5310"/>
    <cellStyle name="moi 4" xfId="5308"/>
    <cellStyle name="Moneda [0]_Well Timing" xfId="2786"/>
    <cellStyle name="Moneda_Well Timing" xfId="2787"/>
    <cellStyle name="Monétaire [0]_      " xfId="2788"/>
    <cellStyle name="Monétaire_      " xfId="2789"/>
    <cellStyle name="n" xfId="2790"/>
    <cellStyle name="n_Book1_Bieu du thao QD von ho tro co MT 3 2" xfId="2791"/>
    <cellStyle name="Neutral 2" xfId="2792"/>
    <cellStyle name="New" xfId="2793"/>
    <cellStyle name="New 2" xfId="5311"/>
    <cellStyle name="New Times Roman" xfId="2794"/>
    <cellStyle name="nga" xfId="2795"/>
    <cellStyle name="nga 2" xfId="2796"/>
    <cellStyle name="nga 3" xfId="2797"/>
    <cellStyle name="nga 4" xfId="2798"/>
    <cellStyle name="no dec" xfId="2799"/>
    <cellStyle name="no dec 2" xfId="2800"/>
    <cellStyle name="no dec 2 2" xfId="2801"/>
    <cellStyle name="ÑONVÒ" xfId="2802"/>
    <cellStyle name="ÑONVÒ 2" xfId="2803"/>
    <cellStyle name="ÑONVÒ 2 2" xfId="5313"/>
    <cellStyle name="ÑONVÒ 3" xfId="5312"/>
    <cellStyle name="Normal - Style1" xfId="2804"/>
    <cellStyle name="Normal - Style1 2" xfId="2805"/>
    <cellStyle name="Normal - Style1 2 2" xfId="2806"/>
    <cellStyle name="Normal - Style1 3" xfId="2807"/>
    <cellStyle name="Normal - Style1_KH TPCP 2016-2020 (tong hop)" xfId="2808"/>
    <cellStyle name="Normal - 유형1" xfId="2809"/>
    <cellStyle name="Normal 10" xfId="27"/>
    <cellStyle name="Normal 10 2" xfId="2810"/>
    <cellStyle name="Normal 10 2 2" xfId="2811"/>
    <cellStyle name="Normal 10 2 24" xfId="2812"/>
    <cellStyle name="Normal 10 2 28" xfId="2813"/>
    <cellStyle name="Normal 10 2 4" xfId="2814"/>
    <cellStyle name="Normal 10 3" xfId="2815"/>
    <cellStyle name="Normal 10 3 2" xfId="2816"/>
    <cellStyle name="Normal 10 3 3" xfId="2817"/>
    <cellStyle name="Normal 10 3 3 2" xfId="2818"/>
    <cellStyle name="Normal 10 4" xfId="2819"/>
    <cellStyle name="Normal 10 5" xfId="2820"/>
    <cellStyle name="Normal 10 6" xfId="2821"/>
    <cellStyle name="Normal 10 7" xfId="2822"/>
    <cellStyle name="Normal 10 7 2" xfId="2823"/>
    <cellStyle name="Normal 10 7 3" xfId="2824"/>
    <cellStyle name="Normal 10 7 3 2" xfId="2825"/>
    <cellStyle name="Normal 10 7 3 2 2" xfId="2826"/>
    <cellStyle name="Normal 10 7 3 3" xfId="2827"/>
    <cellStyle name="Normal 10 7 4" xfId="2828"/>
    <cellStyle name="Normal 10 7 4 2" xfId="2829"/>
    <cellStyle name="Normal 10 8" xfId="2830"/>
    <cellStyle name="Normal 10 9" xfId="2831"/>
    <cellStyle name="Normal 10_05-12  KH trung han 2016-2020 - Liem Thinh edited" xfId="2832"/>
    <cellStyle name="Normal 100" xfId="2833"/>
    <cellStyle name="Normal 11" xfId="2834"/>
    <cellStyle name="Normal 11 2" xfId="2835"/>
    <cellStyle name="Normal 11 2 2" xfId="2836"/>
    <cellStyle name="Normal 11 3" xfId="2837"/>
    <cellStyle name="Normal 11 3 2" xfId="2838"/>
    <cellStyle name="Normal 11 3 2 2" xfId="2839"/>
    <cellStyle name="Normal 11 3 2 2 2" xfId="2840"/>
    <cellStyle name="Normal 11 3 2 3" xfId="2841"/>
    <cellStyle name="Normal 11 3 3" xfId="2842"/>
    <cellStyle name="Normal 11 3 3 2" xfId="2843"/>
    <cellStyle name="Normal 11 3 3 2 2" xfId="2844"/>
    <cellStyle name="Normal 11 3 3 2 2 2" xfId="2845"/>
    <cellStyle name="Normal 11 3 3 2 3" xfId="2846"/>
    <cellStyle name="Normal 11 3 3 3" xfId="2847"/>
    <cellStyle name="Normal 11 3 3 3 2" xfId="2848"/>
    <cellStyle name="Normal 11 3 3 4" xfId="2849"/>
    <cellStyle name="Normal 11 3 4" xfId="2850"/>
    <cellStyle name="Normal 11 3 4 2" xfId="2851"/>
    <cellStyle name="Normal 11 3 4 2 2" xfId="2852"/>
    <cellStyle name="Normal 11 3 4 2 2 2" xfId="2853"/>
    <cellStyle name="Normal 11 3 4 2 2 2 2" xfId="2854"/>
    <cellStyle name="Normal 11 3 4 2 2 2 2 2" xfId="2855"/>
    <cellStyle name="Normal 11 3 4 2 2 2 3" xfId="2856"/>
    <cellStyle name="Normal 11 3 4 2 2 3" xfId="2857"/>
    <cellStyle name="Normal 11 3 4 2 2 3 2" xfId="2858"/>
    <cellStyle name="Normal 11 3 4 2 2 4" xfId="2859"/>
    <cellStyle name="Normal 11 3 4 2 3" xfId="2860"/>
    <cellStyle name="Normal 11 3 4 2 3 2" xfId="2861"/>
    <cellStyle name="Normal 11 3 4 2 3 2 2" xfId="2862"/>
    <cellStyle name="Normal 11 3 4 2 3 3" xfId="2863"/>
    <cellStyle name="Normal 11 3 4 2 4" xfId="2864"/>
    <cellStyle name="Normal 11 3 4 2 4 2" xfId="2865"/>
    <cellStyle name="Normal 11 3 4 2 5" xfId="2866"/>
    <cellStyle name="Normal 11 3 4 3" xfId="2867"/>
    <cellStyle name="Normal 11 3 4 3 2" xfId="2868"/>
    <cellStyle name="Normal 11 3 4 3 2 2" xfId="2869"/>
    <cellStyle name="Normal 11 3 4 3 2 2 2" xfId="2870"/>
    <cellStyle name="Normal 11 3 4 3 2 2 2 2" xfId="2871"/>
    <cellStyle name="Normal 11 3 4 3 2 2 3" xfId="2872"/>
    <cellStyle name="Normal 11 3 4 3 2 3" xfId="2873"/>
    <cellStyle name="Normal 11 3 4 3 2 3 2" xfId="2874"/>
    <cellStyle name="Normal 11 3 4 3 2 4" xfId="2875"/>
    <cellStyle name="Normal 11 3 4 3 3" xfId="2876"/>
    <cellStyle name="Normal 11 3 4 3 3 2" xfId="2877"/>
    <cellStyle name="Normal 11 3 4 3 3 2 2" xfId="2878"/>
    <cellStyle name="Normal 11 3 4 3 3 3" xfId="2879"/>
    <cellStyle name="Normal 11 3 4 3 4" xfId="2880"/>
    <cellStyle name="Normal 11 3 4 3 4 2" xfId="2881"/>
    <cellStyle name="Normal 11 3 4 3 5" xfId="2882"/>
    <cellStyle name="Normal 11 3 4 4" xfId="2883"/>
    <cellStyle name="Normal 11 3 4 4 2" xfId="2884"/>
    <cellStyle name="Normal 11 3 4 4 2 2" xfId="2885"/>
    <cellStyle name="Normal 11 3 4 4 3" xfId="2886"/>
    <cellStyle name="Normal 11 3 4 5" xfId="2887"/>
    <cellStyle name="Normal 11 3 4 5 2" xfId="2888"/>
    <cellStyle name="Normal 11 3 4 6" xfId="2889"/>
    <cellStyle name="Normal 11 3 4 6 2" xfId="2890"/>
    <cellStyle name="Normal 11 3 4 7" xfId="2891"/>
    <cellStyle name="Normal 11 3 5" xfId="2892"/>
    <cellStyle name="Normal 11 3 5 2" xfId="2893"/>
    <cellStyle name="Normal 11 3 6" xfId="2894"/>
    <cellStyle name="Normal 12" xfId="24"/>
    <cellStyle name="Normal 12 2" xfId="2896"/>
    <cellStyle name="Normal 12 3" xfId="2897"/>
    <cellStyle name="Normal 12 4" xfId="2895"/>
    <cellStyle name="Normal 13" xfId="2898"/>
    <cellStyle name="Normal 13 2" xfId="2899"/>
    <cellStyle name="Normal 13 3" xfId="2900"/>
    <cellStyle name="Normal 14" xfId="2901"/>
    <cellStyle name="Normal 14 2" xfId="2902"/>
    <cellStyle name="Normal 14 3" xfId="2903"/>
    <cellStyle name="Normal 15" xfId="2904"/>
    <cellStyle name="Normal 15 2" xfId="2905"/>
    <cellStyle name="Normal 15 3" xfId="2906"/>
    <cellStyle name="Normal 15 4" xfId="2907"/>
    <cellStyle name="Normal 16" xfId="2908"/>
    <cellStyle name="Normal 16 2" xfId="2909"/>
    <cellStyle name="Normal 16 2 2" xfId="2910"/>
    <cellStyle name="Normal 16 2 2 2" xfId="2911"/>
    <cellStyle name="Normal 16 2 2 2 2" xfId="2912"/>
    <cellStyle name="Normal 16 2 2 2 2 2" xfId="2913"/>
    <cellStyle name="Normal 16 2 2 2 3" xfId="2914"/>
    <cellStyle name="Normal 16 2 2 3" xfId="2915"/>
    <cellStyle name="Normal 16 2 2 4" xfId="2916"/>
    <cellStyle name="Normal 16 2 2 4 2" xfId="2917"/>
    <cellStyle name="Normal 16 2 2 5" xfId="2918"/>
    <cellStyle name="Normal 16 2 3" xfId="2919"/>
    <cellStyle name="Normal 16 2 3 2" xfId="2920"/>
    <cellStyle name="Normal 16 2 3 2 2" xfId="2921"/>
    <cellStyle name="Normal 16 2 3 2 2 2" xfId="2922"/>
    <cellStyle name="Normal 16 2 3 2 3" xfId="2923"/>
    <cellStyle name="Normal 16 2 3 3" xfId="2924"/>
    <cellStyle name="Normal 16 2 3 3 2" xfId="2925"/>
    <cellStyle name="Normal 16 2 3 4" xfId="2926"/>
    <cellStyle name="Normal 16 2 4" xfId="2927"/>
    <cellStyle name="Normal 16 3" xfId="2928"/>
    <cellStyle name="Normal 16 4" xfId="2929"/>
    <cellStyle name="Normal 16 4 2" xfId="2930"/>
    <cellStyle name="Normal 16 4 2 2" xfId="2931"/>
    <cellStyle name="Normal 16 4 2 2 2" xfId="2932"/>
    <cellStyle name="Normal 16 4 2 3" xfId="2933"/>
    <cellStyle name="Normal 16 4 3" xfId="2934"/>
    <cellStyle name="Normal 16 4 3 2" xfId="2935"/>
    <cellStyle name="Normal 16 4 4" xfId="2936"/>
    <cellStyle name="Normal 16 5" xfId="2937"/>
    <cellStyle name="Normal 16 5 2" xfId="2938"/>
    <cellStyle name="Normal 16 5 2 2" xfId="2939"/>
    <cellStyle name="Normal 16 5 2 2 2" xfId="2940"/>
    <cellStyle name="Normal 16 5 2 3" xfId="2941"/>
    <cellStyle name="Normal 16 5 3" xfId="2942"/>
    <cellStyle name="Normal 16 5 3 2" xfId="2943"/>
    <cellStyle name="Normal 16 5 4" xfId="2944"/>
    <cellStyle name="Normal 17" xfId="2945"/>
    <cellStyle name="Normal 17 2" xfId="2946"/>
    <cellStyle name="Normal 17 3 2" xfId="2947"/>
    <cellStyle name="Normal 17 3 2 2" xfId="2948"/>
    <cellStyle name="Normal 17 3 2 2 2" xfId="2949"/>
    <cellStyle name="Normal 17 3 2 2 2 2" xfId="2950"/>
    <cellStyle name="Normal 17 3 2 2 2 2 2" xfId="2951"/>
    <cellStyle name="Normal 17 3 2 2 2 3" xfId="2952"/>
    <cellStyle name="Normal 17 3 2 2 3" xfId="2953"/>
    <cellStyle name="Normal 17 3 2 2 3 2" xfId="2954"/>
    <cellStyle name="Normal 17 3 2 2 4" xfId="2955"/>
    <cellStyle name="Normal 17 3 2 3" xfId="2956"/>
    <cellStyle name="Normal 17 3 2 3 2" xfId="2957"/>
    <cellStyle name="Normal 17 3 2 3 2 2" xfId="2958"/>
    <cellStyle name="Normal 17 3 2 3 2 2 2" xfId="2959"/>
    <cellStyle name="Normal 17 3 2 3 2 3" xfId="2960"/>
    <cellStyle name="Normal 17 3 2 3 3" xfId="2961"/>
    <cellStyle name="Normal 17 3 2 3 3 2" xfId="2962"/>
    <cellStyle name="Normal 17 3 2 3 4" xfId="2963"/>
    <cellStyle name="Normal 17 3 2 4" xfId="2964"/>
    <cellStyle name="Normal 17 3 2 4 2" xfId="2965"/>
    <cellStyle name="Normal 17 3 2 4 2 2" xfId="2966"/>
    <cellStyle name="Normal 17 3 2 4 3" xfId="2967"/>
    <cellStyle name="Normal 17 3 2 5" xfId="2968"/>
    <cellStyle name="Normal 17 3 2 5 2" xfId="2969"/>
    <cellStyle name="Normal 17 3 2 6" xfId="2970"/>
    <cellStyle name="Normal 18" xfId="2971"/>
    <cellStyle name="Normal 18 2" xfId="2972"/>
    <cellStyle name="Normal 18 2 2" xfId="2973"/>
    <cellStyle name="Normal 18 3" xfId="2974"/>
    <cellStyle name="Normal 18_05-12  KH trung han 2016-2020 - Liem Thinh edited" xfId="2975"/>
    <cellStyle name="Normal 19" xfId="2976"/>
    <cellStyle name="Normal 19 2" xfId="2977"/>
    <cellStyle name="Normal 19 3" xfId="2978"/>
    <cellStyle name="Normal 2" xfId="5"/>
    <cellStyle name="Normal 2 10" xfId="2979"/>
    <cellStyle name="Normal 2 10 2" xfId="2980"/>
    <cellStyle name="Normal 2 11" xfId="2981"/>
    <cellStyle name="Normal 2 11 2" xfId="2982"/>
    <cellStyle name="Normal 2 12" xfId="2983"/>
    <cellStyle name="Normal 2 12 2" xfId="2984"/>
    <cellStyle name="Normal 2 13" xfId="2985"/>
    <cellStyle name="Normal 2 13 2" xfId="2986"/>
    <cellStyle name="Normal 2 14" xfId="2987"/>
    <cellStyle name="Normal 2 14 2" xfId="2988"/>
    <cellStyle name="Normal 2 15" xfId="2989"/>
    <cellStyle name="Normal 2 16" xfId="2990"/>
    <cellStyle name="Normal 2 17" xfId="2991"/>
    <cellStyle name="Normal 2 18" xfId="2992"/>
    <cellStyle name="Normal 2 19" xfId="2993"/>
    <cellStyle name="Normal 2 2" xfId="36"/>
    <cellStyle name="Normal 2 2 10" xfId="2994"/>
    <cellStyle name="Normal 2 2 10 2" xfId="2995"/>
    <cellStyle name="Normal 2 2 11" xfId="2996"/>
    <cellStyle name="Normal 2 2 12" xfId="2997"/>
    <cellStyle name="Normal 2 2 13" xfId="2998"/>
    <cellStyle name="Normal 2 2 14" xfId="2999"/>
    <cellStyle name="Normal 2 2 15" xfId="3000"/>
    <cellStyle name="Normal 2 2 16" xfId="3001"/>
    <cellStyle name="Normal 2 2 17" xfId="3002"/>
    <cellStyle name="Normal 2 2 2" xfId="3003"/>
    <cellStyle name="Normal 2 2 2 2" xfId="3004"/>
    <cellStyle name="Normal 2 2 2 2 2" xfId="3005"/>
    <cellStyle name="Normal 2 2 2 3" xfId="3006"/>
    <cellStyle name="Normal 2 2 3" xfId="3007"/>
    <cellStyle name="Normal 2 2 33 4" xfId="3008"/>
    <cellStyle name="Normal 2 2 33 4 2" xfId="3009"/>
    <cellStyle name="Normal 2 2 33 4 2 2" xfId="3010"/>
    <cellStyle name="Normal 2 2 33 4 2 2 2" xfId="3011"/>
    <cellStyle name="Normal 2 2 33 4 2 2 2 2" xfId="3012"/>
    <cellStyle name="Normal 2 2 33 4 2 2 3" xfId="3013"/>
    <cellStyle name="Normal 2 2 33 4 2 3" xfId="3014"/>
    <cellStyle name="Normal 2 2 33 4 2 3 2" xfId="3015"/>
    <cellStyle name="Normal 2 2 33 4 2 4" xfId="3016"/>
    <cellStyle name="Normal 2 2 33 4 3" xfId="3017"/>
    <cellStyle name="Normal 2 2 33 4 3 2" xfId="3018"/>
    <cellStyle name="Normal 2 2 33 4 3 2 2" xfId="3019"/>
    <cellStyle name="Normal 2 2 33 4 3 3" xfId="3020"/>
    <cellStyle name="Normal 2 2 33 4 4" xfId="3021"/>
    <cellStyle name="Normal 2 2 33 4 4 2" xfId="3022"/>
    <cellStyle name="Normal 2 2 33 4 5" xfId="3023"/>
    <cellStyle name="Normal 2 2 4" xfId="3024"/>
    <cellStyle name="Normal 2 2 4 2" xfId="3025"/>
    <cellStyle name="Normal 2 2 4 3" xfId="3026"/>
    <cellStyle name="Normal 2 2 5" xfId="3027"/>
    <cellStyle name="Normal 2 2 6" xfId="3028"/>
    <cellStyle name="Normal 2 2 7" xfId="3029"/>
    <cellStyle name="Normal 2 2 8" xfId="3030"/>
    <cellStyle name="Normal 2 2 9" xfId="3031"/>
    <cellStyle name="Normal 2 2_Biểu 17 - Ứng trước NSTW chưa thu hồi" xfId="3032"/>
    <cellStyle name="Normal 2 20" xfId="3033"/>
    <cellStyle name="Normal 2 21" xfId="3034"/>
    <cellStyle name="Normal 2 22" xfId="3035"/>
    <cellStyle name="Normal 2 23" xfId="3036"/>
    <cellStyle name="Normal 2 24" xfId="3037"/>
    <cellStyle name="Normal 2 25" xfId="3038"/>
    <cellStyle name="Normal 2 26" xfId="3039"/>
    <cellStyle name="Normal 2 26 2" xfId="3040"/>
    <cellStyle name="Normal 2 27" xfId="3041"/>
    <cellStyle name="Normal 2 28" xfId="3042"/>
    <cellStyle name="Normal 2 28 2" xfId="3043"/>
    <cellStyle name="Normal 2 28 2 2" xfId="3044"/>
    <cellStyle name="Normal 2 28 2 2 2" xfId="3045"/>
    <cellStyle name="Normal 2 28 2 3" xfId="3046"/>
    <cellStyle name="Normal 2 28 3" xfId="3047"/>
    <cellStyle name="Normal 2 28 3 2" xfId="3048"/>
    <cellStyle name="Normal 2 28 4" xfId="3049"/>
    <cellStyle name="Normal 2 29" xfId="3050"/>
    <cellStyle name="Normal 2 29 2" xfId="3051"/>
    <cellStyle name="Normal 2 29 2 2" xfId="3052"/>
    <cellStyle name="Normal 2 29 3" xfId="3053"/>
    <cellStyle name="Normal 2 3" xfId="21"/>
    <cellStyle name="Normal 2 3 2" xfId="3054"/>
    <cellStyle name="Normal 2 3 2 2" xfId="3055"/>
    <cellStyle name="Normal 2 3 3" xfId="3056"/>
    <cellStyle name="Normal 2 3_12-09-2014 thinh (luat dau tu  cong) bao cao von CTMT  Bieu Mau THien KH 2011-2015 va XDung KH DTu Cong Trung han 2016-2020" xfId="3057"/>
    <cellStyle name="Normal 2 30" xfId="3058"/>
    <cellStyle name="Normal 2 31" xfId="3059"/>
    <cellStyle name="Normal 2 32" xfId="3060"/>
    <cellStyle name="Normal 2 33" xfId="3061"/>
    <cellStyle name="Normal 2 34" xfId="3062"/>
    <cellStyle name="Normal 2 35" xfId="3063"/>
    <cellStyle name="Normal 2 35 2" xfId="3064"/>
    <cellStyle name="Normal 2 36" xfId="3065"/>
    <cellStyle name="Normal 2 37" xfId="3066"/>
    <cellStyle name="Normal 2 38" xfId="5244"/>
    <cellStyle name="Normal 2 39" xfId="5248"/>
    <cellStyle name="Normal 2 4" xfId="3067"/>
    <cellStyle name="Normal 2 4 2" xfId="3068"/>
    <cellStyle name="Normal 2 4 2 2" xfId="3069"/>
    <cellStyle name="Normal 2 4 2 3" xfId="3070"/>
    <cellStyle name="Normal 2 4 3" xfId="3071"/>
    <cellStyle name="Normal 2 4 3 2" xfId="3072"/>
    <cellStyle name="Normal 2 4 4" xfId="3073"/>
    <cellStyle name="Normal 2 4 5" xfId="3074"/>
    <cellStyle name="Normal 2 40" xfId="5241"/>
    <cellStyle name="Normal 2 41" xfId="5250"/>
    <cellStyle name="Normal 2 42" xfId="5246"/>
    <cellStyle name="Normal 2 43" xfId="5252"/>
    <cellStyle name="Normal 2 5" xfId="3075"/>
    <cellStyle name="Normal 2 5 2" xfId="3076"/>
    <cellStyle name="Normal 2 5 2 2" xfId="3077"/>
    <cellStyle name="Normal 2 5 3" xfId="3078"/>
    <cellStyle name="Normal 2 6" xfId="3079"/>
    <cellStyle name="Normal 2 6 2" xfId="3080"/>
    <cellStyle name="Normal 2 6 2 2" xfId="3081"/>
    <cellStyle name="Normal 2 7" xfId="3082"/>
    <cellStyle name="Normal 2 7 2" xfId="3083"/>
    <cellStyle name="Normal 2 7 2 2" xfId="3084"/>
    <cellStyle name="Normal 2 8" xfId="39"/>
    <cellStyle name="Normal 2 8 2" xfId="3085"/>
    <cellStyle name="Normal 2 8 2 2" xfId="3086"/>
    <cellStyle name="Normal 2 8 3" xfId="3087"/>
    <cellStyle name="Normal 2 9" xfId="3088"/>
    <cellStyle name="Normal 2 9 2" xfId="3089"/>
    <cellStyle name="Normal 2_05-12  KH trung han 2016-2020 - Liem Thinh edited" xfId="3090"/>
    <cellStyle name="Normal 20" xfId="3091"/>
    <cellStyle name="Normal 20 2" xfId="3092"/>
    <cellStyle name="Normal 20 3" xfId="3093"/>
    <cellStyle name="Normal 21" xfId="3094"/>
    <cellStyle name="Normal 21 2" xfId="3095"/>
    <cellStyle name="Normal 22" xfId="3096"/>
    <cellStyle name="Normal 22 2" xfId="3097"/>
    <cellStyle name="Normal 23" xfId="3098"/>
    <cellStyle name="Normal 23 2" xfId="3099"/>
    <cellStyle name="Normal 23 3" xfId="3100"/>
    <cellStyle name="Normal 24" xfId="3101"/>
    <cellStyle name="Normal 24 2" xfId="3102"/>
    <cellStyle name="Normal 24 2 2" xfId="3103"/>
    <cellStyle name="Normal 25" xfId="3104"/>
    <cellStyle name="Normal 25 2" xfId="3105"/>
    <cellStyle name="Normal 25 3" xfId="3106"/>
    <cellStyle name="Normal 26" xfId="3107"/>
    <cellStyle name="Normal 26 2" xfId="3108"/>
    <cellStyle name="Normal 27" xfId="3109"/>
    <cellStyle name="Normal 27 2" xfId="3110"/>
    <cellStyle name="Normal 28" xfId="3111"/>
    <cellStyle name="Normal 28 2" xfId="3112"/>
    <cellStyle name="Normal 29" xfId="3113"/>
    <cellStyle name="Normal 29 2" xfId="3114"/>
    <cellStyle name="Normal 3" xfId="13"/>
    <cellStyle name="Normal 3 10" xfId="3116"/>
    <cellStyle name="Normal 3 11" xfId="3117"/>
    <cellStyle name="Normal 3 12" xfId="3118"/>
    <cellStyle name="Normal 3 13" xfId="3119"/>
    <cellStyle name="Normal 3 14" xfId="3120"/>
    <cellStyle name="Normal 3 15" xfId="3121"/>
    <cellStyle name="Normal 3 16" xfId="3122"/>
    <cellStyle name="Normal 3 17" xfId="3123"/>
    <cellStyle name="Normal 3 18" xfId="3124"/>
    <cellStyle name="Normal 3 19" xfId="3115"/>
    <cellStyle name="Normal 3 2" xfId="3125"/>
    <cellStyle name="Normal 3 2 10" xfId="3126"/>
    <cellStyle name="Normal 3 2 2" xfId="3127"/>
    <cellStyle name="Normal 3 2 2 2" xfId="3128"/>
    <cellStyle name="Normal 3 2 3" xfId="3129"/>
    <cellStyle name="Normal 3 2 3 2" xfId="3130"/>
    <cellStyle name="Normal 3 2 4" xfId="3131"/>
    <cellStyle name="Normal 3 2 5" xfId="3132"/>
    <cellStyle name="Normal 3 2 5 2" xfId="3133"/>
    <cellStyle name="Normal 3 2 5 2 2" xfId="3134"/>
    <cellStyle name="Normal 3 2 5 2 2 2" xfId="3135"/>
    <cellStyle name="Normal 3 2 5 2 3" xfId="3136"/>
    <cellStyle name="Normal 3 2 5 3" xfId="3137"/>
    <cellStyle name="Normal 3 2 5 3 2" xfId="3138"/>
    <cellStyle name="Normal 3 2 5 4" xfId="3139"/>
    <cellStyle name="Normal 3 2 6" xfId="3140"/>
    <cellStyle name="Normal 3 2 6 2" xfId="3141"/>
    <cellStyle name="Normal 3 2 6 2 2" xfId="3142"/>
    <cellStyle name="Normal 3 2 6 2 2 2" xfId="3143"/>
    <cellStyle name="Normal 3 2 6 2 3" xfId="3144"/>
    <cellStyle name="Normal 3 2 6 3" xfId="3145"/>
    <cellStyle name="Normal 3 2 6 3 2" xfId="3146"/>
    <cellStyle name="Normal 3 2 6 4" xfId="3147"/>
    <cellStyle name="Normal 3 2 7" xfId="3148"/>
    <cellStyle name="Normal 3 2 7 2" xfId="3149"/>
    <cellStyle name="Normal 3 2 7 2 2" xfId="3150"/>
    <cellStyle name="Normal 3 2 7 3" xfId="3151"/>
    <cellStyle name="Normal 3 2 8" xfId="3152"/>
    <cellStyle name="Normal 3 2 8 2" xfId="3153"/>
    <cellStyle name="Normal 3 2 8 2 2" xfId="3154"/>
    <cellStyle name="Normal 3 2 8 3" xfId="3155"/>
    <cellStyle name="Normal 3 2 9" xfId="3156"/>
    <cellStyle name="Normal 3 2 9 2" xfId="3157"/>
    <cellStyle name="Normal 3 3" xfId="3158"/>
    <cellStyle name="Normal 3 3 2" xfId="3159"/>
    <cellStyle name="Normal 3 4" xfId="3160"/>
    <cellStyle name="Normal 3 4 2" xfId="3161"/>
    <cellStyle name="Normal 3 5" xfId="3162"/>
    <cellStyle name="Normal 3 6" xfId="3163"/>
    <cellStyle name="Normal 3 7" xfId="3164"/>
    <cellStyle name="Normal 3 8" xfId="3165"/>
    <cellStyle name="Normal 3 9" xfId="3166"/>
    <cellStyle name="Normal 3_Bieu TH TPCP Vung TNB ngay 4-1-2012" xfId="3167"/>
    <cellStyle name="Normal 30" xfId="3168"/>
    <cellStyle name="Normal 30 2" xfId="3169"/>
    <cellStyle name="Normal 30 2 2" xfId="3170"/>
    <cellStyle name="Normal 30 2 2 2" xfId="3171"/>
    <cellStyle name="Normal 30 2 2 2 2" xfId="3172"/>
    <cellStyle name="Normal 30 2 2 3" xfId="3173"/>
    <cellStyle name="Normal 30 2 3" xfId="3174"/>
    <cellStyle name="Normal 30 2 3 2" xfId="3175"/>
    <cellStyle name="Normal 30 2 4" xfId="3176"/>
    <cellStyle name="Normal 30 3" xfId="3177"/>
    <cellStyle name="Normal 30 3 2" xfId="3178"/>
    <cellStyle name="Normal 30 3 2 2" xfId="3179"/>
    <cellStyle name="Normal 30 3 2 2 2" xfId="3180"/>
    <cellStyle name="Normal 30 3 2 3" xfId="3181"/>
    <cellStyle name="Normal 30 3 3" xfId="3182"/>
    <cellStyle name="Normal 30 3 3 2" xfId="3183"/>
    <cellStyle name="Normal 30 3 4" xfId="3184"/>
    <cellStyle name="Normal 30 4" xfId="3185"/>
    <cellStyle name="Normal 30 4 2" xfId="3186"/>
    <cellStyle name="Normal 30 4 2 2" xfId="3187"/>
    <cellStyle name="Normal 30 4 3" xfId="3188"/>
    <cellStyle name="Normal 30 5" xfId="3189"/>
    <cellStyle name="Normal 30 5 2" xfId="3190"/>
    <cellStyle name="Normal 30 6" xfId="3191"/>
    <cellStyle name="Normal 30 6 2" xfId="3192"/>
    <cellStyle name="Normal 30 7" xfId="3193"/>
    <cellStyle name="Normal 31" xfId="3194"/>
    <cellStyle name="Normal 31 2" xfId="3195"/>
    <cellStyle name="Normal 31 2 2" xfId="3196"/>
    <cellStyle name="Normal 31 2 2 2" xfId="3197"/>
    <cellStyle name="Normal 31 2 2 2 2" xfId="3198"/>
    <cellStyle name="Normal 31 2 2 3" xfId="3199"/>
    <cellStyle name="Normal 31 2 3" xfId="3200"/>
    <cellStyle name="Normal 31 2 3 2" xfId="3201"/>
    <cellStyle name="Normal 31 2 3 2 2" xfId="3202"/>
    <cellStyle name="Normal 31 2 3 3" xfId="3203"/>
    <cellStyle name="Normal 31 2 3 3 2" xfId="3204"/>
    <cellStyle name="Normal 31 2 4" xfId="3205"/>
    <cellStyle name="Normal 31 3" xfId="3206"/>
    <cellStyle name="Normal 31 3 2" xfId="3207"/>
    <cellStyle name="Normal 31 3 2 2" xfId="3208"/>
    <cellStyle name="Normal 31 3 2 2 2" xfId="3209"/>
    <cellStyle name="Normal 31 3 2 3" xfId="3210"/>
    <cellStyle name="Normal 31 3 3" xfId="3211"/>
    <cellStyle name="Normal 31 3 3 2" xfId="3212"/>
    <cellStyle name="Normal 31 3 4" xfId="3213"/>
    <cellStyle name="Normal 31 4" xfId="3214"/>
    <cellStyle name="Normal 31 4 2" xfId="3215"/>
    <cellStyle name="Normal 31 4 2 2" xfId="3216"/>
    <cellStyle name="Normal 31 4 3" xfId="3217"/>
    <cellStyle name="Normal 31 5" xfId="3218"/>
    <cellStyle name="Normal 31 5 2" xfId="3219"/>
    <cellStyle name="Normal 31 6" xfId="3220"/>
    <cellStyle name="Normal 32" xfId="3221"/>
    <cellStyle name="Normal 32 2" xfId="3222"/>
    <cellStyle name="Normal 32 2 2" xfId="3223"/>
    <cellStyle name="Normal 32 2 2 2" xfId="3224"/>
    <cellStyle name="Normal 32 2 2 2 2" xfId="3225"/>
    <cellStyle name="Normal 32 2 2 3" xfId="3226"/>
    <cellStyle name="Normal 32 2 3" xfId="3227"/>
    <cellStyle name="Normal 32 2 3 2" xfId="3228"/>
    <cellStyle name="Normal 32 2 4" xfId="3229"/>
    <cellStyle name="Normal 33" xfId="3230"/>
    <cellStyle name="Normal 33 2" xfId="3231"/>
    <cellStyle name="Normal 34" xfId="3232"/>
    <cellStyle name="Normal 35" xfId="3233"/>
    <cellStyle name="Normal 36" xfId="3234"/>
    <cellStyle name="Normal 37" xfId="3235"/>
    <cellStyle name="Normal 37 2" xfId="3236"/>
    <cellStyle name="Normal 37 2 2" xfId="3237"/>
    <cellStyle name="Normal 37 2 3" xfId="3238"/>
    <cellStyle name="Normal 37 3" xfId="3239"/>
    <cellStyle name="Normal 37 3 2" xfId="3240"/>
    <cellStyle name="Normal 37 4" xfId="3241"/>
    <cellStyle name="Normal 38" xfId="3242"/>
    <cellStyle name="Normal 38 2" xfId="3243"/>
    <cellStyle name="Normal 38 2 2" xfId="3244"/>
    <cellStyle name="Normal 39" xfId="3245"/>
    <cellStyle name="Normal 39 2" xfId="3246"/>
    <cellStyle name="Normal 39 2 2" xfId="3247"/>
    <cellStyle name="Normal 39 2 2 2" xfId="3248"/>
    <cellStyle name="Normal 39 2 2 2 2" xfId="3249"/>
    <cellStyle name="Normal 39 2 2 3" xfId="3250"/>
    <cellStyle name="Normal 39 2 3" xfId="3251"/>
    <cellStyle name="Normal 39 2 3 2" xfId="3252"/>
    <cellStyle name="Normal 39 2 4" xfId="3253"/>
    <cellStyle name="Normal 39 3" xfId="3254"/>
    <cellStyle name="Normal 39 3 2" xfId="3255"/>
    <cellStyle name="Normal 39 3 2 2" xfId="3256"/>
    <cellStyle name="Normal 39 3 2 2 2" xfId="3257"/>
    <cellStyle name="Normal 39 3 2 3" xfId="3258"/>
    <cellStyle name="Normal 39 3 3" xfId="3259"/>
    <cellStyle name="Normal 39 3 3 2" xfId="3260"/>
    <cellStyle name="Normal 39 3 4" xfId="3261"/>
    <cellStyle name="Normal 4" xfId="3262"/>
    <cellStyle name="Normal 4 10" xfId="3263"/>
    <cellStyle name="Normal 4 11" xfId="3264"/>
    <cellStyle name="Normal 4 12" xfId="3265"/>
    <cellStyle name="Normal 4 13" xfId="3266"/>
    <cellStyle name="Normal 4 14" xfId="3267"/>
    <cellStyle name="Normal 4 15" xfId="3268"/>
    <cellStyle name="Normal 4 16" xfId="3269"/>
    <cellStyle name="Normal 4 17" xfId="3270"/>
    <cellStyle name="Normal 4 2" xfId="3271"/>
    <cellStyle name="Normal 4 2 2" xfId="3272"/>
    <cellStyle name="Normal 4 2 2 2" xfId="3273"/>
    <cellStyle name="Normal 4 3" xfId="3274"/>
    <cellStyle name="Normal 4 4" xfId="3275"/>
    <cellStyle name="Normal 4 5" xfId="3276"/>
    <cellStyle name="Normal 4 6" xfId="3277"/>
    <cellStyle name="Normal 4 7" xfId="3278"/>
    <cellStyle name="Normal 4 8" xfId="3279"/>
    <cellStyle name="Normal 4 9" xfId="3280"/>
    <cellStyle name="Normal 4_Bang bieu" xfId="3281"/>
    <cellStyle name="Normal 40" xfId="3282"/>
    <cellStyle name="Normal 41" xfId="3283"/>
    <cellStyle name="Normal 42" xfId="3284"/>
    <cellStyle name="Normal 43" xfId="3285"/>
    <cellStyle name="Normal 44" xfId="3286"/>
    <cellStyle name="Normal 45" xfId="3287"/>
    <cellStyle name="Normal 46" xfId="3288"/>
    <cellStyle name="Normal 46 2" xfId="3289"/>
    <cellStyle name="Normal 46 2 2" xfId="3290"/>
    <cellStyle name="Normal 46 2 2 2" xfId="3291"/>
    <cellStyle name="Normal 46 2 3" xfId="3292"/>
    <cellStyle name="Normal 46 3" xfId="3293"/>
    <cellStyle name="Normal 46 3 2" xfId="3294"/>
    <cellStyle name="Normal 46 4" xfId="3295"/>
    <cellStyle name="Normal 47" xfId="3296"/>
    <cellStyle name="Normal 48" xfId="3297"/>
    <cellStyle name="Normal 49" xfId="3298"/>
    <cellStyle name="Normal 5" xfId="15"/>
    <cellStyle name="Normal 5 2" xfId="3300"/>
    <cellStyle name="Normal 5 2 2" xfId="3301"/>
    <cellStyle name="Normal 5 3" xfId="3302"/>
    <cellStyle name="Normal 5 3 2" xfId="3303"/>
    <cellStyle name="Normal 5 4" xfId="3299"/>
    <cellStyle name="Normal 50" xfId="3304"/>
    <cellStyle name="Normal 51" xfId="3305"/>
    <cellStyle name="Normal 52" xfId="3306"/>
    <cellStyle name="Normal 52 2" xfId="3307"/>
    <cellStyle name="Normal 52 2 2" xfId="3308"/>
    <cellStyle name="Normal 52 2 3" xfId="3309"/>
    <cellStyle name="Normal 52 2 3 2" xfId="3310"/>
    <cellStyle name="Normal 52 3" xfId="3311"/>
    <cellStyle name="Normal 52 5 2 2 2" xfId="3312"/>
    <cellStyle name="Normal 52 5 2 2 2 2" xfId="3313"/>
    <cellStyle name="Normal 53" xfId="3314"/>
    <cellStyle name="Normal 53 2" xfId="3315"/>
    <cellStyle name="Normal 53 2 2" xfId="3316"/>
    <cellStyle name="Normal 53 3" xfId="3317"/>
    <cellStyle name="Normal 54" xfId="3318"/>
    <cellStyle name="Normal 54 2" xfId="3319"/>
    <cellStyle name="Normal 54 2 2" xfId="3320"/>
    <cellStyle name="Normal 54 3" xfId="3321"/>
    <cellStyle name="Normal 54 4" xfId="3322"/>
    <cellStyle name="Normal 55" xfId="3323"/>
    <cellStyle name="Normal 55 2" xfId="3324"/>
    <cellStyle name="Normal 55 2 2" xfId="3325"/>
    <cellStyle name="Normal 55 2 2 2" xfId="3326"/>
    <cellStyle name="Normal 55 2 3" xfId="3327"/>
    <cellStyle name="Normal 55 3" xfId="3328"/>
    <cellStyle name="Normal 55 3 2" xfId="3329"/>
    <cellStyle name="Normal 55 4" xfId="3330"/>
    <cellStyle name="Normal 56" xfId="3331"/>
    <cellStyle name="Normal 56 2" xfId="3332"/>
    <cellStyle name="Normal 56 2 2" xfId="3333"/>
    <cellStyle name="Normal 56 2 2 2" xfId="3334"/>
    <cellStyle name="Normal 56 2 2 2 2" xfId="3335"/>
    <cellStyle name="Normal 56 2 2 3" xfId="3336"/>
    <cellStyle name="Normal 56 2 3" xfId="3337"/>
    <cellStyle name="Normal 56 2 3 2" xfId="3338"/>
    <cellStyle name="Normal 56 2 4" xfId="3339"/>
    <cellStyle name="Normal 56 3" xfId="3340"/>
    <cellStyle name="Normal 56 3 2" xfId="3341"/>
    <cellStyle name="Normal 56 3 2 2" xfId="3342"/>
    <cellStyle name="Normal 56 3 3" xfId="3343"/>
    <cellStyle name="Normal 56 4" xfId="3344"/>
    <cellStyle name="Normal 56 4 2" xfId="3345"/>
    <cellStyle name="Normal 56 5" xfId="3346"/>
    <cellStyle name="Normal 57" xfId="3347"/>
    <cellStyle name="Normal 57 2" xfId="3348"/>
    <cellStyle name="Normal 57 2 2" xfId="3349"/>
    <cellStyle name="Normal 57 3" xfId="3350"/>
    <cellStyle name="Normal 58" xfId="3351"/>
    <cellStyle name="Normal 58 2" xfId="3352"/>
    <cellStyle name="Normal 59" xfId="3353"/>
    <cellStyle name="Normal 6" xfId="14"/>
    <cellStyle name="Normal 6 10" xfId="3355"/>
    <cellStyle name="Normal 6 11" xfId="3356"/>
    <cellStyle name="Normal 6 12" xfId="3357"/>
    <cellStyle name="Normal 6 13" xfId="3358"/>
    <cellStyle name="Normal 6 14" xfId="3359"/>
    <cellStyle name="Normal 6 15" xfId="3360"/>
    <cellStyle name="Normal 6 16" xfId="3361"/>
    <cellStyle name="Normal 6 17" xfId="3354"/>
    <cellStyle name="Normal 6 2" xfId="3362"/>
    <cellStyle name="Normal 6 2 2" xfId="3363"/>
    <cellStyle name="Normal 6 3" xfId="3364"/>
    <cellStyle name="Normal 6 4" xfId="3365"/>
    <cellStyle name="Normal 6 4 2" xfId="3366"/>
    <cellStyle name="Normal 6 5" xfId="3367"/>
    <cellStyle name="Normal 6 6" xfId="3368"/>
    <cellStyle name="Normal 6 7" xfId="3369"/>
    <cellStyle name="Normal 6 8" xfId="3370"/>
    <cellStyle name="Normal 6 9" xfId="3371"/>
    <cellStyle name="Normal 6_TPCP trinh UBND ngay 27-12" xfId="3372"/>
    <cellStyle name="Normal 60" xfId="3373"/>
    <cellStyle name="Normal 60 2" xfId="3374"/>
    <cellStyle name="Normal 61" xfId="3375"/>
    <cellStyle name="Normal 62" xfId="3376"/>
    <cellStyle name="Normal 63" xfId="3377"/>
    <cellStyle name="Normal 64" xfId="5239"/>
    <cellStyle name="Normal 65" xfId="5247"/>
    <cellStyle name="Normal 66" xfId="3378"/>
    <cellStyle name="Normal 67" xfId="5253"/>
    <cellStyle name="Normal 68" xfId="5255"/>
    <cellStyle name="Normal 69" xfId="5256"/>
    <cellStyle name="Normal 7" xfId="22"/>
    <cellStyle name="Normal 7 2" xfId="3379"/>
    <cellStyle name="Normal 7 2 3" xfId="3380"/>
    <cellStyle name="Normal 7 3" xfId="3381"/>
    <cellStyle name="Normal 7 3 2" xfId="3382"/>
    <cellStyle name="Normal 7 3 2 2" xfId="3383"/>
    <cellStyle name="Normal 7 3 3" xfId="3384"/>
    <cellStyle name="Normal 7_!1 1 bao cao giao KH ve HTCMT vung TNB   12-12-2011" xfId="3385"/>
    <cellStyle name="Normal 70" xfId="5257"/>
    <cellStyle name="Normal 79" xfId="3386"/>
    <cellStyle name="Normal 79 2" xfId="3387"/>
    <cellStyle name="Normal 79 2 2" xfId="3388"/>
    <cellStyle name="Normal 79 2 2 2" xfId="3389"/>
    <cellStyle name="Normal 79 2 2 2 2" xfId="3390"/>
    <cellStyle name="Normal 79 2 2 3" xfId="3391"/>
    <cellStyle name="Normal 79 2 3" xfId="3392"/>
    <cellStyle name="Normal 79 2 3 2" xfId="3393"/>
    <cellStyle name="Normal 79 2 4" xfId="3394"/>
    <cellStyle name="Normal 79 3" xfId="3395"/>
    <cellStyle name="Normal 79 3 2" xfId="3396"/>
    <cellStyle name="Normal 79 3 2 2" xfId="3397"/>
    <cellStyle name="Normal 79 3 3" xfId="3398"/>
    <cellStyle name="Normal 79 4" xfId="3399"/>
    <cellStyle name="Normal 79 4 2" xfId="3400"/>
    <cellStyle name="Normal 79 5" xfId="3401"/>
    <cellStyle name="Normal 8" xfId="3402"/>
    <cellStyle name="Normal 8 2" xfId="3403"/>
    <cellStyle name="Normal 8 2 2" xfId="3404"/>
    <cellStyle name="Normal 8 2 2 2" xfId="3405"/>
    <cellStyle name="Normal 8 2 3" xfId="3406"/>
    <cellStyle name="Normal 8 3" xfId="3407"/>
    <cellStyle name="Normal 8_21.3.2012Tong hop von ung nam 2012(banBCa.Hong)" xfId="3408"/>
    <cellStyle name="Normal 821" xfId="3409"/>
    <cellStyle name="Normal 9" xfId="25"/>
    <cellStyle name="Normal 9 2" xfId="3411"/>
    <cellStyle name="Normal 9 3" xfId="3412"/>
    <cellStyle name="Normal 9 4" xfId="3413"/>
    <cellStyle name="Normal 9 4 2" xfId="3414"/>
    <cellStyle name="Normal 9 5" xfId="3410"/>
    <cellStyle name="Normal 9_Bieu KH trung han BKH TW" xfId="3415"/>
    <cellStyle name="Normal_Bieu mau (CV )" xfId="4"/>
    <cellStyle name="Normal_Bieu mau (CV ) 2" xfId="17"/>
    <cellStyle name="Normal_Tables_Commune" xfId="12"/>
    <cellStyle name="Normal1" xfId="3416"/>
    <cellStyle name="Normal8" xfId="3417"/>
    <cellStyle name="Normale_ PESO ELETTR." xfId="3418"/>
    <cellStyle name="Normalny_Cennik obowiazuje od 06-08-2001 r (1)" xfId="3419"/>
    <cellStyle name="Note 2" xfId="3420"/>
    <cellStyle name="Note 2 2" xfId="3421"/>
    <cellStyle name="Note 3" xfId="3422"/>
    <cellStyle name="Note 3 2" xfId="3423"/>
    <cellStyle name="Note 4" xfId="3424"/>
    <cellStyle name="Note 4 2" xfId="3425"/>
    <cellStyle name="Note 5" xfId="3426"/>
    <cellStyle name="Note 6" xfId="3427"/>
    <cellStyle name="Note 6 2" xfId="3428"/>
    <cellStyle name="NWM" xfId="3429"/>
    <cellStyle name="Ò_x000d_Normal_123569" xfId="3430"/>
    <cellStyle name="Ò_x005f_x000d_Normal_123569" xfId="3431"/>
    <cellStyle name="Ò_x005f_x005f_x005f_x000d_Normal_123569" xfId="3432"/>
    <cellStyle name="Œ…‹æØ‚è [0.00]_ÆÂ¹²" xfId="3433"/>
    <cellStyle name="Œ…‹æØ‚è_laroux" xfId="3434"/>
    <cellStyle name="oft Excel]_x000a__x000a_Comment=open=/f ‚ðw’è‚·‚é‚ÆAƒ†[ƒU[’è‹`ŠÖ”‚ðŠÖ”“\‚è•t‚¯‚Ìˆê——‚É“o˜^‚·‚é‚±‚Æ‚ª‚Å‚«‚Ü‚·B_x000a__x000a_Maximized" xfId="3435"/>
    <cellStyle name="oft Excel]_x000a__x000a_Comment=The open=/f lines load custom functions into the Paste Function list._x000a__x000a_Maximized=2_x000a__x000a_Basics=1_x000a__x000a_A" xfId="3436"/>
    <cellStyle name="oft Excel]_x000a__x000a_Comment=The open=/f lines load custom functions into the Paste Function list._x000a__x000a_Maximized=3_x000a__x000a_Basics=1_x000a__x000a_A" xfId="3437"/>
    <cellStyle name="oft Excel]_x000d__x000a_Comment=open=/f ‚ðw’è‚·‚é‚ÆAƒ†[ƒU[’è‹`ŠÖ”‚ðŠÖ”“\‚è•t‚¯‚Ìˆê——‚É“o˜^‚·‚é‚±‚Æ‚ª‚Å‚«‚Ü‚·B_x000d__x000a_Maximized" xfId="3438"/>
    <cellStyle name="oft Excel]_x000d__x000a_Comment=open=/f ‚ðŽw’è‚·‚é‚ÆAƒ†[ƒU[’è‹`ŠÖ”‚ðŠÖ”“\‚è•t‚¯‚Ìˆê——‚É“o˜^‚·‚é‚±‚Æ‚ª‚Å‚«‚Ü‚·B_x000d__x000a_Maximized" xfId="3439"/>
    <cellStyle name="oft Excel]_x000d__x000a_Comment=The open=/f lines load custom functions into the Paste Function list._x000d__x000a_Maximized=2_x000d__x000a_Basics=1_x000d__x000a_A" xfId="3440"/>
    <cellStyle name="oft Excel]_x000d__x000a_Comment=The open=/f lines load custom functions into the Paste Function list._x000d__x000a_Maximized=3_x000d__x000a_Basics=1_x000d__x000a_A" xfId="3441"/>
    <cellStyle name="oft Excel]_x005f_x000d__x005f_x000a_Comment=open=/f ‚ðw’è‚·‚é‚ÆAƒ†[ƒU[’è‹`ŠÖ”‚ðŠÖ”“\‚è•t‚¯‚Ìˆê——‚É“o˜^‚·‚é‚±‚Æ‚ª‚Å‚«‚Ü‚·B_x005f_x000d__x005f_x000a_Maximized" xfId="3442"/>
    <cellStyle name="omma [0]_Mktg Prog" xfId="3443"/>
    <cellStyle name="ormal_Sheet1_1" xfId="3444"/>
    <cellStyle name="Output 2" xfId="3445"/>
    <cellStyle name="Output 2 2" xfId="3446"/>
    <cellStyle name="p" xfId="3447"/>
    <cellStyle name="p 2" xfId="3448"/>
    <cellStyle name="p 3" xfId="3449"/>
    <cellStyle name="p 4" xfId="3450"/>
    <cellStyle name="paint" xfId="3451"/>
    <cellStyle name="paint 2" xfId="3452"/>
    <cellStyle name="paint 2 2" xfId="3453"/>
    <cellStyle name="paint_05-12  KH trung han 2016-2020 - Liem Thinh edited" xfId="3454"/>
    <cellStyle name="Pattern" xfId="3455"/>
    <cellStyle name="Pattern 10" xfId="3456"/>
    <cellStyle name="Pattern 11" xfId="3457"/>
    <cellStyle name="Pattern 12" xfId="3458"/>
    <cellStyle name="Pattern 13" xfId="3459"/>
    <cellStyle name="Pattern 14" xfId="3460"/>
    <cellStyle name="Pattern 15" xfId="3461"/>
    <cellStyle name="Pattern 16" xfId="3462"/>
    <cellStyle name="Pattern 2" xfId="3463"/>
    <cellStyle name="Pattern 3" xfId="3464"/>
    <cellStyle name="Pattern 4" xfId="3465"/>
    <cellStyle name="Pattern 5" xfId="3466"/>
    <cellStyle name="Pattern 6" xfId="3467"/>
    <cellStyle name="Pattern 7" xfId="3468"/>
    <cellStyle name="Pattern 8" xfId="3469"/>
    <cellStyle name="Pattern 9" xfId="3470"/>
    <cellStyle name="per.style" xfId="3471"/>
    <cellStyle name="per.style 2" xfId="3472"/>
    <cellStyle name="Percent %" xfId="3473"/>
    <cellStyle name="Percent % Long Underline" xfId="3474"/>
    <cellStyle name="Percent %_Worksheet in  US Financial Statements Ref. Workbook - Single Co" xfId="3475"/>
    <cellStyle name="Percent (0)" xfId="3476"/>
    <cellStyle name="Percent (0) 10" xfId="3477"/>
    <cellStyle name="Percent (0) 11" xfId="3478"/>
    <cellStyle name="Percent (0) 12" xfId="3479"/>
    <cellStyle name="Percent (0) 13" xfId="3480"/>
    <cellStyle name="Percent (0) 14" xfId="3481"/>
    <cellStyle name="Percent (0) 15" xfId="3482"/>
    <cellStyle name="Percent (0) 2" xfId="3483"/>
    <cellStyle name="Percent (0) 3" xfId="3484"/>
    <cellStyle name="Percent (0) 4" xfId="3485"/>
    <cellStyle name="Percent (0) 5" xfId="3486"/>
    <cellStyle name="Percent (0) 6" xfId="3487"/>
    <cellStyle name="Percent (0) 7" xfId="3488"/>
    <cellStyle name="Percent (0) 8" xfId="3489"/>
    <cellStyle name="Percent (0) 9" xfId="3490"/>
    <cellStyle name="Percent [0]" xfId="3491"/>
    <cellStyle name="Percent [0] 10" xfId="3492"/>
    <cellStyle name="Percent [0] 11" xfId="3493"/>
    <cellStyle name="Percent [0] 12" xfId="3494"/>
    <cellStyle name="Percent [0] 13" xfId="3495"/>
    <cellStyle name="Percent [0] 14" xfId="3496"/>
    <cellStyle name="Percent [0] 15" xfId="3497"/>
    <cellStyle name="Percent [0] 16" xfId="3498"/>
    <cellStyle name="Percent [0] 2" xfId="3499"/>
    <cellStyle name="Percent [0] 3" xfId="3500"/>
    <cellStyle name="Percent [0] 4" xfId="3501"/>
    <cellStyle name="Percent [0] 5" xfId="3502"/>
    <cellStyle name="Percent [0] 6" xfId="3503"/>
    <cellStyle name="Percent [0] 7" xfId="3504"/>
    <cellStyle name="Percent [0] 8" xfId="3505"/>
    <cellStyle name="Percent [0] 9" xfId="3506"/>
    <cellStyle name="Percent [00]" xfId="3507"/>
    <cellStyle name="Percent [00] 10" xfId="3508"/>
    <cellStyle name="Percent [00] 11" xfId="3509"/>
    <cellStyle name="Percent [00] 12" xfId="3510"/>
    <cellStyle name="Percent [00] 13" xfId="3511"/>
    <cellStyle name="Percent [00] 14" xfId="3512"/>
    <cellStyle name="Percent [00] 15" xfId="3513"/>
    <cellStyle name="Percent [00] 16" xfId="3514"/>
    <cellStyle name="Percent [00] 2" xfId="3515"/>
    <cellStyle name="Percent [00] 3" xfId="3516"/>
    <cellStyle name="Percent [00] 4" xfId="3517"/>
    <cellStyle name="Percent [00] 5" xfId="3518"/>
    <cellStyle name="Percent [00] 6" xfId="3519"/>
    <cellStyle name="Percent [00] 7" xfId="3520"/>
    <cellStyle name="Percent [00] 8" xfId="3521"/>
    <cellStyle name="Percent [00] 9" xfId="3522"/>
    <cellStyle name="Percent [2]" xfId="3523"/>
    <cellStyle name="Percent [2] 10" xfId="3524"/>
    <cellStyle name="Percent [2] 11" xfId="3525"/>
    <cellStyle name="Percent [2] 12" xfId="3526"/>
    <cellStyle name="Percent [2] 13" xfId="3527"/>
    <cellStyle name="Percent [2] 14" xfId="3528"/>
    <cellStyle name="Percent [2] 15" xfId="3529"/>
    <cellStyle name="Percent [2] 16" xfId="3530"/>
    <cellStyle name="Percent [2] 2" xfId="3531"/>
    <cellStyle name="Percent [2] 2 2" xfId="3532"/>
    <cellStyle name="Percent [2] 3" xfId="3533"/>
    <cellStyle name="Percent [2] 4" xfId="3534"/>
    <cellStyle name="Percent [2] 5" xfId="3535"/>
    <cellStyle name="Percent [2] 6" xfId="3536"/>
    <cellStyle name="Percent [2] 7" xfId="3537"/>
    <cellStyle name="Percent [2] 8" xfId="3538"/>
    <cellStyle name="Percent [2] 9" xfId="3539"/>
    <cellStyle name="Percent 0.0%" xfId="3540"/>
    <cellStyle name="Percent 0.0% Long Underline" xfId="3541"/>
    <cellStyle name="Percent 0.00%" xfId="3542"/>
    <cellStyle name="Percent 0.00% Long Underline" xfId="3543"/>
    <cellStyle name="Percent 0.000%" xfId="3544"/>
    <cellStyle name="Percent 0.000% Long Underline" xfId="3545"/>
    <cellStyle name="Percent 10" xfId="3546"/>
    <cellStyle name="Percent 10 2" xfId="3547"/>
    <cellStyle name="Percent 11" xfId="3548"/>
    <cellStyle name="Percent 11 2" xfId="3549"/>
    <cellStyle name="Percent 12" xfId="3550"/>
    <cellStyle name="Percent 12 2" xfId="3551"/>
    <cellStyle name="Percent 13" xfId="3552"/>
    <cellStyle name="Percent 13 2" xfId="3553"/>
    <cellStyle name="Percent 14" xfId="3554"/>
    <cellStyle name="Percent 14 2" xfId="3555"/>
    <cellStyle name="Percent 15" xfId="3556"/>
    <cellStyle name="Percent 16" xfId="3557"/>
    <cellStyle name="Percent 17" xfId="3558"/>
    <cellStyle name="Percent 18" xfId="3559"/>
    <cellStyle name="Percent 19" xfId="3560"/>
    <cellStyle name="Percent 19 2" xfId="3561"/>
    <cellStyle name="Percent 2" xfId="3562"/>
    <cellStyle name="Percent 2 2" xfId="3563"/>
    <cellStyle name="Percent 2 2 2" xfId="3564"/>
    <cellStyle name="Percent 2 2 3" xfId="3565"/>
    <cellStyle name="Percent 2 3" xfId="3566"/>
    <cellStyle name="Percent 2 4" xfId="3567"/>
    <cellStyle name="Percent 20" xfId="3568"/>
    <cellStyle name="Percent 20 2" xfId="3569"/>
    <cellStyle name="Percent 21" xfId="3570"/>
    <cellStyle name="Percent 22" xfId="3571"/>
    <cellStyle name="Percent 23" xfId="3572"/>
    <cellStyle name="Percent 24" xfId="3573"/>
    <cellStyle name="Percent 24 2" xfId="3574"/>
    <cellStyle name="Percent 25" xfId="3575"/>
    <cellStyle name="Percent 3" xfId="3576"/>
    <cellStyle name="Percent 3 2" xfId="3577"/>
    <cellStyle name="Percent 3 3" xfId="3578"/>
    <cellStyle name="Percent 3 3 2" xfId="3579"/>
    <cellStyle name="Percent 4" xfId="3580"/>
    <cellStyle name="Percent 5" xfId="3581"/>
    <cellStyle name="Percent 5 2" xfId="3582"/>
    <cellStyle name="Percent 6" xfId="3583"/>
    <cellStyle name="Percent 6 2" xfId="3584"/>
    <cellStyle name="Percent 7" xfId="3585"/>
    <cellStyle name="Percent 7 2" xfId="3586"/>
    <cellStyle name="Percent 8" xfId="3587"/>
    <cellStyle name="Percent 8 2" xfId="3588"/>
    <cellStyle name="Percent 9" xfId="3589"/>
    <cellStyle name="Percent 9 2" xfId="3590"/>
    <cellStyle name="PERCENTAGE" xfId="3591"/>
    <cellStyle name="PERCENTAGE 2" xfId="3592"/>
    <cellStyle name="PrePop Currency (0)" xfId="3593"/>
    <cellStyle name="PrePop Currency (0) 10" xfId="3594"/>
    <cellStyle name="PrePop Currency (0) 11" xfId="3595"/>
    <cellStyle name="PrePop Currency (0) 12" xfId="3596"/>
    <cellStyle name="PrePop Currency (0) 13" xfId="3597"/>
    <cellStyle name="PrePop Currency (0) 14" xfId="3598"/>
    <cellStyle name="PrePop Currency (0) 15" xfId="3599"/>
    <cellStyle name="PrePop Currency (0) 16" xfId="3600"/>
    <cellStyle name="PrePop Currency (0) 2" xfId="3601"/>
    <cellStyle name="PrePop Currency (0) 3" xfId="3602"/>
    <cellStyle name="PrePop Currency (0) 4" xfId="3603"/>
    <cellStyle name="PrePop Currency (0) 5" xfId="3604"/>
    <cellStyle name="PrePop Currency (0) 6" xfId="3605"/>
    <cellStyle name="PrePop Currency (0) 7" xfId="3606"/>
    <cellStyle name="PrePop Currency (0) 8" xfId="3607"/>
    <cellStyle name="PrePop Currency (0) 9" xfId="3608"/>
    <cellStyle name="PrePop Currency (2)" xfId="3609"/>
    <cellStyle name="PrePop Currency (2) 10" xfId="3610"/>
    <cellStyle name="PrePop Currency (2) 11" xfId="3611"/>
    <cellStyle name="PrePop Currency (2) 12" xfId="3612"/>
    <cellStyle name="PrePop Currency (2) 13" xfId="3613"/>
    <cellStyle name="PrePop Currency (2) 14" xfId="3614"/>
    <cellStyle name="PrePop Currency (2) 15" xfId="3615"/>
    <cellStyle name="PrePop Currency (2) 16" xfId="3616"/>
    <cellStyle name="PrePop Currency (2) 2" xfId="3617"/>
    <cellStyle name="PrePop Currency (2) 3" xfId="3618"/>
    <cellStyle name="PrePop Currency (2) 4" xfId="3619"/>
    <cellStyle name="PrePop Currency (2) 5" xfId="3620"/>
    <cellStyle name="PrePop Currency (2) 6" xfId="3621"/>
    <cellStyle name="PrePop Currency (2) 7" xfId="3622"/>
    <cellStyle name="PrePop Currency (2) 8" xfId="3623"/>
    <cellStyle name="PrePop Currency (2) 9" xfId="3624"/>
    <cellStyle name="PrePop Units (0)" xfId="3625"/>
    <cellStyle name="PrePop Units (0) 10" xfId="3626"/>
    <cellStyle name="PrePop Units (0) 11" xfId="3627"/>
    <cellStyle name="PrePop Units (0) 12" xfId="3628"/>
    <cellStyle name="PrePop Units (0) 13" xfId="3629"/>
    <cellStyle name="PrePop Units (0) 14" xfId="3630"/>
    <cellStyle name="PrePop Units (0) 15" xfId="3631"/>
    <cellStyle name="PrePop Units (0) 16" xfId="3632"/>
    <cellStyle name="PrePop Units (0) 2" xfId="3633"/>
    <cellStyle name="PrePop Units (0) 3" xfId="3634"/>
    <cellStyle name="PrePop Units (0) 4" xfId="3635"/>
    <cellStyle name="PrePop Units (0) 5" xfId="3636"/>
    <cellStyle name="PrePop Units (0) 6" xfId="3637"/>
    <cellStyle name="PrePop Units (0) 7" xfId="3638"/>
    <cellStyle name="PrePop Units (0) 8" xfId="3639"/>
    <cellStyle name="PrePop Units (0) 9" xfId="3640"/>
    <cellStyle name="PrePop Units (1)" xfId="3641"/>
    <cellStyle name="PrePop Units (1) 10" xfId="3642"/>
    <cellStyle name="PrePop Units (1) 11" xfId="3643"/>
    <cellStyle name="PrePop Units (1) 12" xfId="3644"/>
    <cellStyle name="PrePop Units (1) 13" xfId="3645"/>
    <cellStyle name="PrePop Units (1) 14" xfId="3646"/>
    <cellStyle name="PrePop Units (1) 15" xfId="3647"/>
    <cellStyle name="PrePop Units (1) 16" xfId="3648"/>
    <cellStyle name="PrePop Units (1) 2" xfId="3649"/>
    <cellStyle name="PrePop Units (1) 3" xfId="3650"/>
    <cellStyle name="PrePop Units (1) 4" xfId="3651"/>
    <cellStyle name="PrePop Units (1) 5" xfId="3652"/>
    <cellStyle name="PrePop Units (1) 6" xfId="3653"/>
    <cellStyle name="PrePop Units (1) 7" xfId="3654"/>
    <cellStyle name="PrePop Units (1) 8" xfId="3655"/>
    <cellStyle name="PrePop Units (1) 9" xfId="3656"/>
    <cellStyle name="PrePop Units (2)" xfId="3657"/>
    <cellStyle name="PrePop Units (2) 10" xfId="3658"/>
    <cellStyle name="PrePop Units (2) 11" xfId="3659"/>
    <cellStyle name="PrePop Units (2) 12" xfId="3660"/>
    <cellStyle name="PrePop Units (2) 13" xfId="3661"/>
    <cellStyle name="PrePop Units (2) 14" xfId="3662"/>
    <cellStyle name="PrePop Units (2) 15" xfId="3663"/>
    <cellStyle name="PrePop Units (2) 16" xfId="3664"/>
    <cellStyle name="PrePop Units (2) 2" xfId="3665"/>
    <cellStyle name="PrePop Units (2) 3" xfId="3666"/>
    <cellStyle name="PrePop Units (2) 4" xfId="3667"/>
    <cellStyle name="PrePop Units (2) 5" xfId="3668"/>
    <cellStyle name="PrePop Units (2) 6" xfId="3669"/>
    <cellStyle name="PrePop Units (2) 7" xfId="3670"/>
    <cellStyle name="PrePop Units (2) 8" xfId="3671"/>
    <cellStyle name="PrePop Units (2) 9" xfId="3672"/>
    <cellStyle name="pricing" xfId="3673"/>
    <cellStyle name="pricing 2" xfId="3674"/>
    <cellStyle name="PSChar" xfId="3675"/>
    <cellStyle name="PSHeading" xfId="3676"/>
    <cellStyle name="Quantity" xfId="3677"/>
    <cellStyle name="regstoresfromspecstores" xfId="3678"/>
    <cellStyle name="regstoresfromspecstores 2" xfId="3679"/>
    <cellStyle name="RevList" xfId="3680"/>
    <cellStyle name="rlink_tiªn l­în_x005f_x001b_Hyperlink_TONG HOP KINH PHI" xfId="3681"/>
    <cellStyle name="rmal_ADAdot" xfId="3682"/>
    <cellStyle name="S—_x0008_" xfId="3683"/>
    <cellStyle name="S—_x0008_ 2" xfId="3684"/>
    <cellStyle name="s]_x000a__x000a_spooler=yes_x000a__x000a_load=_x000a__x000a_Beep=yes_x000a__x000a_NullPort=None_x000a__x000a_BorderWidth=3_x000a__x000a_CursorBlinkRate=1200_x000a__x000a_DoubleClickSpeed=452_x000a__x000a_Programs=co" xfId="3685"/>
    <cellStyle name="s]_x000d__x000a_spooler=yes_x000d__x000a_load=_x000d__x000a_Beep=yes_x000d__x000a_NullPort=None_x000d__x000a_BorderWidth=3_x000d__x000a_CursorBlinkRate=1200_x000d__x000a_DoubleClickSpeed=452_x000d__x000a_Programs=co" xfId="368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7"/>
    <cellStyle name="S—_x0008__KH TPCP vung TNB (03-1-2012)" xfId="3688"/>
    <cellStyle name="S—_x005f_x0008_" xfId="3689"/>
    <cellStyle name="SAPBEXaggData" xfId="3690"/>
    <cellStyle name="SAPBEXaggData 2" xfId="3691"/>
    <cellStyle name="SAPBEXaggDataEmph" xfId="3692"/>
    <cellStyle name="SAPBEXaggDataEmph 2" xfId="3693"/>
    <cellStyle name="SAPBEXaggItem" xfId="3694"/>
    <cellStyle name="SAPBEXaggItem 2" xfId="3695"/>
    <cellStyle name="SAPBEXchaText" xfId="3696"/>
    <cellStyle name="SAPBEXchaText 2" xfId="3697"/>
    <cellStyle name="SAPBEXexcBad7" xfId="3698"/>
    <cellStyle name="SAPBEXexcBad7 2" xfId="3699"/>
    <cellStyle name="SAPBEXexcBad8" xfId="3700"/>
    <cellStyle name="SAPBEXexcBad8 2" xfId="3701"/>
    <cellStyle name="SAPBEXexcBad9" xfId="3702"/>
    <cellStyle name="SAPBEXexcBad9 2" xfId="3703"/>
    <cellStyle name="SAPBEXexcCritical4" xfId="3704"/>
    <cellStyle name="SAPBEXexcCritical4 2" xfId="3705"/>
    <cellStyle name="SAPBEXexcCritical5" xfId="3706"/>
    <cellStyle name="SAPBEXexcCritical5 2" xfId="3707"/>
    <cellStyle name="SAPBEXexcCritical6" xfId="3708"/>
    <cellStyle name="SAPBEXexcCritical6 2" xfId="3709"/>
    <cellStyle name="SAPBEXexcGood1" xfId="3710"/>
    <cellStyle name="SAPBEXexcGood1 2" xfId="3711"/>
    <cellStyle name="SAPBEXexcGood2" xfId="3712"/>
    <cellStyle name="SAPBEXexcGood2 2" xfId="3713"/>
    <cellStyle name="SAPBEXexcGood3" xfId="3714"/>
    <cellStyle name="SAPBEXexcGood3 2" xfId="3715"/>
    <cellStyle name="SAPBEXfilterDrill" xfId="3716"/>
    <cellStyle name="SAPBEXfilterDrill 2" xfId="3717"/>
    <cellStyle name="SAPBEXfilterItem" xfId="3718"/>
    <cellStyle name="SAPBEXfilterItem 2" xfId="3719"/>
    <cellStyle name="SAPBEXfilterText" xfId="3720"/>
    <cellStyle name="SAPBEXfilterText 2" xfId="3721"/>
    <cellStyle name="SAPBEXformats" xfId="3722"/>
    <cellStyle name="SAPBEXformats 2" xfId="3723"/>
    <cellStyle name="SAPBEXheaderItem" xfId="3724"/>
    <cellStyle name="SAPBEXheaderItem 2" xfId="3725"/>
    <cellStyle name="SAPBEXheaderText" xfId="3726"/>
    <cellStyle name="SAPBEXheaderText 2" xfId="3727"/>
    <cellStyle name="SAPBEXresData" xfId="3728"/>
    <cellStyle name="SAPBEXresData 2" xfId="3729"/>
    <cellStyle name="SAPBEXresDataEmph" xfId="3730"/>
    <cellStyle name="SAPBEXresDataEmph 2" xfId="3731"/>
    <cellStyle name="SAPBEXresItem" xfId="3732"/>
    <cellStyle name="SAPBEXresItem 2" xfId="3733"/>
    <cellStyle name="SAPBEXstdData" xfId="3734"/>
    <cellStyle name="SAPBEXstdData 2" xfId="3735"/>
    <cellStyle name="SAPBEXstdDataEmph" xfId="3736"/>
    <cellStyle name="SAPBEXstdDataEmph 2" xfId="3737"/>
    <cellStyle name="SAPBEXstdItem" xfId="3738"/>
    <cellStyle name="SAPBEXstdItem 2" xfId="3739"/>
    <cellStyle name="SAPBEXtitle" xfId="3740"/>
    <cellStyle name="SAPBEXtitle 2" xfId="3741"/>
    <cellStyle name="SAPBEXundefined" xfId="3742"/>
    <cellStyle name="SAPBEXundefined 2" xfId="3743"/>
    <cellStyle name="serJet 1200 Series PCL 6" xfId="3744"/>
    <cellStyle name="SHADEDSTORES" xfId="3745"/>
    <cellStyle name="SHADEDSTORES 2" xfId="3746"/>
    <cellStyle name="SHADEDSTORES 2 2" xfId="3747"/>
    <cellStyle name="SHADEDSTORES 2 2 2" xfId="5316"/>
    <cellStyle name="SHADEDSTORES 2 3" xfId="5315"/>
    <cellStyle name="SHADEDSTORES 3" xfId="3748"/>
    <cellStyle name="SHADEDSTORES 3 2" xfId="5317"/>
    <cellStyle name="SHADEDSTORES 4" xfId="5314"/>
    <cellStyle name="songuyen" xfId="3749"/>
    <cellStyle name="specstores" xfId="3750"/>
    <cellStyle name="Standard_AAbgleich" xfId="3751"/>
    <cellStyle name="STTDG" xfId="3752"/>
    <cellStyle name="style" xfId="3753"/>
    <cellStyle name="Style 1" xfId="3754"/>
    <cellStyle name="Style 1 2" xfId="3755"/>
    <cellStyle name="Style 1 2 2" xfId="3756"/>
    <cellStyle name="Style 1 3" xfId="3757"/>
    <cellStyle name="Style 1 3 2" xfId="3758"/>
    <cellStyle name="Style 1 4" xfId="3759"/>
    <cellStyle name="Style 1 5" xfId="3760"/>
    <cellStyle name="Style 10" xfId="3761"/>
    <cellStyle name="Style 10 2" xfId="3762"/>
    <cellStyle name="Style 100" xfId="3763"/>
    <cellStyle name="Style 101" xfId="3764"/>
    <cellStyle name="Style 102" xfId="3765"/>
    <cellStyle name="Style 103" xfId="3766"/>
    <cellStyle name="Style 104" xfId="3767"/>
    <cellStyle name="Style 105" xfId="3768"/>
    <cellStyle name="Style 106" xfId="3769"/>
    <cellStyle name="Style 107" xfId="3770"/>
    <cellStyle name="Style 108" xfId="3771"/>
    <cellStyle name="Style 109" xfId="3772"/>
    <cellStyle name="Style 11" xfId="3773"/>
    <cellStyle name="Style 11 2" xfId="3774"/>
    <cellStyle name="Style 110" xfId="3775"/>
    <cellStyle name="Style 111" xfId="3776"/>
    <cellStyle name="Style 112" xfId="3777"/>
    <cellStyle name="Style 113" xfId="3778"/>
    <cellStyle name="Style 114" xfId="3779"/>
    <cellStyle name="Style 115" xfId="3780"/>
    <cellStyle name="Style 116" xfId="3781"/>
    <cellStyle name="Style 117" xfId="3782"/>
    <cellStyle name="Style 118" xfId="3783"/>
    <cellStyle name="Style 119" xfId="3784"/>
    <cellStyle name="Style 12" xfId="3785"/>
    <cellStyle name="Style 12 2" xfId="3786"/>
    <cellStyle name="Style 120" xfId="3787"/>
    <cellStyle name="Style 121" xfId="3788"/>
    <cellStyle name="Style 122" xfId="3789"/>
    <cellStyle name="Style 123" xfId="3790"/>
    <cellStyle name="Style 124" xfId="3791"/>
    <cellStyle name="Style 125" xfId="3792"/>
    <cellStyle name="Style 126" xfId="3793"/>
    <cellStyle name="Style 127" xfId="3794"/>
    <cellStyle name="Style 128" xfId="3795"/>
    <cellStyle name="Style 129" xfId="3796"/>
    <cellStyle name="Style 13" xfId="3797"/>
    <cellStyle name="Style 13 2" xfId="3798"/>
    <cellStyle name="Style 130" xfId="3799"/>
    <cellStyle name="Style 131" xfId="3800"/>
    <cellStyle name="Style 132" xfId="3801"/>
    <cellStyle name="Style 133" xfId="3802"/>
    <cellStyle name="Style 134" xfId="3803"/>
    <cellStyle name="Style 135" xfId="3804"/>
    <cellStyle name="Style 136" xfId="3805"/>
    <cellStyle name="Style 137" xfId="3806"/>
    <cellStyle name="Style 138" xfId="3807"/>
    <cellStyle name="Style 139" xfId="3808"/>
    <cellStyle name="Style 14" xfId="3809"/>
    <cellStyle name="Style 14 2" xfId="3810"/>
    <cellStyle name="Style 140" xfId="3811"/>
    <cellStyle name="Style 141" xfId="3812"/>
    <cellStyle name="Style 142" xfId="3813"/>
    <cellStyle name="Style 143" xfId="3814"/>
    <cellStyle name="Style 144" xfId="3815"/>
    <cellStyle name="Style 145" xfId="3816"/>
    <cellStyle name="Style 146" xfId="3817"/>
    <cellStyle name="Style 147" xfId="3818"/>
    <cellStyle name="Style 148" xfId="3819"/>
    <cellStyle name="Style 149" xfId="3820"/>
    <cellStyle name="Style 15" xfId="3821"/>
    <cellStyle name="Style 15 2" xfId="3822"/>
    <cellStyle name="Style 150" xfId="3823"/>
    <cellStyle name="Style 151" xfId="3824"/>
    <cellStyle name="Style 152" xfId="3825"/>
    <cellStyle name="Style 153" xfId="3826"/>
    <cellStyle name="Style 154" xfId="3827"/>
    <cellStyle name="Style 155" xfId="3828"/>
    <cellStyle name="Style 16" xfId="3829"/>
    <cellStyle name="Style 16 2" xfId="3830"/>
    <cellStyle name="Style 17" xfId="3831"/>
    <cellStyle name="Style 17 2" xfId="3832"/>
    <cellStyle name="Style 18" xfId="3833"/>
    <cellStyle name="Style 18 2" xfId="3834"/>
    <cellStyle name="Style 19" xfId="3835"/>
    <cellStyle name="Style 19 2" xfId="3836"/>
    <cellStyle name="Style 2" xfId="3837"/>
    <cellStyle name="Style 2 2" xfId="3838"/>
    <cellStyle name="Style 20" xfId="3839"/>
    <cellStyle name="Style 20 2" xfId="3840"/>
    <cellStyle name="Style 21" xfId="3841"/>
    <cellStyle name="Style 21 2" xfId="3842"/>
    <cellStyle name="Style 22" xfId="3843"/>
    <cellStyle name="Style 22 2" xfId="3844"/>
    <cellStyle name="Style 23" xfId="3845"/>
    <cellStyle name="Style 23 2" xfId="3846"/>
    <cellStyle name="Style 24" xfId="3847"/>
    <cellStyle name="Style 24 2" xfId="3848"/>
    <cellStyle name="Style 25" xfId="3849"/>
    <cellStyle name="Style 25 2" xfId="3850"/>
    <cellStyle name="Style 26" xfId="3851"/>
    <cellStyle name="Style 26 2" xfId="3852"/>
    <cellStyle name="Style 27" xfId="3853"/>
    <cellStyle name="Style 27 2" xfId="3854"/>
    <cellStyle name="Style 28" xfId="3855"/>
    <cellStyle name="Style 28 2" xfId="3856"/>
    <cellStyle name="Style 29" xfId="3857"/>
    <cellStyle name="Style 29 2" xfId="3858"/>
    <cellStyle name="Style 3" xfId="3859"/>
    <cellStyle name="Style 3 2" xfId="3860"/>
    <cellStyle name="Style 30" xfId="3861"/>
    <cellStyle name="Style 30 2" xfId="3862"/>
    <cellStyle name="Style 31" xfId="3863"/>
    <cellStyle name="Style 31 2" xfId="3864"/>
    <cellStyle name="Style 32" xfId="3865"/>
    <cellStyle name="Style 32 2" xfId="3866"/>
    <cellStyle name="Style 33" xfId="3867"/>
    <cellStyle name="Style 33 2" xfId="3868"/>
    <cellStyle name="Style 34" xfId="3869"/>
    <cellStyle name="Style 34 2" xfId="3870"/>
    <cellStyle name="Style 35" xfId="3871"/>
    <cellStyle name="Style 35 2" xfId="3872"/>
    <cellStyle name="Style 36" xfId="3873"/>
    <cellStyle name="Style 37" xfId="3874"/>
    <cellStyle name="Style 37 2" xfId="3875"/>
    <cellStyle name="Style 38" xfId="3876"/>
    <cellStyle name="Style 38 2" xfId="3877"/>
    <cellStyle name="Style 39" xfId="3878"/>
    <cellStyle name="Style 39 2" xfId="3879"/>
    <cellStyle name="Style 4" xfId="3880"/>
    <cellStyle name="Style 4 2" xfId="3881"/>
    <cellStyle name="Style 40" xfId="3882"/>
    <cellStyle name="Style 40 2" xfId="3883"/>
    <cellStyle name="Style 41" xfId="3884"/>
    <cellStyle name="Style 41 2" xfId="3885"/>
    <cellStyle name="Style 42" xfId="3886"/>
    <cellStyle name="Style 42 2" xfId="3887"/>
    <cellStyle name="Style 43" xfId="3888"/>
    <cellStyle name="Style 43 2" xfId="3889"/>
    <cellStyle name="Style 44" xfId="3890"/>
    <cellStyle name="Style 44 2" xfId="3891"/>
    <cellStyle name="Style 45" xfId="3892"/>
    <cellStyle name="Style 45 2" xfId="3893"/>
    <cellStyle name="Style 46" xfId="3894"/>
    <cellStyle name="Style 46 2" xfId="3895"/>
    <cellStyle name="Style 47" xfId="3896"/>
    <cellStyle name="Style 47 2" xfId="3897"/>
    <cellStyle name="Style 48" xfId="3898"/>
    <cellStyle name="Style 48 2" xfId="3899"/>
    <cellStyle name="Style 49" xfId="3900"/>
    <cellStyle name="Style 49 2" xfId="3901"/>
    <cellStyle name="Style 5" xfId="3902"/>
    <cellStyle name="Style 50" xfId="3903"/>
    <cellStyle name="Style 50 2" xfId="3904"/>
    <cellStyle name="Style 51" xfId="3905"/>
    <cellStyle name="Style 51 2" xfId="3906"/>
    <cellStyle name="Style 52" xfId="3907"/>
    <cellStyle name="Style 52 2" xfId="3908"/>
    <cellStyle name="Style 53" xfId="3909"/>
    <cellStyle name="Style 53 2" xfId="3910"/>
    <cellStyle name="Style 54" xfId="3911"/>
    <cellStyle name="Style 54 2" xfId="3912"/>
    <cellStyle name="Style 55" xfId="3913"/>
    <cellStyle name="Style 55 2" xfId="3914"/>
    <cellStyle name="Style 56" xfId="3915"/>
    <cellStyle name="Style 57" xfId="3916"/>
    <cellStyle name="Style 58" xfId="3917"/>
    <cellStyle name="Style 59" xfId="3918"/>
    <cellStyle name="Style 6" xfId="3919"/>
    <cellStyle name="Style 6 2" xfId="3920"/>
    <cellStyle name="Style 60" xfId="3921"/>
    <cellStyle name="Style 61" xfId="3922"/>
    <cellStyle name="Style 62" xfId="3923"/>
    <cellStyle name="Style 63" xfId="3924"/>
    <cellStyle name="Style 64" xfId="3925"/>
    <cellStyle name="Style 65" xfId="3926"/>
    <cellStyle name="Style 66" xfId="3927"/>
    <cellStyle name="Style 67" xfId="3928"/>
    <cellStyle name="Style 68" xfId="3929"/>
    <cellStyle name="Style 69" xfId="3930"/>
    <cellStyle name="Style 7" xfId="3931"/>
    <cellStyle name="Style 7 2" xfId="3932"/>
    <cellStyle name="Style 70" xfId="3933"/>
    <cellStyle name="Style 71" xfId="3934"/>
    <cellStyle name="Style 72" xfId="3935"/>
    <cellStyle name="Style 73" xfId="3936"/>
    <cellStyle name="Style 74" xfId="3937"/>
    <cellStyle name="Style 75" xfId="3938"/>
    <cellStyle name="Style 76" xfId="3939"/>
    <cellStyle name="Style 77" xfId="3940"/>
    <cellStyle name="Style 78" xfId="3941"/>
    <cellStyle name="Style 79" xfId="3942"/>
    <cellStyle name="Style 8" xfId="3943"/>
    <cellStyle name="Style 8 2" xfId="3944"/>
    <cellStyle name="Style 80" xfId="3945"/>
    <cellStyle name="Style 81" xfId="3946"/>
    <cellStyle name="Style 82" xfId="3947"/>
    <cellStyle name="Style 83" xfId="3948"/>
    <cellStyle name="Style 84" xfId="3949"/>
    <cellStyle name="Style 85" xfId="3950"/>
    <cellStyle name="Style 86" xfId="3951"/>
    <cellStyle name="Style 87" xfId="3952"/>
    <cellStyle name="Style 88" xfId="3953"/>
    <cellStyle name="Style 89" xfId="3954"/>
    <cellStyle name="Style 9" xfId="3955"/>
    <cellStyle name="Style 9 2" xfId="3956"/>
    <cellStyle name="Style 90" xfId="3957"/>
    <cellStyle name="Style 91" xfId="3958"/>
    <cellStyle name="Style 92" xfId="3959"/>
    <cellStyle name="Style 93" xfId="3960"/>
    <cellStyle name="Style 94" xfId="3961"/>
    <cellStyle name="Style 95" xfId="3962"/>
    <cellStyle name="Style 96" xfId="3963"/>
    <cellStyle name="Style 97" xfId="3964"/>
    <cellStyle name="Style 98" xfId="3965"/>
    <cellStyle name="Style 99" xfId="3966"/>
    <cellStyle name="Style Date" xfId="3967"/>
    <cellStyle name="style_1" xfId="3968"/>
    <cellStyle name="subhead" xfId="3969"/>
    <cellStyle name="subhead 2" xfId="3970"/>
    <cellStyle name="Subtotal" xfId="3971"/>
    <cellStyle name="symbol" xfId="3972"/>
    <cellStyle name="T" xfId="3973"/>
    <cellStyle name="T 2" xfId="3974"/>
    <cellStyle name="T_15_10_2013 BC nhu cau von doi ung ODA (2014-2016) ngay 15102013 Sua" xfId="3975"/>
    <cellStyle name="T_bao cao" xfId="3976"/>
    <cellStyle name="T_bao cao 2" xfId="3977"/>
    <cellStyle name="T_bao cao phan bo KHDT 2011(final)" xfId="3978"/>
    <cellStyle name="T_Bao cao so lieu kiem toan nam 2007 sua" xfId="3979"/>
    <cellStyle name="T_Bao cao so lieu kiem toan nam 2007 sua 2" xfId="3980"/>
    <cellStyle name="T_Bao cao so lieu kiem toan nam 2007 sua_!1 1 bao cao giao KH ve HTCMT vung TNB   12-12-2011" xfId="3981"/>
    <cellStyle name="T_Bao cao so lieu kiem toan nam 2007 sua_!1 1 bao cao giao KH ve HTCMT vung TNB   12-12-2011 2" xfId="3982"/>
    <cellStyle name="T_Bao cao so lieu kiem toan nam 2007 sua_KH TPCP vung TNB (03-1-2012)" xfId="3983"/>
    <cellStyle name="T_Bao cao so lieu kiem toan nam 2007 sua_KH TPCP vung TNB (03-1-2012) 2" xfId="3984"/>
    <cellStyle name="T_bao cao_!1 1 bao cao giao KH ve HTCMT vung TNB   12-12-2011" xfId="3985"/>
    <cellStyle name="T_bao cao_!1 1 bao cao giao KH ve HTCMT vung TNB   12-12-2011 2" xfId="3986"/>
    <cellStyle name="T_bao cao_Bieu4HTMT" xfId="3987"/>
    <cellStyle name="T_bao cao_Bieu4HTMT 2" xfId="3988"/>
    <cellStyle name="T_bao cao_Bieu4HTMT_!1 1 bao cao giao KH ve HTCMT vung TNB   12-12-2011" xfId="3989"/>
    <cellStyle name="T_bao cao_Bieu4HTMT_!1 1 bao cao giao KH ve HTCMT vung TNB   12-12-2011 2" xfId="3990"/>
    <cellStyle name="T_bao cao_Bieu4HTMT_KH TPCP vung TNB (03-1-2012)" xfId="3991"/>
    <cellStyle name="T_bao cao_Bieu4HTMT_KH TPCP vung TNB (03-1-2012) 2" xfId="3992"/>
    <cellStyle name="T_bao cao_KH TPCP vung TNB (03-1-2012)" xfId="3993"/>
    <cellStyle name="T_bao cao_KH TPCP vung TNB (03-1-2012) 2" xfId="3994"/>
    <cellStyle name="T_BBTNG-06" xfId="3995"/>
    <cellStyle name="T_BBTNG-06 2" xfId="3996"/>
    <cellStyle name="T_BBTNG-06_!1 1 bao cao giao KH ve HTCMT vung TNB   12-12-2011" xfId="3997"/>
    <cellStyle name="T_BBTNG-06_!1 1 bao cao giao KH ve HTCMT vung TNB   12-12-2011 2" xfId="3998"/>
    <cellStyle name="T_BBTNG-06_Bieu4HTMT" xfId="3999"/>
    <cellStyle name="T_BBTNG-06_Bieu4HTMT 2" xfId="4000"/>
    <cellStyle name="T_BBTNG-06_Bieu4HTMT_!1 1 bao cao giao KH ve HTCMT vung TNB   12-12-2011" xfId="4001"/>
    <cellStyle name="T_BBTNG-06_Bieu4HTMT_!1 1 bao cao giao KH ve HTCMT vung TNB   12-12-2011 2" xfId="4002"/>
    <cellStyle name="T_BBTNG-06_Bieu4HTMT_KH TPCP vung TNB (03-1-2012)" xfId="4003"/>
    <cellStyle name="T_BBTNG-06_Bieu4HTMT_KH TPCP vung TNB (03-1-2012) 2" xfId="4004"/>
    <cellStyle name="T_BBTNG-06_KH TPCP vung TNB (03-1-2012)" xfId="4005"/>
    <cellStyle name="T_BBTNG-06_KH TPCP vung TNB (03-1-2012) 2" xfId="4006"/>
    <cellStyle name="T_BC  NAM 2007" xfId="4007"/>
    <cellStyle name="T_BC  NAM 2007 2" xfId="4008"/>
    <cellStyle name="T_BC CTMT-2008 Ttinh" xfId="4009"/>
    <cellStyle name="T_BC CTMT-2008 Ttinh 2" xfId="4010"/>
    <cellStyle name="T_BC CTMT-2008 Ttinh_!1 1 bao cao giao KH ve HTCMT vung TNB   12-12-2011" xfId="4011"/>
    <cellStyle name="T_BC CTMT-2008 Ttinh_!1 1 bao cao giao KH ve HTCMT vung TNB   12-12-2011 2" xfId="4012"/>
    <cellStyle name="T_BC CTMT-2008 Ttinh_KH TPCP vung TNB (03-1-2012)" xfId="4013"/>
    <cellStyle name="T_BC CTMT-2008 Ttinh_KH TPCP vung TNB (03-1-2012) 2" xfId="4014"/>
    <cellStyle name="T_BC nhu cau von doi ung ODA nganh NN (BKH)" xfId="4015"/>
    <cellStyle name="T_BC nhu cau von doi ung ODA nganh NN (BKH)_05-12  KH trung han 2016-2020 - Liem Thinh edited" xfId="4016"/>
    <cellStyle name="T_BC nhu cau von doi ung ODA nganh NN (BKH)_Copy of 05-12  KH trung han 2016-2020 - Liem Thinh edited (1)" xfId="4017"/>
    <cellStyle name="T_BC Tai co cau (bieu TH)" xfId="4018"/>
    <cellStyle name="T_BC Tai co cau (bieu TH)_05-12  KH trung han 2016-2020 - Liem Thinh edited" xfId="4019"/>
    <cellStyle name="T_BC Tai co cau (bieu TH)_Copy of 05-12  KH trung han 2016-2020 - Liem Thinh edited (1)" xfId="4020"/>
    <cellStyle name="T_Bieu 4.2 A, B KHCTgiong 2011" xfId="4021"/>
    <cellStyle name="T_Bieu 4.2 A, B KHCTgiong 2011 10" xfId="4022"/>
    <cellStyle name="T_Bieu 4.2 A, B KHCTgiong 2011 11" xfId="4023"/>
    <cellStyle name="T_Bieu 4.2 A, B KHCTgiong 2011 12" xfId="4024"/>
    <cellStyle name="T_Bieu 4.2 A, B KHCTgiong 2011 13" xfId="4025"/>
    <cellStyle name="T_Bieu 4.2 A, B KHCTgiong 2011 14" xfId="4026"/>
    <cellStyle name="T_Bieu 4.2 A, B KHCTgiong 2011 15" xfId="4027"/>
    <cellStyle name="T_Bieu 4.2 A, B KHCTgiong 2011 2" xfId="4028"/>
    <cellStyle name="T_Bieu 4.2 A, B KHCTgiong 2011 3" xfId="4029"/>
    <cellStyle name="T_Bieu 4.2 A, B KHCTgiong 2011 4" xfId="4030"/>
    <cellStyle name="T_Bieu 4.2 A, B KHCTgiong 2011 5" xfId="4031"/>
    <cellStyle name="T_Bieu 4.2 A, B KHCTgiong 2011 6" xfId="4032"/>
    <cellStyle name="T_Bieu 4.2 A, B KHCTgiong 2011 7" xfId="4033"/>
    <cellStyle name="T_Bieu 4.2 A, B KHCTgiong 2011 8" xfId="4034"/>
    <cellStyle name="T_Bieu 4.2 A, B KHCTgiong 2011 9" xfId="4035"/>
    <cellStyle name="T_Bieu mau cong trinh khoi cong moi 3-4" xfId="4036"/>
    <cellStyle name="T_Bieu mau cong trinh khoi cong moi 3-4 2" xfId="4037"/>
    <cellStyle name="T_Bieu mau cong trinh khoi cong moi 3-4_!1 1 bao cao giao KH ve HTCMT vung TNB   12-12-2011" xfId="4038"/>
    <cellStyle name="T_Bieu mau cong trinh khoi cong moi 3-4_!1 1 bao cao giao KH ve HTCMT vung TNB   12-12-2011 2" xfId="4039"/>
    <cellStyle name="T_Bieu mau cong trinh khoi cong moi 3-4_KH TPCP vung TNB (03-1-2012)" xfId="4040"/>
    <cellStyle name="T_Bieu mau cong trinh khoi cong moi 3-4_KH TPCP vung TNB (03-1-2012) 2" xfId="4041"/>
    <cellStyle name="T_Bieu mau danh muc du an thuoc CTMTQG nam 2008" xfId="4042"/>
    <cellStyle name="T_Bieu mau danh muc du an thuoc CTMTQG nam 2008 2" xfId="4043"/>
    <cellStyle name="T_Bieu mau danh muc du an thuoc CTMTQG nam 2008_!1 1 bao cao giao KH ve HTCMT vung TNB   12-12-2011" xfId="4044"/>
    <cellStyle name="T_Bieu mau danh muc du an thuoc CTMTQG nam 2008_!1 1 bao cao giao KH ve HTCMT vung TNB   12-12-2011 2" xfId="4045"/>
    <cellStyle name="T_Bieu mau danh muc du an thuoc CTMTQG nam 2008_KH TPCP vung TNB (03-1-2012)" xfId="4046"/>
    <cellStyle name="T_Bieu mau danh muc du an thuoc CTMTQG nam 2008_KH TPCP vung TNB (03-1-2012) 2" xfId="4047"/>
    <cellStyle name="T_Bieu tong hop nhu cau ung 2011 da chon loc -Mien nui" xfId="4048"/>
    <cellStyle name="T_Bieu tong hop nhu cau ung 2011 da chon loc -Mien nui 2" xfId="4049"/>
    <cellStyle name="T_Bieu tong hop nhu cau ung 2011 da chon loc -Mien nui_!1 1 bao cao giao KH ve HTCMT vung TNB   12-12-2011" xfId="4050"/>
    <cellStyle name="T_Bieu tong hop nhu cau ung 2011 da chon loc -Mien nui_!1 1 bao cao giao KH ve HTCMT vung TNB   12-12-2011 2" xfId="4051"/>
    <cellStyle name="T_Bieu tong hop nhu cau ung 2011 da chon loc -Mien nui_KH TPCP vung TNB (03-1-2012)" xfId="4052"/>
    <cellStyle name="T_Bieu tong hop nhu cau ung 2011 da chon loc -Mien nui_KH TPCP vung TNB (03-1-2012) 2" xfId="4053"/>
    <cellStyle name="T_Bieu3ODA" xfId="4054"/>
    <cellStyle name="T_Bieu3ODA 2" xfId="4055"/>
    <cellStyle name="T_Bieu3ODA_!1 1 bao cao giao KH ve HTCMT vung TNB   12-12-2011" xfId="4056"/>
    <cellStyle name="T_Bieu3ODA_!1 1 bao cao giao KH ve HTCMT vung TNB   12-12-2011 2" xfId="4057"/>
    <cellStyle name="T_Bieu3ODA_1" xfId="4058"/>
    <cellStyle name="T_Bieu3ODA_1 2" xfId="4059"/>
    <cellStyle name="T_Bieu3ODA_1_!1 1 bao cao giao KH ve HTCMT vung TNB   12-12-2011" xfId="4060"/>
    <cellStyle name="T_Bieu3ODA_1_!1 1 bao cao giao KH ve HTCMT vung TNB   12-12-2011 2" xfId="4061"/>
    <cellStyle name="T_Bieu3ODA_1_KH TPCP vung TNB (03-1-2012)" xfId="4062"/>
    <cellStyle name="T_Bieu3ODA_1_KH TPCP vung TNB (03-1-2012) 2" xfId="4063"/>
    <cellStyle name="T_Bieu3ODA_KH TPCP vung TNB (03-1-2012)" xfId="4064"/>
    <cellStyle name="T_Bieu3ODA_KH TPCP vung TNB (03-1-2012) 2" xfId="4065"/>
    <cellStyle name="T_Bieu4HTMT" xfId="4066"/>
    <cellStyle name="T_Bieu4HTMT 2" xfId="4067"/>
    <cellStyle name="T_Bieu4HTMT_!1 1 bao cao giao KH ve HTCMT vung TNB   12-12-2011" xfId="4068"/>
    <cellStyle name="T_Bieu4HTMT_!1 1 bao cao giao KH ve HTCMT vung TNB   12-12-2011 2" xfId="4069"/>
    <cellStyle name="T_Bieu4HTMT_KH TPCP vung TNB (03-1-2012)" xfId="4070"/>
    <cellStyle name="T_Bieu4HTMT_KH TPCP vung TNB (03-1-2012) 2" xfId="4071"/>
    <cellStyle name="T_bo sung von KCH nam 2010 va Du an tre kho khan" xfId="4072"/>
    <cellStyle name="T_bo sung von KCH nam 2010 va Du an tre kho khan 2" xfId="4073"/>
    <cellStyle name="T_bo sung von KCH nam 2010 va Du an tre kho khan_!1 1 bao cao giao KH ve HTCMT vung TNB   12-12-2011" xfId="4074"/>
    <cellStyle name="T_bo sung von KCH nam 2010 va Du an tre kho khan_!1 1 bao cao giao KH ve HTCMT vung TNB   12-12-2011 2" xfId="4075"/>
    <cellStyle name="T_bo sung von KCH nam 2010 va Du an tre kho khan_KH TPCP vung TNB (03-1-2012)" xfId="4076"/>
    <cellStyle name="T_bo sung von KCH nam 2010 va Du an tre kho khan_KH TPCP vung TNB (03-1-2012) 2" xfId="4077"/>
    <cellStyle name="T_Book1" xfId="4078"/>
    <cellStyle name="T_Book1 2" xfId="4079"/>
    <cellStyle name="T_Book1 3" xfId="4080"/>
    <cellStyle name="T_Book1_!1 1 bao cao giao KH ve HTCMT vung TNB   12-12-2011" xfId="4081"/>
    <cellStyle name="T_Book1_!1 1 bao cao giao KH ve HTCMT vung TNB   12-12-2011 2" xfId="4082"/>
    <cellStyle name="T_Book1_1" xfId="4083"/>
    <cellStyle name="T_Book1_1 2" xfId="4084"/>
    <cellStyle name="T_Book1_1_Bieu tong hop nhu cau ung 2011 da chon loc -Mien nui" xfId="4085"/>
    <cellStyle name="T_Book1_1_Bieu tong hop nhu cau ung 2011 da chon loc -Mien nui 2" xfId="4086"/>
    <cellStyle name="T_Book1_1_Bieu tong hop nhu cau ung 2011 da chon loc -Mien nui_!1 1 bao cao giao KH ve HTCMT vung TNB   12-12-2011" xfId="4087"/>
    <cellStyle name="T_Book1_1_Bieu tong hop nhu cau ung 2011 da chon loc -Mien nui_!1 1 bao cao giao KH ve HTCMT vung TNB   12-12-2011 2" xfId="4088"/>
    <cellStyle name="T_Book1_1_Bieu tong hop nhu cau ung 2011 da chon loc -Mien nui_KH TPCP vung TNB (03-1-2012)" xfId="4089"/>
    <cellStyle name="T_Book1_1_Bieu tong hop nhu cau ung 2011 da chon loc -Mien nui_KH TPCP vung TNB (03-1-2012) 2" xfId="4090"/>
    <cellStyle name="T_Book1_1_Bieu3ODA" xfId="4091"/>
    <cellStyle name="T_Book1_1_Bieu3ODA 2" xfId="4092"/>
    <cellStyle name="T_Book1_1_Bieu3ODA_!1 1 bao cao giao KH ve HTCMT vung TNB   12-12-2011" xfId="4093"/>
    <cellStyle name="T_Book1_1_Bieu3ODA_!1 1 bao cao giao KH ve HTCMT vung TNB   12-12-2011 2" xfId="4094"/>
    <cellStyle name="T_Book1_1_Bieu3ODA_KH TPCP vung TNB (03-1-2012)" xfId="4095"/>
    <cellStyle name="T_Book1_1_Bieu3ODA_KH TPCP vung TNB (03-1-2012) 2" xfId="4096"/>
    <cellStyle name="T_Book1_1_CPK" xfId="4097"/>
    <cellStyle name="T_Book1_1_CPK 2" xfId="4098"/>
    <cellStyle name="T_Book1_1_CPK_!1 1 bao cao giao KH ve HTCMT vung TNB   12-12-2011" xfId="4099"/>
    <cellStyle name="T_Book1_1_CPK_!1 1 bao cao giao KH ve HTCMT vung TNB   12-12-2011 2" xfId="4100"/>
    <cellStyle name="T_Book1_1_CPK_Bieu4HTMT" xfId="4101"/>
    <cellStyle name="T_Book1_1_CPK_Bieu4HTMT 2" xfId="4102"/>
    <cellStyle name="T_Book1_1_CPK_Bieu4HTMT_!1 1 bao cao giao KH ve HTCMT vung TNB   12-12-2011" xfId="4103"/>
    <cellStyle name="T_Book1_1_CPK_Bieu4HTMT_!1 1 bao cao giao KH ve HTCMT vung TNB   12-12-2011 2" xfId="4104"/>
    <cellStyle name="T_Book1_1_CPK_Bieu4HTMT_KH TPCP vung TNB (03-1-2012)" xfId="4105"/>
    <cellStyle name="T_Book1_1_CPK_Bieu4HTMT_KH TPCP vung TNB (03-1-2012) 2" xfId="4106"/>
    <cellStyle name="T_Book1_1_CPK_KH TPCP vung TNB (03-1-2012)" xfId="4107"/>
    <cellStyle name="T_Book1_1_CPK_KH TPCP vung TNB (03-1-2012) 2" xfId="4108"/>
    <cellStyle name="T_Book1_1_KH TPCP vung TNB (03-1-2012)" xfId="4109"/>
    <cellStyle name="T_Book1_1_KH TPCP vung TNB (03-1-2012) 2" xfId="4110"/>
    <cellStyle name="T_Book1_1_kien giang 2" xfId="4111"/>
    <cellStyle name="T_Book1_1_kien giang 2 2" xfId="4112"/>
    <cellStyle name="T_Book1_1_Luy ke von ung nam 2011 -Thoa gui ngay 12-8-2012" xfId="4113"/>
    <cellStyle name="T_Book1_1_Luy ke von ung nam 2011 -Thoa gui ngay 12-8-2012 2" xfId="4114"/>
    <cellStyle name="T_Book1_1_Luy ke von ung nam 2011 -Thoa gui ngay 12-8-2012_!1 1 bao cao giao KH ve HTCMT vung TNB   12-12-2011" xfId="4115"/>
    <cellStyle name="T_Book1_1_Luy ke von ung nam 2011 -Thoa gui ngay 12-8-2012_!1 1 bao cao giao KH ve HTCMT vung TNB   12-12-2011 2" xfId="4116"/>
    <cellStyle name="T_Book1_1_Luy ke von ung nam 2011 -Thoa gui ngay 12-8-2012_KH TPCP vung TNB (03-1-2012)" xfId="4117"/>
    <cellStyle name="T_Book1_1_Luy ke von ung nam 2011 -Thoa gui ngay 12-8-2012_KH TPCP vung TNB (03-1-2012) 2" xfId="4118"/>
    <cellStyle name="T_Book1_1_Thiet bi" xfId="4119"/>
    <cellStyle name="T_Book1_1_Thiet bi 2" xfId="4120"/>
    <cellStyle name="T_Book1_1_Thiet bi_!1 1 bao cao giao KH ve HTCMT vung TNB   12-12-2011" xfId="4121"/>
    <cellStyle name="T_Book1_1_Thiet bi_!1 1 bao cao giao KH ve HTCMT vung TNB   12-12-2011 2" xfId="4122"/>
    <cellStyle name="T_Book1_1_Thiet bi_Bieu4HTMT" xfId="4123"/>
    <cellStyle name="T_Book1_1_Thiet bi_Bieu4HTMT 2" xfId="4124"/>
    <cellStyle name="T_Book1_1_Thiet bi_Bieu4HTMT_!1 1 bao cao giao KH ve HTCMT vung TNB   12-12-2011" xfId="4125"/>
    <cellStyle name="T_Book1_1_Thiet bi_Bieu4HTMT_!1 1 bao cao giao KH ve HTCMT vung TNB   12-12-2011 2" xfId="4126"/>
    <cellStyle name="T_Book1_1_Thiet bi_Bieu4HTMT_KH TPCP vung TNB (03-1-2012)" xfId="4127"/>
    <cellStyle name="T_Book1_1_Thiet bi_Bieu4HTMT_KH TPCP vung TNB (03-1-2012) 2" xfId="4128"/>
    <cellStyle name="T_Book1_1_Thiet bi_KH TPCP vung TNB (03-1-2012)" xfId="4129"/>
    <cellStyle name="T_Book1_1_Thiet bi_KH TPCP vung TNB (03-1-2012) 2" xfId="4130"/>
    <cellStyle name="T_Book1_15_10_2013 BC nhu cau von doi ung ODA (2014-2016) ngay 15102013 Sua" xfId="4131"/>
    <cellStyle name="T_Book1_bao cao phan bo KHDT 2011(final)" xfId="4132"/>
    <cellStyle name="T_Book1_bao cao phan bo KHDT 2011(final)_BC nhu cau von doi ung ODA nganh NN (BKH)" xfId="4133"/>
    <cellStyle name="T_Book1_bao cao phan bo KHDT 2011(final)_BC Tai co cau (bieu TH)" xfId="4134"/>
    <cellStyle name="T_Book1_bao cao phan bo KHDT 2011(final)_DK 2014-2015 final" xfId="4135"/>
    <cellStyle name="T_Book1_bao cao phan bo KHDT 2011(final)_DK 2014-2015 new" xfId="4136"/>
    <cellStyle name="T_Book1_bao cao phan bo KHDT 2011(final)_DK KH CBDT 2014 11-11-2013" xfId="4137"/>
    <cellStyle name="T_Book1_bao cao phan bo KHDT 2011(final)_DK KH CBDT 2014 11-11-2013(1)" xfId="4138"/>
    <cellStyle name="T_Book1_bao cao phan bo KHDT 2011(final)_KH 2011-2015" xfId="4139"/>
    <cellStyle name="T_Book1_bao cao phan bo KHDT 2011(final)_tai co cau dau tu (tong hop)1" xfId="4140"/>
    <cellStyle name="T_Book1_BC nhu cau von doi ung ODA nganh NN (BKH)" xfId="4141"/>
    <cellStyle name="T_Book1_BC nhu cau von doi ung ODA nganh NN (BKH)_05-12  KH trung han 2016-2020 - Liem Thinh edited" xfId="4142"/>
    <cellStyle name="T_Book1_BC nhu cau von doi ung ODA nganh NN (BKH)_Copy of 05-12  KH trung han 2016-2020 - Liem Thinh edited (1)" xfId="4143"/>
    <cellStyle name="T_Book1_BC NQ11-CP - chinh sua lai" xfId="4144"/>
    <cellStyle name="T_Book1_BC NQ11-CP - chinh sua lai 2" xfId="4145"/>
    <cellStyle name="T_Book1_BC NQ11-CP-Quynh sau bieu so3" xfId="4146"/>
    <cellStyle name="T_Book1_BC NQ11-CP-Quynh sau bieu so3 2" xfId="4147"/>
    <cellStyle name="T_Book1_BC Tai co cau (bieu TH)" xfId="4148"/>
    <cellStyle name="T_Book1_BC Tai co cau (bieu TH)_05-12  KH trung han 2016-2020 - Liem Thinh edited" xfId="4149"/>
    <cellStyle name="T_Book1_BC Tai co cau (bieu TH)_Copy of 05-12  KH trung han 2016-2020 - Liem Thinh edited (1)" xfId="4150"/>
    <cellStyle name="T_Book1_BC_NQ11-CP_-_Thao_sua_lai" xfId="4151"/>
    <cellStyle name="T_Book1_BC_NQ11-CP_-_Thao_sua_lai 2" xfId="4152"/>
    <cellStyle name="T_Book1_Bieu mau cong trinh khoi cong moi 3-4" xfId="4153"/>
    <cellStyle name="T_Book1_Bieu mau cong trinh khoi cong moi 3-4 2" xfId="4154"/>
    <cellStyle name="T_Book1_Bieu mau cong trinh khoi cong moi 3-4_!1 1 bao cao giao KH ve HTCMT vung TNB   12-12-2011" xfId="4155"/>
    <cellStyle name="T_Book1_Bieu mau cong trinh khoi cong moi 3-4_!1 1 bao cao giao KH ve HTCMT vung TNB   12-12-2011 2" xfId="4156"/>
    <cellStyle name="T_Book1_Bieu mau cong trinh khoi cong moi 3-4_KH TPCP vung TNB (03-1-2012)" xfId="4157"/>
    <cellStyle name="T_Book1_Bieu mau cong trinh khoi cong moi 3-4_KH TPCP vung TNB (03-1-2012) 2" xfId="4158"/>
    <cellStyle name="T_Book1_Bieu mau danh muc du an thuoc CTMTQG nam 2008" xfId="4159"/>
    <cellStyle name="T_Book1_Bieu mau danh muc du an thuoc CTMTQG nam 2008 2" xfId="4160"/>
    <cellStyle name="T_Book1_Bieu mau danh muc du an thuoc CTMTQG nam 2008_!1 1 bao cao giao KH ve HTCMT vung TNB   12-12-2011" xfId="4161"/>
    <cellStyle name="T_Book1_Bieu mau danh muc du an thuoc CTMTQG nam 2008_!1 1 bao cao giao KH ve HTCMT vung TNB   12-12-2011 2" xfId="4162"/>
    <cellStyle name="T_Book1_Bieu mau danh muc du an thuoc CTMTQG nam 2008_KH TPCP vung TNB (03-1-2012)" xfId="4163"/>
    <cellStyle name="T_Book1_Bieu mau danh muc du an thuoc CTMTQG nam 2008_KH TPCP vung TNB (03-1-2012) 2" xfId="4164"/>
    <cellStyle name="T_Book1_Bieu tong hop nhu cau ung 2011 da chon loc -Mien nui" xfId="4165"/>
    <cellStyle name="T_Book1_Bieu tong hop nhu cau ung 2011 da chon loc -Mien nui 2" xfId="4166"/>
    <cellStyle name="T_Book1_Bieu tong hop nhu cau ung 2011 da chon loc -Mien nui_!1 1 bao cao giao KH ve HTCMT vung TNB   12-12-2011" xfId="4167"/>
    <cellStyle name="T_Book1_Bieu tong hop nhu cau ung 2011 da chon loc -Mien nui_!1 1 bao cao giao KH ve HTCMT vung TNB   12-12-2011 2" xfId="4168"/>
    <cellStyle name="T_Book1_Bieu tong hop nhu cau ung 2011 da chon loc -Mien nui_KH TPCP vung TNB (03-1-2012)" xfId="4169"/>
    <cellStyle name="T_Book1_Bieu tong hop nhu cau ung 2011 da chon loc -Mien nui_KH TPCP vung TNB (03-1-2012) 2" xfId="4170"/>
    <cellStyle name="T_Book1_Bieu3ODA" xfId="4171"/>
    <cellStyle name="T_Book1_Bieu3ODA 2" xfId="4172"/>
    <cellStyle name="T_Book1_Bieu3ODA_!1 1 bao cao giao KH ve HTCMT vung TNB   12-12-2011" xfId="4173"/>
    <cellStyle name="T_Book1_Bieu3ODA_!1 1 bao cao giao KH ve HTCMT vung TNB   12-12-2011 2" xfId="4174"/>
    <cellStyle name="T_Book1_Bieu3ODA_1" xfId="4175"/>
    <cellStyle name="T_Book1_Bieu3ODA_1 2" xfId="4176"/>
    <cellStyle name="T_Book1_Bieu3ODA_1_!1 1 bao cao giao KH ve HTCMT vung TNB   12-12-2011" xfId="4177"/>
    <cellStyle name="T_Book1_Bieu3ODA_1_!1 1 bao cao giao KH ve HTCMT vung TNB   12-12-2011 2" xfId="4178"/>
    <cellStyle name="T_Book1_Bieu3ODA_1_KH TPCP vung TNB (03-1-2012)" xfId="4179"/>
    <cellStyle name="T_Book1_Bieu3ODA_1_KH TPCP vung TNB (03-1-2012) 2" xfId="4180"/>
    <cellStyle name="T_Book1_Bieu3ODA_KH TPCP vung TNB (03-1-2012)" xfId="4181"/>
    <cellStyle name="T_Book1_Bieu3ODA_KH TPCP vung TNB (03-1-2012) 2" xfId="4182"/>
    <cellStyle name="T_Book1_Bieu4HTMT" xfId="4183"/>
    <cellStyle name="T_Book1_Bieu4HTMT 2" xfId="4184"/>
    <cellStyle name="T_Book1_Bieu4HTMT_!1 1 bao cao giao KH ve HTCMT vung TNB   12-12-2011" xfId="4185"/>
    <cellStyle name="T_Book1_Bieu4HTMT_!1 1 bao cao giao KH ve HTCMT vung TNB   12-12-2011 2" xfId="4186"/>
    <cellStyle name="T_Book1_Bieu4HTMT_KH TPCP vung TNB (03-1-2012)" xfId="4187"/>
    <cellStyle name="T_Book1_Bieu4HTMT_KH TPCP vung TNB (03-1-2012) 2" xfId="4188"/>
    <cellStyle name="T_Book1_Book1" xfId="4189"/>
    <cellStyle name="T_Book1_Book1 2" xfId="4190"/>
    <cellStyle name="T_Book1_Cong trinh co y kien LD_Dang_NN_2011-Tay nguyen-9-10" xfId="4191"/>
    <cellStyle name="T_Book1_Cong trinh co y kien LD_Dang_NN_2011-Tay nguyen-9-10 2" xfId="4192"/>
    <cellStyle name="T_Book1_Cong trinh co y kien LD_Dang_NN_2011-Tay nguyen-9-10_!1 1 bao cao giao KH ve HTCMT vung TNB   12-12-2011" xfId="4193"/>
    <cellStyle name="T_Book1_Cong trinh co y kien LD_Dang_NN_2011-Tay nguyen-9-10_!1 1 bao cao giao KH ve HTCMT vung TNB   12-12-2011 2" xfId="4194"/>
    <cellStyle name="T_Book1_Cong trinh co y kien LD_Dang_NN_2011-Tay nguyen-9-10_Bieu4HTMT" xfId="4195"/>
    <cellStyle name="T_Book1_Cong trinh co y kien LD_Dang_NN_2011-Tay nguyen-9-10_Bieu4HTMT 2" xfId="4196"/>
    <cellStyle name="T_Book1_Cong trinh co y kien LD_Dang_NN_2011-Tay nguyen-9-10_KH TPCP vung TNB (03-1-2012)" xfId="4197"/>
    <cellStyle name="T_Book1_Cong trinh co y kien LD_Dang_NN_2011-Tay nguyen-9-10_KH TPCP vung TNB (03-1-2012) 2" xfId="4198"/>
    <cellStyle name="T_Book1_CPK" xfId="4199"/>
    <cellStyle name="T_Book1_CPK 2" xfId="4200"/>
    <cellStyle name="T_Book1_danh muc chuan bi dau tu 2011 ngay 07-6-2011" xfId="4201"/>
    <cellStyle name="T_Book1_danh muc chuan bi dau tu 2011 ngay 07-6-2011 2" xfId="4202"/>
    <cellStyle name="T_Book1_dieu chinh KH 2011 ngay 26-5-2011111" xfId="4203"/>
    <cellStyle name="T_Book1_dieu chinh KH 2011 ngay 26-5-2011111 2" xfId="4204"/>
    <cellStyle name="T_Book1_DK 2014-2015 final" xfId="4205"/>
    <cellStyle name="T_Book1_DK 2014-2015 final_05-12  KH trung han 2016-2020 - Liem Thinh edited" xfId="4206"/>
    <cellStyle name="T_Book1_DK 2014-2015 final_Copy of 05-12  KH trung han 2016-2020 - Liem Thinh edited (1)" xfId="4207"/>
    <cellStyle name="T_Book1_DK 2014-2015 new" xfId="4208"/>
    <cellStyle name="T_Book1_DK 2014-2015 new_05-12  KH trung han 2016-2020 - Liem Thinh edited" xfId="4209"/>
    <cellStyle name="T_Book1_DK 2014-2015 new_Copy of 05-12  KH trung han 2016-2020 - Liem Thinh edited (1)" xfId="4210"/>
    <cellStyle name="T_Book1_DK KH CBDT 2014 11-11-2013" xfId="4211"/>
    <cellStyle name="T_Book1_DK KH CBDT 2014 11-11-2013(1)" xfId="4212"/>
    <cellStyle name="T_Book1_DK KH CBDT 2014 11-11-2013(1)_05-12  KH trung han 2016-2020 - Liem Thinh edited" xfId="4213"/>
    <cellStyle name="T_Book1_DK KH CBDT 2014 11-11-2013(1)_Copy of 05-12  KH trung han 2016-2020 - Liem Thinh edited (1)" xfId="4214"/>
    <cellStyle name="T_Book1_DK KH CBDT 2014 11-11-2013_05-12  KH trung han 2016-2020 - Liem Thinh edited" xfId="4215"/>
    <cellStyle name="T_Book1_DK KH CBDT 2014 11-11-2013_Copy of 05-12  KH trung han 2016-2020 - Liem Thinh edited (1)" xfId="4216"/>
    <cellStyle name="T_Book1_Du an khoi cong moi nam 2010" xfId="4217"/>
    <cellStyle name="T_Book1_Du an khoi cong moi nam 2010 2" xfId="4218"/>
    <cellStyle name="T_Book1_Du an khoi cong moi nam 2010_!1 1 bao cao giao KH ve HTCMT vung TNB   12-12-2011" xfId="4219"/>
    <cellStyle name="T_Book1_Du an khoi cong moi nam 2010_!1 1 bao cao giao KH ve HTCMT vung TNB   12-12-2011 2" xfId="4220"/>
    <cellStyle name="T_Book1_Du an khoi cong moi nam 2010_KH TPCP vung TNB (03-1-2012)" xfId="4221"/>
    <cellStyle name="T_Book1_Du an khoi cong moi nam 2010_KH TPCP vung TNB (03-1-2012) 2" xfId="4222"/>
    <cellStyle name="T_Book1_giao KH 2011 ngay 10-12-2010" xfId="4223"/>
    <cellStyle name="T_Book1_giao KH 2011 ngay 10-12-2010 2" xfId="4224"/>
    <cellStyle name="T_Book1_Hang Tom goi9 9-07(Cau 12 sua)" xfId="4225"/>
    <cellStyle name="T_Book1_Hang Tom goi9 9-07(Cau 12 sua) 2" xfId="4226"/>
    <cellStyle name="T_Book1_Ket qua phan bo von nam 2008" xfId="4227"/>
    <cellStyle name="T_Book1_Ket qua phan bo von nam 2008 2" xfId="4228"/>
    <cellStyle name="T_Book1_Ket qua phan bo von nam 2008_!1 1 bao cao giao KH ve HTCMT vung TNB   12-12-2011" xfId="4229"/>
    <cellStyle name="T_Book1_Ket qua phan bo von nam 2008_!1 1 bao cao giao KH ve HTCMT vung TNB   12-12-2011 2" xfId="4230"/>
    <cellStyle name="T_Book1_Ket qua phan bo von nam 2008_KH TPCP vung TNB (03-1-2012)" xfId="4231"/>
    <cellStyle name="T_Book1_Ket qua phan bo von nam 2008_KH TPCP vung TNB (03-1-2012) 2" xfId="4232"/>
    <cellStyle name="T_Book1_KH TPCP vung TNB (03-1-2012)" xfId="4233"/>
    <cellStyle name="T_Book1_KH TPCP vung TNB (03-1-2012) 2" xfId="4234"/>
    <cellStyle name="T_Book1_KH XDCB_2008 lan 2 sua ngay 10-11" xfId="4235"/>
    <cellStyle name="T_Book1_KH XDCB_2008 lan 2 sua ngay 10-11 2" xfId="4236"/>
    <cellStyle name="T_Book1_KH XDCB_2008 lan 2 sua ngay 10-11_!1 1 bao cao giao KH ve HTCMT vung TNB   12-12-2011" xfId="4237"/>
    <cellStyle name="T_Book1_KH XDCB_2008 lan 2 sua ngay 10-11_!1 1 bao cao giao KH ve HTCMT vung TNB   12-12-2011 2" xfId="4238"/>
    <cellStyle name="T_Book1_KH XDCB_2008 lan 2 sua ngay 10-11_KH TPCP vung TNB (03-1-2012)" xfId="4239"/>
    <cellStyle name="T_Book1_KH XDCB_2008 lan 2 sua ngay 10-11_KH TPCP vung TNB (03-1-2012) 2" xfId="4240"/>
    <cellStyle name="T_Book1_Khoi luong chinh Hang Tom" xfId="4241"/>
    <cellStyle name="T_Book1_Khoi luong chinh Hang Tom 2" xfId="4242"/>
    <cellStyle name="T_Book1_kien giang 2" xfId="4243"/>
    <cellStyle name="T_Book1_kien giang 2 2" xfId="4244"/>
    <cellStyle name="T_Book1_Luy ke von ung nam 2011 -Thoa gui ngay 12-8-2012" xfId="4245"/>
    <cellStyle name="T_Book1_Luy ke von ung nam 2011 -Thoa gui ngay 12-8-2012 2" xfId="4246"/>
    <cellStyle name="T_Book1_Luy ke von ung nam 2011 -Thoa gui ngay 12-8-2012_!1 1 bao cao giao KH ve HTCMT vung TNB   12-12-2011" xfId="4247"/>
    <cellStyle name="T_Book1_Luy ke von ung nam 2011 -Thoa gui ngay 12-8-2012_!1 1 bao cao giao KH ve HTCMT vung TNB   12-12-2011 2" xfId="4248"/>
    <cellStyle name="T_Book1_Luy ke von ung nam 2011 -Thoa gui ngay 12-8-2012_KH TPCP vung TNB (03-1-2012)" xfId="4249"/>
    <cellStyle name="T_Book1_Luy ke von ung nam 2011 -Thoa gui ngay 12-8-2012_KH TPCP vung TNB (03-1-2012) 2" xfId="4250"/>
    <cellStyle name="T_Book1_Nhu cau von ung truoc 2011 Tha h Hoa + Nge An gui TW" xfId="4251"/>
    <cellStyle name="T_Book1_Nhu cau von ung truoc 2011 Tha h Hoa + Nge An gui TW 2" xfId="4252"/>
    <cellStyle name="T_Book1_Nhu cau von ung truoc 2011 Tha h Hoa + Nge An gui TW_!1 1 bao cao giao KH ve HTCMT vung TNB   12-12-2011" xfId="4253"/>
    <cellStyle name="T_Book1_Nhu cau von ung truoc 2011 Tha h Hoa + Nge An gui TW_!1 1 bao cao giao KH ve HTCMT vung TNB   12-12-2011 2" xfId="4254"/>
    <cellStyle name="T_Book1_Nhu cau von ung truoc 2011 Tha h Hoa + Nge An gui TW_Bieu4HTMT" xfId="4255"/>
    <cellStyle name="T_Book1_Nhu cau von ung truoc 2011 Tha h Hoa + Nge An gui TW_Bieu4HTMT 2" xfId="4256"/>
    <cellStyle name="T_Book1_Nhu cau von ung truoc 2011 Tha h Hoa + Nge An gui TW_Bieu4HTMT_!1 1 bao cao giao KH ve HTCMT vung TNB   12-12-2011" xfId="4257"/>
    <cellStyle name="T_Book1_Nhu cau von ung truoc 2011 Tha h Hoa + Nge An gui TW_Bieu4HTMT_!1 1 bao cao giao KH ve HTCMT vung TNB   12-12-2011 2" xfId="4258"/>
    <cellStyle name="T_Book1_Nhu cau von ung truoc 2011 Tha h Hoa + Nge An gui TW_Bieu4HTMT_KH TPCP vung TNB (03-1-2012)" xfId="4259"/>
    <cellStyle name="T_Book1_Nhu cau von ung truoc 2011 Tha h Hoa + Nge An gui TW_Bieu4HTMT_KH TPCP vung TNB (03-1-2012) 2" xfId="4260"/>
    <cellStyle name="T_Book1_Nhu cau von ung truoc 2011 Tha h Hoa + Nge An gui TW_KH TPCP vung TNB (03-1-2012)" xfId="4261"/>
    <cellStyle name="T_Book1_Nhu cau von ung truoc 2011 Tha h Hoa + Nge An gui TW_KH TPCP vung TNB (03-1-2012) 2" xfId="4262"/>
    <cellStyle name="T_Book1_phu luc tong ket tinh hinh TH giai doan 03-10 (ngay 30)" xfId="4263"/>
    <cellStyle name="T_Book1_phu luc tong ket tinh hinh TH giai doan 03-10 (ngay 30) 2" xfId="4264"/>
    <cellStyle name="T_Book1_phu luc tong ket tinh hinh TH giai doan 03-10 (ngay 30)_!1 1 bao cao giao KH ve HTCMT vung TNB   12-12-2011" xfId="4265"/>
    <cellStyle name="T_Book1_phu luc tong ket tinh hinh TH giai doan 03-10 (ngay 30)_!1 1 bao cao giao KH ve HTCMT vung TNB   12-12-2011 2" xfId="4266"/>
    <cellStyle name="T_Book1_phu luc tong ket tinh hinh TH giai doan 03-10 (ngay 30)_KH TPCP vung TNB (03-1-2012)" xfId="4267"/>
    <cellStyle name="T_Book1_phu luc tong ket tinh hinh TH giai doan 03-10 (ngay 30)_KH TPCP vung TNB (03-1-2012) 2" xfId="4268"/>
    <cellStyle name="T_Book1_TH ung tren 70%-Ra soat phap ly-8-6 (dung de chuyen vao vu TH)" xfId="4269"/>
    <cellStyle name="T_Book1_TH ung tren 70%-Ra soat phap ly-8-6 (dung de chuyen vao vu TH) 2" xfId="4270"/>
    <cellStyle name="T_Book1_TH ung tren 70%-Ra soat phap ly-8-6 (dung de chuyen vao vu TH)_!1 1 bao cao giao KH ve HTCMT vung TNB   12-12-2011" xfId="4271"/>
    <cellStyle name="T_Book1_TH ung tren 70%-Ra soat phap ly-8-6 (dung de chuyen vao vu TH)_!1 1 bao cao giao KH ve HTCMT vung TNB   12-12-2011 2" xfId="4272"/>
    <cellStyle name="T_Book1_TH ung tren 70%-Ra soat phap ly-8-6 (dung de chuyen vao vu TH)_Bieu4HTMT" xfId="4273"/>
    <cellStyle name="T_Book1_TH ung tren 70%-Ra soat phap ly-8-6 (dung de chuyen vao vu TH)_Bieu4HTMT 2" xfId="4274"/>
    <cellStyle name="T_Book1_TH ung tren 70%-Ra soat phap ly-8-6 (dung de chuyen vao vu TH)_KH TPCP vung TNB (03-1-2012)" xfId="4275"/>
    <cellStyle name="T_Book1_TH ung tren 70%-Ra soat phap ly-8-6 (dung de chuyen vao vu TH)_KH TPCP vung TNB (03-1-2012) 2" xfId="4276"/>
    <cellStyle name="T_Book1_TH y kien LD_KH 2010 Ca Nuoc 22-9-2011-Gui ca Vu" xfId="4277"/>
    <cellStyle name="T_Book1_TH y kien LD_KH 2010 Ca Nuoc 22-9-2011-Gui ca Vu 2" xfId="4278"/>
    <cellStyle name="T_Book1_TH y kien LD_KH 2010 Ca Nuoc 22-9-2011-Gui ca Vu_!1 1 bao cao giao KH ve HTCMT vung TNB   12-12-2011" xfId="4279"/>
    <cellStyle name="T_Book1_TH y kien LD_KH 2010 Ca Nuoc 22-9-2011-Gui ca Vu_!1 1 bao cao giao KH ve HTCMT vung TNB   12-12-2011 2" xfId="4280"/>
    <cellStyle name="T_Book1_TH y kien LD_KH 2010 Ca Nuoc 22-9-2011-Gui ca Vu_Bieu4HTMT" xfId="4281"/>
    <cellStyle name="T_Book1_TH y kien LD_KH 2010 Ca Nuoc 22-9-2011-Gui ca Vu_Bieu4HTMT 2" xfId="4282"/>
    <cellStyle name="T_Book1_TH y kien LD_KH 2010 Ca Nuoc 22-9-2011-Gui ca Vu_KH TPCP vung TNB (03-1-2012)" xfId="4283"/>
    <cellStyle name="T_Book1_TH y kien LD_KH 2010 Ca Nuoc 22-9-2011-Gui ca Vu_KH TPCP vung TNB (03-1-2012) 2" xfId="4284"/>
    <cellStyle name="T_Book1_Thiet bi" xfId="4285"/>
    <cellStyle name="T_Book1_Thiet bi 2" xfId="4286"/>
    <cellStyle name="T_Book1_TN - Ho tro khac 2011" xfId="4287"/>
    <cellStyle name="T_Book1_TN - Ho tro khac 2011 2" xfId="4288"/>
    <cellStyle name="T_Book1_TN - Ho tro khac 2011_!1 1 bao cao giao KH ve HTCMT vung TNB   12-12-2011" xfId="4289"/>
    <cellStyle name="T_Book1_TN - Ho tro khac 2011_!1 1 bao cao giao KH ve HTCMT vung TNB   12-12-2011 2" xfId="4290"/>
    <cellStyle name="T_Book1_TN - Ho tro khac 2011_Bieu4HTMT" xfId="4291"/>
    <cellStyle name="T_Book1_TN - Ho tro khac 2011_Bieu4HTMT 2" xfId="4292"/>
    <cellStyle name="T_Book1_TN - Ho tro khac 2011_KH TPCP vung TNB (03-1-2012)" xfId="4293"/>
    <cellStyle name="T_Book1_TN - Ho tro khac 2011_KH TPCP vung TNB (03-1-2012) 2" xfId="4294"/>
    <cellStyle name="T_Book1_ung truoc 2011 NSTW Thanh Hoa + Nge An gui Thu 12-5" xfId="4295"/>
    <cellStyle name="T_Book1_ung truoc 2011 NSTW Thanh Hoa + Nge An gui Thu 12-5 2" xfId="4296"/>
    <cellStyle name="T_Book1_ung truoc 2011 NSTW Thanh Hoa + Nge An gui Thu 12-5_!1 1 bao cao giao KH ve HTCMT vung TNB   12-12-2011" xfId="4297"/>
    <cellStyle name="T_Book1_ung truoc 2011 NSTW Thanh Hoa + Nge An gui Thu 12-5_!1 1 bao cao giao KH ve HTCMT vung TNB   12-12-2011 2" xfId="4298"/>
    <cellStyle name="T_Book1_ung truoc 2011 NSTW Thanh Hoa + Nge An gui Thu 12-5_Bieu4HTMT" xfId="4299"/>
    <cellStyle name="T_Book1_ung truoc 2011 NSTW Thanh Hoa + Nge An gui Thu 12-5_Bieu4HTMT 2" xfId="4300"/>
    <cellStyle name="T_Book1_ung truoc 2011 NSTW Thanh Hoa + Nge An gui Thu 12-5_Bieu4HTMT_!1 1 bao cao giao KH ve HTCMT vung TNB   12-12-2011" xfId="4301"/>
    <cellStyle name="T_Book1_ung truoc 2011 NSTW Thanh Hoa + Nge An gui Thu 12-5_Bieu4HTMT_!1 1 bao cao giao KH ve HTCMT vung TNB   12-12-2011 2" xfId="4302"/>
    <cellStyle name="T_Book1_ung truoc 2011 NSTW Thanh Hoa + Nge An gui Thu 12-5_Bieu4HTMT_KH TPCP vung TNB (03-1-2012)" xfId="4303"/>
    <cellStyle name="T_Book1_ung truoc 2011 NSTW Thanh Hoa + Nge An gui Thu 12-5_Bieu4HTMT_KH TPCP vung TNB (03-1-2012) 2" xfId="4304"/>
    <cellStyle name="T_Book1_ung truoc 2011 NSTW Thanh Hoa + Nge An gui Thu 12-5_KH TPCP vung TNB (03-1-2012)" xfId="4305"/>
    <cellStyle name="T_Book1_ung truoc 2011 NSTW Thanh Hoa + Nge An gui Thu 12-5_KH TPCP vung TNB (03-1-2012) 2" xfId="4306"/>
    <cellStyle name="T_Book1_ÿÿÿÿÿ" xfId="4307"/>
    <cellStyle name="T_Book1_ÿÿÿÿÿ 2" xfId="4308"/>
    <cellStyle name="T_Chuan bi dau tu nam 2008" xfId="4309"/>
    <cellStyle name="T_Chuan bi dau tu nam 2008 2" xfId="4310"/>
    <cellStyle name="T_Chuan bi dau tu nam 2008_!1 1 bao cao giao KH ve HTCMT vung TNB   12-12-2011" xfId="4311"/>
    <cellStyle name="T_Chuan bi dau tu nam 2008_!1 1 bao cao giao KH ve HTCMT vung TNB   12-12-2011 2" xfId="4312"/>
    <cellStyle name="T_Chuan bi dau tu nam 2008_KH TPCP vung TNB (03-1-2012)" xfId="4313"/>
    <cellStyle name="T_Chuan bi dau tu nam 2008_KH TPCP vung TNB (03-1-2012) 2" xfId="4314"/>
    <cellStyle name="T_Copy of Bao cao  XDCB 7 thang nam 2008_So KH&amp;DT SUA" xfId="4315"/>
    <cellStyle name="T_Copy of Bao cao  XDCB 7 thang nam 2008_So KH&amp;DT SUA 2" xfId="4316"/>
    <cellStyle name="T_Copy of Bao cao  XDCB 7 thang nam 2008_So KH&amp;DT SUA_!1 1 bao cao giao KH ve HTCMT vung TNB   12-12-2011" xfId="4317"/>
    <cellStyle name="T_Copy of Bao cao  XDCB 7 thang nam 2008_So KH&amp;DT SUA_!1 1 bao cao giao KH ve HTCMT vung TNB   12-12-2011 2" xfId="4318"/>
    <cellStyle name="T_Copy of Bao cao  XDCB 7 thang nam 2008_So KH&amp;DT SUA_KH TPCP vung TNB (03-1-2012)" xfId="4319"/>
    <cellStyle name="T_Copy of Bao cao  XDCB 7 thang nam 2008_So KH&amp;DT SUA_KH TPCP vung TNB (03-1-2012) 2" xfId="4320"/>
    <cellStyle name="T_CPK" xfId="4321"/>
    <cellStyle name="T_CPK 2" xfId="4322"/>
    <cellStyle name="T_CPK_!1 1 bao cao giao KH ve HTCMT vung TNB   12-12-2011" xfId="4323"/>
    <cellStyle name="T_CPK_!1 1 bao cao giao KH ve HTCMT vung TNB   12-12-2011 2" xfId="4324"/>
    <cellStyle name="T_CPK_Bieu4HTMT" xfId="4325"/>
    <cellStyle name="T_CPK_Bieu4HTMT 2" xfId="4326"/>
    <cellStyle name="T_CPK_Bieu4HTMT_!1 1 bao cao giao KH ve HTCMT vung TNB   12-12-2011" xfId="4327"/>
    <cellStyle name="T_CPK_Bieu4HTMT_!1 1 bao cao giao KH ve HTCMT vung TNB   12-12-2011 2" xfId="4328"/>
    <cellStyle name="T_CPK_Bieu4HTMT_KH TPCP vung TNB (03-1-2012)" xfId="4329"/>
    <cellStyle name="T_CPK_Bieu4HTMT_KH TPCP vung TNB (03-1-2012) 2" xfId="4330"/>
    <cellStyle name="T_CPK_KH TPCP vung TNB (03-1-2012)" xfId="4331"/>
    <cellStyle name="T_CPK_KH TPCP vung TNB (03-1-2012) 2" xfId="4332"/>
    <cellStyle name="T_CTMTQG 2008" xfId="4333"/>
    <cellStyle name="T_CTMTQG 2008 2" xfId="4334"/>
    <cellStyle name="T_CTMTQG 2008_!1 1 bao cao giao KH ve HTCMT vung TNB   12-12-2011" xfId="4335"/>
    <cellStyle name="T_CTMTQG 2008_!1 1 bao cao giao KH ve HTCMT vung TNB   12-12-2011 2" xfId="4336"/>
    <cellStyle name="T_CTMTQG 2008_Bieu mau danh muc du an thuoc CTMTQG nam 2008" xfId="4337"/>
    <cellStyle name="T_CTMTQG 2008_Bieu mau danh muc du an thuoc CTMTQG nam 2008 2" xfId="4338"/>
    <cellStyle name="T_CTMTQG 2008_Bieu mau danh muc du an thuoc CTMTQG nam 2008_!1 1 bao cao giao KH ve HTCMT vung TNB   12-12-2011" xfId="4339"/>
    <cellStyle name="T_CTMTQG 2008_Bieu mau danh muc du an thuoc CTMTQG nam 2008_!1 1 bao cao giao KH ve HTCMT vung TNB   12-12-2011 2" xfId="4340"/>
    <cellStyle name="T_CTMTQG 2008_Bieu mau danh muc du an thuoc CTMTQG nam 2008_KH TPCP vung TNB (03-1-2012)" xfId="4341"/>
    <cellStyle name="T_CTMTQG 2008_Bieu mau danh muc du an thuoc CTMTQG nam 2008_KH TPCP vung TNB (03-1-2012) 2" xfId="4342"/>
    <cellStyle name="T_CTMTQG 2008_Hi-Tong hop KQ phan bo KH nam 08- LD fong giao 15-11-08" xfId="4343"/>
    <cellStyle name="T_CTMTQG 2008_Hi-Tong hop KQ phan bo KH nam 08- LD fong giao 15-11-08 2" xfId="4344"/>
    <cellStyle name="T_CTMTQG 2008_Hi-Tong hop KQ phan bo KH nam 08- LD fong giao 15-11-08_!1 1 bao cao giao KH ve HTCMT vung TNB   12-12-2011" xfId="4345"/>
    <cellStyle name="T_CTMTQG 2008_Hi-Tong hop KQ phan bo KH nam 08- LD fong giao 15-11-08_!1 1 bao cao giao KH ve HTCMT vung TNB   12-12-2011 2" xfId="4346"/>
    <cellStyle name="T_CTMTQG 2008_Hi-Tong hop KQ phan bo KH nam 08- LD fong giao 15-11-08_KH TPCP vung TNB (03-1-2012)" xfId="4347"/>
    <cellStyle name="T_CTMTQG 2008_Hi-Tong hop KQ phan bo KH nam 08- LD fong giao 15-11-08_KH TPCP vung TNB (03-1-2012) 2" xfId="4348"/>
    <cellStyle name="T_CTMTQG 2008_Ket qua thuc hien nam 2008" xfId="4349"/>
    <cellStyle name="T_CTMTQG 2008_Ket qua thuc hien nam 2008 2" xfId="4350"/>
    <cellStyle name="T_CTMTQG 2008_Ket qua thuc hien nam 2008_!1 1 bao cao giao KH ve HTCMT vung TNB   12-12-2011" xfId="4351"/>
    <cellStyle name="T_CTMTQG 2008_Ket qua thuc hien nam 2008_!1 1 bao cao giao KH ve HTCMT vung TNB   12-12-2011 2" xfId="4352"/>
    <cellStyle name="T_CTMTQG 2008_Ket qua thuc hien nam 2008_KH TPCP vung TNB (03-1-2012)" xfId="4353"/>
    <cellStyle name="T_CTMTQG 2008_Ket qua thuc hien nam 2008_KH TPCP vung TNB (03-1-2012) 2" xfId="4354"/>
    <cellStyle name="T_CTMTQG 2008_KH TPCP vung TNB (03-1-2012)" xfId="4355"/>
    <cellStyle name="T_CTMTQG 2008_KH TPCP vung TNB (03-1-2012) 2" xfId="4356"/>
    <cellStyle name="T_CTMTQG 2008_KH XDCB_2008 lan 1" xfId="4357"/>
    <cellStyle name="T_CTMTQG 2008_KH XDCB_2008 lan 1 2" xfId="4358"/>
    <cellStyle name="T_CTMTQG 2008_KH XDCB_2008 lan 1 sua ngay 27-10" xfId="4359"/>
    <cellStyle name="T_CTMTQG 2008_KH XDCB_2008 lan 1 sua ngay 27-10 2" xfId="4360"/>
    <cellStyle name="T_CTMTQG 2008_KH XDCB_2008 lan 1 sua ngay 27-10_!1 1 bao cao giao KH ve HTCMT vung TNB   12-12-2011" xfId="4361"/>
    <cellStyle name="T_CTMTQG 2008_KH XDCB_2008 lan 1 sua ngay 27-10_!1 1 bao cao giao KH ve HTCMT vung TNB   12-12-2011 2" xfId="4362"/>
    <cellStyle name="T_CTMTQG 2008_KH XDCB_2008 lan 1 sua ngay 27-10_KH TPCP vung TNB (03-1-2012)" xfId="4363"/>
    <cellStyle name="T_CTMTQG 2008_KH XDCB_2008 lan 1 sua ngay 27-10_KH TPCP vung TNB (03-1-2012) 2" xfId="4364"/>
    <cellStyle name="T_CTMTQG 2008_KH XDCB_2008 lan 1_!1 1 bao cao giao KH ve HTCMT vung TNB   12-12-2011" xfId="4365"/>
    <cellStyle name="T_CTMTQG 2008_KH XDCB_2008 lan 1_!1 1 bao cao giao KH ve HTCMT vung TNB   12-12-2011 2" xfId="4366"/>
    <cellStyle name="T_CTMTQG 2008_KH XDCB_2008 lan 1_KH TPCP vung TNB (03-1-2012)" xfId="4367"/>
    <cellStyle name="T_CTMTQG 2008_KH XDCB_2008 lan 1_KH TPCP vung TNB (03-1-2012) 2" xfId="4368"/>
    <cellStyle name="T_CTMTQG 2008_KH XDCB_2008 lan 2 sua ngay 10-11" xfId="4369"/>
    <cellStyle name="T_CTMTQG 2008_KH XDCB_2008 lan 2 sua ngay 10-11 2" xfId="4370"/>
    <cellStyle name="T_CTMTQG 2008_KH XDCB_2008 lan 2 sua ngay 10-11_!1 1 bao cao giao KH ve HTCMT vung TNB   12-12-2011" xfId="4371"/>
    <cellStyle name="T_CTMTQG 2008_KH XDCB_2008 lan 2 sua ngay 10-11_!1 1 bao cao giao KH ve HTCMT vung TNB   12-12-2011 2" xfId="4372"/>
    <cellStyle name="T_CTMTQG 2008_KH XDCB_2008 lan 2 sua ngay 10-11_KH TPCP vung TNB (03-1-2012)" xfId="4373"/>
    <cellStyle name="T_CTMTQG 2008_KH XDCB_2008 lan 2 sua ngay 10-11_KH TPCP vung TNB (03-1-2012) 2" xfId="4374"/>
    <cellStyle name="T_danh muc chuan bi dau tu 2011 ngay 07-6-2011" xfId="4375"/>
    <cellStyle name="T_danh muc chuan bi dau tu 2011 ngay 07-6-2011 2" xfId="4376"/>
    <cellStyle name="T_danh muc chuan bi dau tu 2011 ngay 07-6-2011_!1 1 bao cao giao KH ve HTCMT vung TNB   12-12-2011" xfId="4377"/>
    <cellStyle name="T_danh muc chuan bi dau tu 2011 ngay 07-6-2011_!1 1 bao cao giao KH ve HTCMT vung TNB   12-12-2011 2" xfId="4378"/>
    <cellStyle name="T_danh muc chuan bi dau tu 2011 ngay 07-6-2011_KH TPCP vung TNB (03-1-2012)" xfId="4379"/>
    <cellStyle name="T_danh muc chuan bi dau tu 2011 ngay 07-6-2011_KH TPCP vung TNB (03-1-2012) 2" xfId="4380"/>
    <cellStyle name="T_Danh muc pbo nguon von XSKT, XDCB nam 2009 chuyen qua nam 2010" xfId="4381"/>
    <cellStyle name="T_Danh muc pbo nguon von XSKT, XDCB nam 2009 chuyen qua nam 2010 2" xfId="4382"/>
    <cellStyle name="T_Danh muc pbo nguon von XSKT, XDCB nam 2009 chuyen qua nam 2010_!1 1 bao cao giao KH ve HTCMT vung TNB   12-12-2011" xfId="4383"/>
    <cellStyle name="T_Danh muc pbo nguon von XSKT, XDCB nam 2009 chuyen qua nam 2010_!1 1 bao cao giao KH ve HTCMT vung TNB   12-12-2011 2" xfId="4384"/>
    <cellStyle name="T_Danh muc pbo nguon von XSKT, XDCB nam 2009 chuyen qua nam 2010_KH TPCP vung TNB (03-1-2012)" xfId="4385"/>
    <cellStyle name="T_Danh muc pbo nguon von XSKT, XDCB nam 2009 chuyen qua nam 2010_KH TPCP vung TNB (03-1-2012) 2" xfId="4386"/>
    <cellStyle name="T_dieu chinh KH 2011 ngay 26-5-2011111" xfId="4387"/>
    <cellStyle name="T_dieu chinh KH 2011 ngay 26-5-2011111 2" xfId="4388"/>
    <cellStyle name="T_dieu chinh KH 2011 ngay 26-5-2011111_!1 1 bao cao giao KH ve HTCMT vung TNB   12-12-2011" xfId="4389"/>
    <cellStyle name="T_dieu chinh KH 2011 ngay 26-5-2011111_!1 1 bao cao giao KH ve HTCMT vung TNB   12-12-2011 2" xfId="4390"/>
    <cellStyle name="T_dieu chinh KH 2011 ngay 26-5-2011111_KH TPCP vung TNB (03-1-2012)" xfId="4391"/>
    <cellStyle name="T_dieu chinh KH 2011 ngay 26-5-2011111_KH TPCP vung TNB (03-1-2012) 2" xfId="4392"/>
    <cellStyle name="T_DK 2014-2015 final" xfId="4393"/>
    <cellStyle name="T_DK 2014-2015 final_05-12  KH trung han 2016-2020 - Liem Thinh edited" xfId="4394"/>
    <cellStyle name="T_DK 2014-2015 final_Copy of 05-12  KH trung han 2016-2020 - Liem Thinh edited (1)" xfId="4395"/>
    <cellStyle name="T_DK 2014-2015 new" xfId="4396"/>
    <cellStyle name="T_DK 2014-2015 new_05-12  KH trung han 2016-2020 - Liem Thinh edited" xfId="4397"/>
    <cellStyle name="T_DK 2014-2015 new_Copy of 05-12  KH trung han 2016-2020 - Liem Thinh edited (1)" xfId="4398"/>
    <cellStyle name="T_DK KH CBDT 2014 11-11-2013" xfId="4399"/>
    <cellStyle name="T_DK KH CBDT 2014 11-11-2013(1)" xfId="4400"/>
    <cellStyle name="T_DK KH CBDT 2014 11-11-2013(1)_05-12  KH trung han 2016-2020 - Liem Thinh edited" xfId="4401"/>
    <cellStyle name="T_DK KH CBDT 2014 11-11-2013(1)_Copy of 05-12  KH trung han 2016-2020 - Liem Thinh edited (1)" xfId="4402"/>
    <cellStyle name="T_DK KH CBDT 2014 11-11-2013_05-12  KH trung han 2016-2020 - Liem Thinh edited" xfId="4403"/>
    <cellStyle name="T_DK KH CBDT 2014 11-11-2013_Copy of 05-12  KH trung han 2016-2020 - Liem Thinh edited (1)" xfId="4404"/>
    <cellStyle name="T_DS KCH PHAN BO VON NSDP NAM 2010" xfId="4405"/>
    <cellStyle name="T_DS KCH PHAN BO VON NSDP NAM 2010 2" xfId="4406"/>
    <cellStyle name="T_DS KCH PHAN BO VON NSDP NAM 2010_!1 1 bao cao giao KH ve HTCMT vung TNB   12-12-2011" xfId="4407"/>
    <cellStyle name="T_DS KCH PHAN BO VON NSDP NAM 2010_!1 1 bao cao giao KH ve HTCMT vung TNB   12-12-2011 2" xfId="4408"/>
    <cellStyle name="T_DS KCH PHAN BO VON NSDP NAM 2010_KH TPCP vung TNB (03-1-2012)" xfId="4409"/>
    <cellStyle name="T_DS KCH PHAN BO VON NSDP NAM 2010_KH TPCP vung TNB (03-1-2012) 2" xfId="4410"/>
    <cellStyle name="T_Du an khoi cong moi nam 2010" xfId="4411"/>
    <cellStyle name="T_Du an khoi cong moi nam 2010 2" xfId="4412"/>
    <cellStyle name="T_Du an khoi cong moi nam 2010_!1 1 bao cao giao KH ve HTCMT vung TNB   12-12-2011" xfId="4413"/>
    <cellStyle name="T_Du an khoi cong moi nam 2010_!1 1 bao cao giao KH ve HTCMT vung TNB   12-12-2011 2" xfId="4414"/>
    <cellStyle name="T_Du an khoi cong moi nam 2010_KH TPCP vung TNB (03-1-2012)" xfId="4415"/>
    <cellStyle name="T_Du an khoi cong moi nam 2010_KH TPCP vung TNB (03-1-2012) 2" xfId="4416"/>
    <cellStyle name="T_DU AN TKQH VA CHUAN BI DAU TU NAM 2007 sua ngay 9-11" xfId="4417"/>
    <cellStyle name="T_DU AN TKQH VA CHUAN BI DAU TU NAM 2007 sua ngay 9-11 2" xfId="4418"/>
    <cellStyle name="T_DU AN TKQH VA CHUAN BI DAU TU NAM 2007 sua ngay 9-11_!1 1 bao cao giao KH ve HTCMT vung TNB   12-12-2011" xfId="4419"/>
    <cellStyle name="T_DU AN TKQH VA CHUAN BI DAU TU NAM 2007 sua ngay 9-11_!1 1 bao cao giao KH ve HTCMT vung TNB   12-12-2011 2" xfId="4420"/>
    <cellStyle name="T_DU AN TKQH VA CHUAN BI DAU TU NAM 2007 sua ngay 9-11_Bieu mau danh muc du an thuoc CTMTQG nam 2008" xfId="4421"/>
    <cellStyle name="T_DU AN TKQH VA CHUAN BI DAU TU NAM 2007 sua ngay 9-11_Bieu mau danh muc du an thuoc CTMTQG nam 2008 2" xfId="4422"/>
    <cellStyle name="T_DU AN TKQH VA CHUAN BI DAU TU NAM 2007 sua ngay 9-11_Bieu mau danh muc du an thuoc CTMTQG nam 2008_!1 1 bao cao giao KH ve HTCMT vung TNB   12-12-2011" xfId="4423"/>
    <cellStyle name="T_DU AN TKQH VA CHUAN BI DAU TU NAM 2007 sua ngay 9-11_Bieu mau danh muc du an thuoc CTMTQG nam 2008_!1 1 bao cao giao KH ve HTCMT vung TNB   12-12-2011 2" xfId="4424"/>
    <cellStyle name="T_DU AN TKQH VA CHUAN BI DAU TU NAM 2007 sua ngay 9-11_Bieu mau danh muc du an thuoc CTMTQG nam 2008_KH TPCP vung TNB (03-1-2012)" xfId="4425"/>
    <cellStyle name="T_DU AN TKQH VA CHUAN BI DAU TU NAM 2007 sua ngay 9-11_Bieu mau danh muc du an thuoc CTMTQG nam 2008_KH TPCP vung TNB (03-1-2012) 2" xfId="4426"/>
    <cellStyle name="T_DU AN TKQH VA CHUAN BI DAU TU NAM 2007 sua ngay 9-11_Du an khoi cong moi nam 2010" xfId="4427"/>
    <cellStyle name="T_DU AN TKQH VA CHUAN BI DAU TU NAM 2007 sua ngay 9-11_Du an khoi cong moi nam 2010 2" xfId="4428"/>
    <cellStyle name="T_DU AN TKQH VA CHUAN BI DAU TU NAM 2007 sua ngay 9-11_Du an khoi cong moi nam 2010_!1 1 bao cao giao KH ve HTCMT vung TNB   12-12-2011" xfId="4429"/>
    <cellStyle name="T_DU AN TKQH VA CHUAN BI DAU TU NAM 2007 sua ngay 9-11_Du an khoi cong moi nam 2010_!1 1 bao cao giao KH ve HTCMT vung TNB   12-12-2011 2" xfId="4430"/>
    <cellStyle name="T_DU AN TKQH VA CHUAN BI DAU TU NAM 2007 sua ngay 9-11_Du an khoi cong moi nam 2010_KH TPCP vung TNB (03-1-2012)" xfId="4431"/>
    <cellStyle name="T_DU AN TKQH VA CHUAN BI DAU TU NAM 2007 sua ngay 9-11_Du an khoi cong moi nam 2010_KH TPCP vung TNB (03-1-2012) 2" xfId="4432"/>
    <cellStyle name="T_DU AN TKQH VA CHUAN BI DAU TU NAM 2007 sua ngay 9-11_Ket qua phan bo von nam 2008" xfId="4433"/>
    <cellStyle name="T_DU AN TKQH VA CHUAN BI DAU TU NAM 2007 sua ngay 9-11_Ket qua phan bo von nam 2008 2" xfId="4434"/>
    <cellStyle name="T_DU AN TKQH VA CHUAN BI DAU TU NAM 2007 sua ngay 9-11_Ket qua phan bo von nam 2008_!1 1 bao cao giao KH ve HTCMT vung TNB   12-12-2011" xfId="4435"/>
    <cellStyle name="T_DU AN TKQH VA CHUAN BI DAU TU NAM 2007 sua ngay 9-11_Ket qua phan bo von nam 2008_!1 1 bao cao giao KH ve HTCMT vung TNB   12-12-2011 2" xfId="4436"/>
    <cellStyle name="T_DU AN TKQH VA CHUAN BI DAU TU NAM 2007 sua ngay 9-11_Ket qua phan bo von nam 2008_!1 1 bao cao giao KH ve HTCMT vung TNB   12-12-2011 2 2" xfId="4437"/>
    <cellStyle name="T_DU AN TKQH VA CHUAN BI DAU TU NAM 2007 sua ngay 9-11_Ket qua phan bo von nam 2008_!1 1 bao cao giao KH ve HTCMT vung TNB   12-12-2011 3" xfId="4438"/>
    <cellStyle name="T_DU AN TKQH VA CHUAN BI DAU TU NAM 2007 sua ngay 9-11_Ket qua phan bo von nam 2008_KH TPCP vung TNB (03-1-2012)" xfId="4439"/>
    <cellStyle name="T_DU AN TKQH VA CHUAN BI DAU TU NAM 2007 sua ngay 9-11_Ket qua phan bo von nam 2008_KH TPCP vung TNB (03-1-2012) 2" xfId="4440"/>
    <cellStyle name="T_DU AN TKQH VA CHUAN BI DAU TU NAM 2007 sua ngay 9-11_Ket qua phan bo von nam 2008_KH TPCP vung TNB (03-1-2012) 2 2" xfId="4441"/>
    <cellStyle name="T_DU AN TKQH VA CHUAN BI DAU TU NAM 2007 sua ngay 9-11_Ket qua phan bo von nam 2008_KH TPCP vung TNB (03-1-2012) 3" xfId="4442"/>
    <cellStyle name="T_DU AN TKQH VA CHUAN BI DAU TU NAM 2007 sua ngay 9-11_KH TPCP vung TNB (03-1-2012)" xfId="4443"/>
    <cellStyle name="T_DU AN TKQH VA CHUAN BI DAU TU NAM 2007 sua ngay 9-11_KH TPCP vung TNB (03-1-2012) 2" xfId="4444"/>
    <cellStyle name="T_DU AN TKQH VA CHUAN BI DAU TU NAM 2007 sua ngay 9-11_KH TPCP vung TNB (03-1-2012) 2 2" xfId="4445"/>
    <cellStyle name="T_DU AN TKQH VA CHUAN BI DAU TU NAM 2007 sua ngay 9-11_KH TPCP vung TNB (03-1-2012) 3" xfId="4446"/>
    <cellStyle name="T_DU AN TKQH VA CHUAN BI DAU TU NAM 2007 sua ngay 9-11_KH XDCB_2008 lan 2 sua ngay 10-11" xfId="4447"/>
    <cellStyle name="T_DU AN TKQH VA CHUAN BI DAU TU NAM 2007 sua ngay 9-11_KH XDCB_2008 lan 2 sua ngay 10-11 2" xfId="4448"/>
    <cellStyle name="T_DU AN TKQH VA CHUAN BI DAU TU NAM 2007 sua ngay 9-11_KH XDCB_2008 lan 2 sua ngay 10-11 2 2" xfId="4449"/>
    <cellStyle name="T_DU AN TKQH VA CHUAN BI DAU TU NAM 2007 sua ngay 9-11_KH XDCB_2008 lan 2 sua ngay 10-11 3" xfId="4450"/>
    <cellStyle name="T_DU AN TKQH VA CHUAN BI DAU TU NAM 2007 sua ngay 9-11_KH XDCB_2008 lan 2 sua ngay 10-11_!1 1 bao cao giao KH ve HTCMT vung TNB   12-12-2011" xfId="4451"/>
    <cellStyle name="T_DU AN TKQH VA CHUAN BI DAU TU NAM 2007 sua ngay 9-11_KH XDCB_2008 lan 2 sua ngay 10-11_!1 1 bao cao giao KH ve HTCMT vung TNB   12-12-2011 2" xfId="4452"/>
    <cellStyle name="T_DU AN TKQH VA CHUAN BI DAU TU NAM 2007 sua ngay 9-11_KH XDCB_2008 lan 2 sua ngay 10-11_!1 1 bao cao giao KH ve HTCMT vung TNB   12-12-2011 2 2" xfId="4453"/>
    <cellStyle name="T_DU AN TKQH VA CHUAN BI DAU TU NAM 2007 sua ngay 9-11_KH XDCB_2008 lan 2 sua ngay 10-11_!1 1 bao cao giao KH ve HTCMT vung TNB   12-12-2011 3" xfId="4454"/>
    <cellStyle name="T_DU AN TKQH VA CHUAN BI DAU TU NAM 2007 sua ngay 9-11_KH XDCB_2008 lan 2 sua ngay 10-11_KH TPCP vung TNB (03-1-2012)" xfId="4455"/>
    <cellStyle name="T_DU AN TKQH VA CHUAN BI DAU TU NAM 2007 sua ngay 9-11_KH XDCB_2008 lan 2 sua ngay 10-11_KH TPCP vung TNB (03-1-2012) 2" xfId="4456"/>
    <cellStyle name="T_DU AN TKQH VA CHUAN BI DAU TU NAM 2007 sua ngay 9-11_KH XDCB_2008 lan 2 sua ngay 10-11_KH TPCP vung TNB (03-1-2012) 2 2" xfId="4457"/>
    <cellStyle name="T_DU AN TKQH VA CHUAN BI DAU TU NAM 2007 sua ngay 9-11_KH XDCB_2008 lan 2 sua ngay 10-11_KH TPCP vung TNB (03-1-2012) 3" xfId="4458"/>
    <cellStyle name="T_du toan dieu chinh  20-8-2006" xfId="4459"/>
    <cellStyle name="T_du toan dieu chinh  20-8-2006 2" xfId="4460"/>
    <cellStyle name="T_du toan dieu chinh  20-8-2006 2 2" xfId="4461"/>
    <cellStyle name="T_du toan dieu chinh  20-8-2006 3" xfId="4462"/>
    <cellStyle name="T_du toan dieu chinh  20-8-2006_!1 1 bao cao giao KH ve HTCMT vung TNB   12-12-2011" xfId="4463"/>
    <cellStyle name="T_du toan dieu chinh  20-8-2006_!1 1 bao cao giao KH ve HTCMT vung TNB   12-12-2011 2" xfId="4464"/>
    <cellStyle name="T_du toan dieu chinh  20-8-2006_!1 1 bao cao giao KH ve HTCMT vung TNB   12-12-2011 2 2" xfId="4465"/>
    <cellStyle name="T_du toan dieu chinh  20-8-2006_!1 1 bao cao giao KH ve HTCMT vung TNB   12-12-2011 3" xfId="4466"/>
    <cellStyle name="T_du toan dieu chinh  20-8-2006_Bieu4HTMT" xfId="4467"/>
    <cellStyle name="T_du toan dieu chinh  20-8-2006_Bieu4HTMT 2" xfId="4468"/>
    <cellStyle name="T_du toan dieu chinh  20-8-2006_Bieu4HTMT 2 2" xfId="4469"/>
    <cellStyle name="T_du toan dieu chinh  20-8-2006_Bieu4HTMT 3" xfId="4470"/>
    <cellStyle name="T_du toan dieu chinh  20-8-2006_Bieu4HTMT_!1 1 bao cao giao KH ve HTCMT vung TNB   12-12-2011" xfId="4471"/>
    <cellStyle name="T_du toan dieu chinh  20-8-2006_Bieu4HTMT_!1 1 bao cao giao KH ve HTCMT vung TNB   12-12-2011 2" xfId="4472"/>
    <cellStyle name="T_du toan dieu chinh  20-8-2006_Bieu4HTMT_!1 1 bao cao giao KH ve HTCMT vung TNB   12-12-2011 2 2" xfId="4473"/>
    <cellStyle name="T_du toan dieu chinh  20-8-2006_Bieu4HTMT_!1 1 bao cao giao KH ve HTCMT vung TNB   12-12-2011 3" xfId="4474"/>
    <cellStyle name="T_du toan dieu chinh  20-8-2006_Bieu4HTMT_KH TPCP vung TNB (03-1-2012)" xfId="4475"/>
    <cellStyle name="T_du toan dieu chinh  20-8-2006_Bieu4HTMT_KH TPCP vung TNB (03-1-2012) 2" xfId="4476"/>
    <cellStyle name="T_du toan dieu chinh  20-8-2006_Bieu4HTMT_KH TPCP vung TNB (03-1-2012) 2 2" xfId="4477"/>
    <cellStyle name="T_du toan dieu chinh  20-8-2006_Bieu4HTMT_KH TPCP vung TNB (03-1-2012) 3" xfId="4478"/>
    <cellStyle name="T_du toan dieu chinh  20-8-2006_KH TPCP vung TNB (03-1-2012)" xfId="4479"/>
    <cellStyle name="T_du toan dieu chinh  20-8-2006_KH TPCP vung TNB (03-1-2012) 2" xfId="4480"/>
    <cellStyle name="T_du toan dieu chinh  20-8-2006_KH TPCP vung TNB (03-1-2012) 2 2" xfId="4481"/>
    <cellStyle name="T_du toan dieu chinh  20-8-2006_KH TPCP vung TNB (03-1-2012) 3" xfId="4482"/>
    <cellStyle name="T_giao KH 2011 ngay 10-12-2010" xfId="4483"/>
    <cellStyle name="T_giao KH 2011 ngay 10-12-2010 2" xfId="4484"/>
    <cellStyle name="T_giao KH 2011 ngay 10-12-2010 2 2" xfId="4485"/>
    <cellStyle name="T_giao KH 2011 ngay 10-12-2010 3" xfId="4486"/>
    <cellStyle name="T_giao KH 2011 ngay 10-12-2010_!1 1 bao cao giao KH ve HTCMT vung TNB   12-12-2011" xfId="4487"/>
    <cellStyle name="T_giao KH 2011 ngay 10-12-2010_!1 1 bao cao giao KH ve HTCMT vung TNB   12-12-2011 2" xfId="4488"/>
    <cellStyle name="T_giao KH 2011 ngay 10-12-2010_!1 1 bao cao giao KH ve HTCMT vung TNB   12-12-2011 2 2" xfId="4489"/>
    <cellStyle name="T_giao KH 2011 ngay 10-12-2010_!1 1 bao cao giao KH ve HTCMT vung TNB   12-12-2011 3" xfId="4490"/>
    <cellStyle name="T_giao KH 2011 ngay 10-12-2010_KH TPCP vung TNB (03-1-2012)" xfId="4491"/>
    <cellStyle name="T_giao KH 2011 ngay 10-12-2010_KH TPCP vung TNB (03-1-2012) 2" xfId="4492"/>
    <cellStyle name="T_giao KH 2011 ngay 10-12-2010_KH TPCP vung TNB (03-1-2012) 2 2" xfId="4493"/>
    <cellStyle name="T_giao KH 2011 ngay 10-12-2010_KH TPCP vung TNB (03-1-2012) 3" xfId="4494"/>
    <cellStyle name="T_Ht-PTq1-03" xfId="4495"/>
    <cellStyle name="T_Ht-PTq1-03 2" xfId="4496"/>
    <cellStyle name="T_Ht-PTq1-03 2 2" xfId="4497"/>
    <cellStyle name="T_Ht-PTq1-03 3" xfId="4498"/>
    <cellStyle name="T_Ht-PTq1-03_!1 1 bao cao giao KH ve HTCMT vung TNB   12-12-2011" xfId="4499"/>
    <cellStyle name="T_Ht-PTq1-03_!1 1 bao cao giao KH ve HTCMT vung TNB   12-12-2011 2" xfId="4500"/>
    <cellStyle name="T_Ht-PTq1-03_!1 1 bao cao giao KH ve HTCMT vung TNB   12-12-2011 2 2" xfId="4501"/>
    <cellStyle name="T_Ht-PTq1-03_!1 1 bao cao giao KH ve HTCMT vung TNB   12-12-2011 3" xfId="4502"/>
    <cellStyle name="T_Ht-PTq1-03_kien giang 2" xfId="4503"/>
    <cellStyle name="T_Ht-PTq1-03_kien giang 2 2" xfId="4504"/>
    <cellStyle name="T_Ht-PTq1-03_kien giang 2 2 2" xfId="4505"/>
    <cellStyle name="T_Ht-PTq1-03_kien giang 2 3" xfId="4506"/>
    <cellStyle name="T_Ke hoach KTXH  nam 2009_PKT thang 11 nam 2008" xfId="4507"/>
    <cellStyle name="T_Ke hoach KTXH  nam 2009_PKT thang 11 nam 2008 2" xfId="4508"/>
    <cellStyle name="T_Ke hoach KTXH  nam 2009_PKT thang 11 nam 2008 2 2" xfId="4509"/>
    <cellStyle name="T_Ke hoach KTXH  nam 2009_PKT thang 11 nam 2008 3" xfId="4510"/>
    <cellStyle name="T_Ke hoach KTXH  nam 2009_PKT thang 11 nam 2008_!1 1 bao cao giao KH ve HTCMT vung TNB   12-12-2011" xfId="4511"/>
    <cellStyle name="T_Ke hoach KTXH  nam 2009_PKT thang 11 nam 2008_!1 1 bao cao giao KH ve HTCMT vung TNB   12-12-2011 2" xfId="4512"/>
    <cellStyle name="T_Ke hoach KTXH  nam 2009_PKT thang 11 nam 2008_!1 1 bao cao giao KH ve HTCMT vung TNB   12-12-2011 2 2" xfId="4513"/>
    <cellStyle name="T_Ke hoach KTXH  nam 2009_PKT thang 11 nam 2008_!1 1 bao cao giao KH ve HTCMT vung TNB   12-12-2011 3" xfId="4514"/>
    <cellStyle name="T_Ke hoach KTXH  nam 2009_PKT thang 11 nam 2008_KH TPCP vung TNB (03-1-2012)" xfId="4515"/>
    <cellStyle name="T_Ke hoach KTXH  nam 2009_PKT thang 11 nam 2008_KH TPCP vung TNB (03-1-2012) 2" xfId="4516"/>
    <cellStyle name="T_Ke hoach KTXH  nam 2009_PKT thang 11 nam 2008_KH TPCP vung TNB (03-1-2012) 2 2" xfId="4517"/>
    <cellStyle name="T_Ke hoach KTXH  nam 2009_PKT thang 11 nam 2008_KH TPCP vung TNB (03-1-2012) 3" xfId="4518"/>
    <cellStyle name="T_Ket qua dau thau" xfId="4519"/>
    <cellStyle name="T_Ket qua dau thau 2" xfId="4520"/>
    <cellStyle name="T_Ket qua dau thau 2 2" xfId="4521"/>
    <cellStyle name="T_Ket qua dau thau 3" xfId="4522"/>
    <cellStyle name="T_Ket qua dau thau_!1 1 bao cao giao KH ve HTCMT vung TNB   12-12-2011" xfId="4523"/>
    <cellStyle name="T_Ket qua dau thau_!1 1 bao cao giao KH ve HTCMT vung TNB   12-12-2011 2" xfId="4524"/>
    <cellStyle name="T_Ket qua dau thau_!1 1 bao cao giao KH ve HTCMT vung TNB   12-12-2011 2 2" xfId="4525"/>
    <cellStyle name="T_Ket qua dau thau_!1 1 bao cao giao KH ve HTCMT vung TNB   12-12-2011 3" xfId="4526"/>
    <cellStyle name="T_Ket qua dau thau_KH TPCP vung TNB (03-1-2012)" xfId="4527"/>
    <cellStyle name="T_Ket qua dau thau_KH TPCP vung TNB (03-1-2012) 2" xfId="4528"/>
    <cellStyle name="T_Ket qua dau thau_KH TPCP vung TNB (03-1-2012) 2 2" xfId="4529"/>
    <cellStyle name="T_Ket qua dau thau_KH TPCP vung TNB (03-1-2012) 3" xfId="4530"/>
    <cellStyle name="T_Ket qua phan bo von nam 2008" xfId="4531"/>
    <cellStyle name="T_Ket qua phan bo von nam 2008 2" xfId="4532"/>
    <cellStyle name="T_Ket qua phan bo von nam 2008 2 2" xfId="4533"/>
    <cellStyle name="T_Ket qua phan bo von nam 2008 3" xfId="4534"/>
    <cellStyle name="T_Ket qua phan bo von nam 2008_!1 1 bao cao giao KH ve HTCMT vung TNB   12-12-2011" xfId="4535"/>
    <cellStyle name="T_Ket qua phan bo von nam 2008_!1 1 bao cao giao KH ve HTCMT vung TNB   12-12-2011 2" xfId="4536"/>
    <cellStyle name="T_Ket qua phan bo von nam 2008_!1 1 bao cao giao KH ve HTCMT vung TNB   12-12-2011 2 2" xfId="4537"/>
    <cellStyle name="T_Ket qua phan bo von nam 2008_!1 1 bao cao giao KH ve HTCMT vung TNB   12-12-2011 3" xfId="4538"/>
    <cellStyle name="T_Ket qua phan bo von nam 2008_KH TPCP vung TNB (03-1-2012)" xfId="4539"/>
    <cellStyle name="T_Ket qua phan bo von nam 2008_KH TPCP vung TNB (03-1-2012) 2" xfId="4540"/>
    <cellStyle name="T_Ket qua phan bo von nam 2008_KH TPCP vung TNB (03-1-2012) 2 2" xfId="4541"/>
    <cellStyle name="T_Ket qua phan bo von nam 2008_KH TPCP vung TNB (03-1-2012) 3" xfId="4542"/>
    <cellStyle name="T_KH 2011-2015" xfId="4543"/>
    <cellStyle name="T_KH 2011-2015 2" xfId="4544"/>
    <cellStyle name="T_KH TPCP vung TNB (03-1-2012)" xfId="4545"/>
    <cellStyle name="T_KH TPCP vung TNB (03-1-2012) 2" xfId="4546"/>
    <cellStyle name="T_KH TPCP vung TNB (03-1-2012) 2 2" xfId="4547"/>
    <cellStyle name="T_KH TPCP vung TNB (03-1-2012) 3" xfId="4548"/>
    <cellStyle name="T_KH XDCB_2008 lan 2 sua ngay 10-11" xfId="4549"/>
    <cellStyle name="T_KH XDCB_2008 lan 2 sua ngay 10-11 2" xfId="4550"/>
    <cellStyle name="T_KH XDCB_2008 lan 2 sua ngay 10-11 2 2" xfId="4551"/>
    <cellStyle name="T_KH XDCB_2008 lan 2 sua ngay 10-11 3" xfId="4552"/>
    <cellStyle name="T_KH XDCB_2008 lan 2 sua ngay 10-11_!1 1 bao cao giao KH ve HTCMT vung TNB   12-12-2011" xfId="4553"/>
    <cellStyle name="T_KH XDCB_2008 lan 2 sua ngay 10-11_!1 1 bao cao giao KH ve HTCMT vung TNB   12-12-2011 2" xfId="4554"/>
    <cellStyle name="T_KH XDCB_2008 lan 2 sua ngay 10-11_!1 1 bao cao giao KH ve HTCMT vung TNB   12-12-2011 2 2" xfId="4555"/>
    <cellStyle name="T_KH XDCB_2008 lan 2 sua ngay 10-11_!1 1 bao cao giao KH ve HTCMT vung TNB   12-12-2011 3" xfId="4556"/>
    <cellStyle name="T_KH XDCB_2008 lan 2 sua ngay 10-11_KH TPCP vung TNB (03-1-2012)" xfId="4557"/>
    <cellStyle name="T_KH XDCB_2008 lan 2 sua ngay 10-11_KH TPCP vung TNB (03-1-2012) 2" xfId="4558"/>
    <cellStyle name="T_KH XDCB_2008 lan 2 sua ngay 10-11_KH TPCP vung TNB (03-1-2012) 2 2" xfId="4559"/>
    <cellStyle name="T_KH XDCB_2008 lan 2 sua ngay 10-11_KH TPCP vung TNB (03-1-2012) 3" xfId="4560"/>
    <cellStyle name="T_kien giang 2" xfId="4561"/>
    <cellStyle name="T_kien giang 2 2" xfId="4562"/>
    <cellStyle name="T_kien giang 2 2 2" xfId="4563"/>
    <cellStyle name="T_kien giang 2 3" xfId="4564"/>
    <cellStyle name="T_Me_Tri_6_07" xfId="4565"/>
    <cellStyle name="T_Me_Tri_6_07 2" xfId="4566"/>
    <cellStyle name="T_Me_Tri_6_07 2 2" xfId="4567"/>
    <cellStyle name="T_Me_Tri_6_07 3" xfId="4568"/>
    <cellStyle name="T_Me_Tri_6_07_!1 1 bao cao giao KH ve HTCMT vung TNB   12-12-2011" xfId="4569"/>
    <cellStyle name="T_Me_Tri_6_07_!1 1 bao cao giao KH ve HTCMT vung TNB   12-12-2011 2" xfId="4570"/>
    <cellStyle name="T_Me_Tri_6_07_!1 1 bao cao giao KH ve HTCMT vung TNB   12-12-2011 2 2" xfId="4571"/>
    <cellStyle name="T_Me_Tri_6_07_!1 1 bao cao giao KH ve HTCMT vung TNB   12-12-2011 3" xfId="4572"/>
    <cellStyle name="T_Me_Tri_6_07_Bieu4HTMT" xfId="4573"/>
    <cellStyle name="T_Me_Tri_6_07_Bieu4HTMT 2" xfId="4574"/>
    <cellStyle name="T_Me_Tri_6_07_Bieu4HTMT 2 2" xfId="4575"/>
    <cellStyle name="T_Me_Tri_6_07_Bieu4HTMT 3" xfId="4576"/>
    <cellStyle name="T_Me_Tri_6_07_Bieu4HTMT_!1 1 bao cao giao KH ve HTCMT vung TNB   12-12-2011" xfId="4577"/>
    <cellStyle name="T_Me_Tri_6_07_Bieu4HTMT_!1 1 bao cao giao KH ve HTCMT vung TNB   12-12-2011 2" xfId="4578"/>
    <cellStyle name="T_Me_Tri_6_07_Bieu4HTMT_!1 1 bao cao giao KH ve HTCMT vung TNB   12-12-2011 2 2" xfId="4579"/>
    <cellStyle name="T_Me_Tri_6_07_Bieu4HTMT_!1 1 bao cao giao KH ve HTCMT vung TNB   12-12-2011 3" xfId="4580"/>
    <cellStyle name="T_Me_Tri_6_07_Bieu4HTMT_KH TPCP vung TNB (03-1-2012)" xfId="4581"/>
    <cellStyle name="T_Me_Tri_6_07_Bieu4HTMT_KH TPCP vung TNB (03-1-2012) 2" xfId="4582"/>
    <cellStyle name="T_Me_Tri_6_07_Bieu4HTMT_KH TPCP vung TNB (03-1-2012) 2 2" xfId="4583"/>
    <cellStyle name="T_Me_Tri_6_07_Bieu4HTMT_KH TPCP vung TNB (03-1-2012) 3" xfId="4584"/>
    <cellStyle name="T_Me_Tri_6_07_KH TPCP vung TNB (03-1-2012)" xfId="4585"/>
    <cellStyle name="T_Me_Tri_6_07_KH TPCP vung TNB (03-1-2012) 2" xfId="4586"/>
    <cellStyle name="T_Me_Tri_6_07_KH TPCP vung TNB (03-1-2012) 2 2" xfId="4587"/>
    <cellStyle name="T_Me_Tri_6_07_KH TPCP vung TNB (03-1-2012) 3" xfId="4588"/>
    <cellStyle name="T_N2 thay dat (N1-1)" xfId="4589"/>
    <cellStyle name="T_N2 thay dat (N1-1) 2" xfId="4590"/>
    <cellStyle name="T_N2 thay dat (N1-1) 2 2" xfId="4591"/>
    <cellStyle name="T_N2 thay dat (N1-1) 3" xfId="4592"/>
    <cellStyle name="T_N2 thay dat (N1-1)_!1 1 bao cao giao KH ve HTCMT vung TNB   12-12-2011" xfId="4593"/>
    <cellStyle name="T_N2 thay dat (N1-1)_!1 1 bao cao giao KH ve HTCMT vung TNB   12-12-2011 2" xfId="4594"/>
    <cellStyle name="T_N2 thay dat (N1-1)_!1 1 bao cao giao KH ve HTCMT vung TNB   12-12-2011 2 2" xfId="4595"/>
    <cellStyle name="T_N2 thay dat (N1-1)_!1 1 bao cao giao KH ve HTCMT vung TNB   12-12-2011 3" xfId="4596"/>
    <cellStyle name="T_N2 thay dat (N1-1)_Bieu4HTMT" xfId="4597"/>
    <cellStyle name="T_N2 thay dat (N1-1)_Bieu4HTMT 2" xfId="4598"/>
    <cellStyle name="T_N2 thay dat (N1-1)_Bieu4HTMT 2 2" xfId="4599"/>
    <cellStyle name="T_N2 thay dat (N1-1)_Bieu4HTMT 3" xfId="4600"/>
    <cellStyle name="T_N2 thay dat (N1-1)_Bieu4HTMT_!1 1 bao cao giao KH ve HTCMT vung TNB   12-12-2011" xfId="4601"/>
    <cellStyle name="T_N2 thay dat (N1-1)_Bieu4HTMT_!1 1 bao cao giao KH ve HTCMT vung TNB   12-12-2011 2" xfId="4602"/>
    <cellStyle name="T_N2 thay dat (N1-1)_Bieu4HTMT_!1 1 bao cao giao KH ve HTCMT vung TNB   12-12-2011 2 2" xfId="4603"/>
    <cellStyle name="T_N2 thay dat (N1-1)_Bieu4HTMT_!1 1 bao cao giao KH ve HTCMT vung TNB   12-12-2011 3" xfId="4604"/>
    <cellStyle name="T_N2 thay dat (N1-1)_Bieu4HTMT_KH TPCP vung TNB (03-1-2012)" xfId="4605"/>
    <cellStyle name="T_N2 thay dat (N1-1)_Bieu4HTMT_KH TPCP vung TNB (03-1-2012) 2" xfId="4606"/>
    <cellStyle name="T_N2 thay dat (N1-1)_Bieu4HTMT_KH TPCP vung TNB (03-1-2012) 2 2" xfId="4607"/>
    <cellStyle name="T_N2 thay dat (N1-1)_Bieu4HTMT_KH TPCP vung TNB (03-1-2012) 3" xfId="4608"/>
    <cellStyle name="T_N2 thay dat (N1-1)_KH TPCP vung TNB (03-1-2012)" xfId="4609"/>
    <cellStyle name="T_N2 thay dat (N1-1)_KH TPCP vung TNB (03-1-2012) 2" xfId="4610"/>
    <cellStyle name="T_N2 thay dat (N1-1)_KH TPCP vung TNB (03-1-2012) 2 2" xfId="4611"/>
    <cellStyle name="T_N2 thay dat (N1-1)_KH TPCP vung TNB (03-1-2012) 3" xfId="4612"/>
    <cellStyle name="T_Phuong an can doi nam 2008" xfId="4613"/>
    <cellStyle name="T_Phuong an can doi nam 2008 2" xfId="4614"/>
    <cellStyle name="T_Phuong an can doi nam 2008 2 2" xfId="4615"/>
    <cellStyle name="T_Phuong an can doi nam 2008 3" xfId="4616"/>
    <cellStyle name="T_Phuong an can doi nam 2008_!1 1 bao cao giao KH ve HTCMT vung TNB   12-12-2011" xfId="4617"/>
    <cellStyle name="T_Phuong an can doi nam 2008_!1 1 bao cao giao KH ve HTCMT vung TNB   12-12-2011 2" xfId="4618"/>
    <cellStyle name="T_Phuong an can doi nam 2008_!1 1 bao cao giao KH ve HTCMT vung TNB   12-12-2011 2 2" xfId="4619"/>
    <cellStyle name="T_Phuong an can doi nam 2008_!1 1 bao cao giao KH ve HTCMT vung TNB   12-12-2011 3" xfId="4620"/>
    <cellStyle name="T_Phuong an can doi nam 2008_KH TPCP vung TNB (03-1-2012)" xfId="4621"/>
    <cellStyle name="T_Phuong an can doi nam 2008_KH TPCP vung TNB (03-1-2012) 2" xfId="4622"/>
    <cellStyle name="T_Phuong an can doi nam 2008_KH TPCP vung TNB (03-1-2012) 2 2" xfId="4623"/>
    <cellStyle name="T_Phuong an can doi nam 2008_KH TPCP vung TNB (03-1-2012) 3" xfId="4624"/>
    <cellStyle name="T_Seagame(BTL)" xfId="4625"/>
    <cellStyle name="T_Seagame(BTL) 2" xfId="4626"/>
    <cellStyle name="T_Seagame(BTL) 2 2" xfId="4627"/>
    <cellStyle name="T_Seagame(BTL) 3" xfId="4628"/>
    <cellStyle name="T_So GTVT" xfId="4629"/>
    <cellStyle name="T_So GTVT 2" xfId="4630"/>
    <cellStyle name="T_So GTVT 2 2" xfId="4631"/>
    <cellStyle name="T_So GTVT 3" xfId="4632"/>
    <cellStyle name="T_So GTVT_!1 1 bao cao giao KH ve HTCMT vung TNB   12-12-2011" xfId="4633"/>
    <cellStyle name="T_So GTVT_!1 1 bao cao giao KH ve HTCMT vung TNB   12-12-2011 2" xfId="4634"/>
    <cellStyle name="T_So GTVT_!1 1 bao cao giao KH ve HTCMT vung TNB   12-12-2011 2 2" xfId="4635"/>
    <cellStyle name="T_So GTVT_!1 1 bao cao giao KH ve HTCMT vung TNB   12-12-2011 3" xfId="4636"/>
    <cellStyle name="T_So GTVT_KH TPCP vung TNB (03-1-2012)" xfId="4637"/>
    <cellStyle name="T_So GTVT_KH TPCP vung TNB (03-1-2012) 2" xfId="4638"/>
    <cellStyle name="T_So GTVT_KH TPCP vung TNB (03-1-2012) 2 2" xfId="4639"/>
    <cellStyle name="T_So GTVT_KH TPCP vung TNB (03-1-2012) 3" xfId="4640"/>
    <cellStyle name="T_tai co cau dau tu (tong hop)1" xfId="4641"/>
    <cellStyle name="T_tai co cau dau tu (tong hop)1 2" xfId="4642"/>
    <cellStyle name="T_TDT + duong(8-5-07)" xfId="4643"/>
    <cellStyle name="T_TDT + duong(8-5-07) 2" xfId="4644"/>
    <cellStyle name="T_TDT + duong(8-5-07) 2 2" xfId="4645"/>
    <cellStyle name="T_TDT + duong(8-5-07) 3" xfId="4646"/>
    <cellStyle name="T_TDT + duong(8-5-07)_!1 1 bao cao giao KH ve HTCMT vung TNB   12-12-2011" xfId="4647"/>
    <cellStyle name="T_TDT + duong(8-5-07)_!1 1 bao cao giao KH ve HTCMT vung TNB   12-12-2011 2" xfId="4648"/>
    <cellStyle name="T_TDT + duong(8-5-07)_!1 1 bao cao giao KH ve HTCMT vung TNB   12-12-2011 2 2" xfId="4649"/>
    <cellStyle name="T_TDT + duong(8-5-07)_!1 1 bao cao giao KH ve HTCMT vung TNB   12-12-2011 3" xfId="4650"/>
    <cellStyle name="T_TDT + duong(8-5-07)_Bieu4HTMT" xfId="4651"/>
    <cellStyle name="T_TDT + duong(8-5-07)_Bieu4HTMT 2" xfId="4652"/>
    <cellStyle name="T_TDT + duong(8-5-07)_Bieu4HTMT 2 2" xfId="4653"/>
    <cellStyle name="T_TDT + duong(8-5-07)_Bieu4HTMT 3" xfId="4654"/>
    <cellStyle name="T_TDT + duong(8-5-07)_Bieu4HTMT_!1 1 bao cao giao KH ve HTCMT vung TNB   12-12-2011" xfId="4655"/>
    <cellStyle name="T_TDT + duong(8-5-07)_Bieu4HTMT_!1 1 bao cao giao KH ve HTCMT vung TNB   12-12-2011 2" xfId="4656"/>
    <cellStyle name="T_TDT + duong(8-5-07)_Bieu4HTMT_!1 1 bao cao giao KH ve HTCMT vung TNB   12-12-2011 2 2" xfId="4657"/>
    <cellStyle name="T_TDT + duong(8-5-07)_Bieu4HTMT_!1 1 bao cao giao KH ve HTCMT vung TNB   12-12-2011 3" xfId="4658"/>
    <cellStyle name="T_TDT + duong(8-5-07)_Bieu4HTMT_KH TPCP vung TNB (03-1-2012)" xfId="4659"/>
    <cellStyle name="T_TDT + duong(8-5-07)_Bieu4HTMT_KH TPCP vung TNB (03-1-2012) 2" xfId="4660"/>
    <cellStyle name="T_TDT + duong(8-5-07)_Bieu4HTMT_KH TPCP vung TNB (03-1-2012) 2 2" xfId="4661"/>
    <cellStyle name="T_TDT + duong(8-5-07)_Bieu4HTMT_KH TPCP vung TNB (03-1-2012) 3" xfId="4662"/>
    <cellStyle name="T_TDT + duong(8-5-07)_KH TPCP vung TNB (03-1-2012)" xfId="4663"/>
    <cellStyle name="T_TDT + duong(8-5-07)_KH TPCP vung TNB (03-1-2012) 2" xfId="4664"/>
    <cellStyle name="T_TDT + duong(8-5-07)_KH TPCP vung TNB (03-1-2012) 2 2" xfId="4665"/>
    <cellStyle name="T_TDT + duong(8-5-07)_KH TPCP vung TNB (03-1-2012) 3" xfId="4666"/>
    <cellStyle name="T_tham_tra_du_toan" xfId="4667"/>
    <cellStyle name="T_tham_tra_du_toan 2" xfId="4668"/>
    <cellStyle name="T_tham_tra_du_toan 2 2" xfId="4669"/>
    <cellStyle name="T_tham_tra_du_toan 3" xfId="4670"/>
    <cellStyle name="T_tham_tra_du_toan_!1 1 bao cao giao KH ve HTCMT vung TNB   12-12-2011" xfId="4671"/>
    <cellStyle name="T_tham_tra_du_toan_!1 1 bao cao giao KH ve HTCMT vung TNB   12-12-2011 2" xfId="4672"/>
    <cellStyle name="T_tham_tra_du_toan_!1 1 bao cao giao KH ve HTCMT vung TNB   12-12-2011 2 2" xfId="4673"/>
    <cellStyle name="T_tham_tra_du_toan_!1 1 bao cao giao KH ve HTCMT vung TNB   12-12-2011 3" xfId="4674"/>
    <cellStyle name="T_tham_tra_du_toan_Bieu4HTMT" xfId="4675"/>
    <cellStyle name="T_tham_tra_du_toan_Bieu4HTMT 2" xfId="4676"/>
    <cellStyle name="T_tham_tra_du_toan_Bieu4HTMT 2 2" xfId="4677"/>
    <cellStyle name="T_tham_tra_du_toan_Bieu4HTMT 3" xfId="4678"/>
    <cellStyle name="T_tham_tra_du_toan_Bieu4HTMT_!1 1 bao cao giao KH ve HTCMT vung TNB   12-12-2011" xfId="4679"/>
    <cellStyle name="T_tham_tra_du_toan_Bieu4HTMT_!1 1 bao cao giao KH ve HTCMT vung TNB   12-12-2011 2" xfId="4680"/>
    <cellStyle name="T_tham_tra_du_toan_Bieu4HTMT_!1 1 bao cao giao KH ve HTCMT vung TNB   12-12-2011 2 2" xfId="4681"/>
    <cellStyle name="T_tham_tra_du_toan_Bieu4HTMT_!1 1 bao cao giao KH ve HTCMT vung TNB   12-12-2011 3" xfId="4682"/>
    <cellStyle name="T_tham_tra_du_toan_Bieu4HTMT_KH TPCP vung TNB (03-1-2012)" xfId="4683"/>
    <cellStyle name="T_tham_tra_du_toan_Bieu4HTMT_KH TPCP vung TNB (03-1-2012) 2" xfId="4684"/>
    <cellStyle name="T_tham_tra_du_toan_Bieu4HTMT_KH TPCP vung TNB (03-1-2012) 2 2" xfId="4685"/>
    <cellStyle name="T_tham_tra_du_toan_Bieu4HTMT_KH TPCP vung TNB (03-1-2012) 3" xfId="4686"/>
    <cellStyle name="T_tham_tra_du_toan_KH TPCP vung TNB (03-1-2012)" xfId="4687"/>
    <cellStyle name="T_tham_tra_du_toan_KH TPCP vung TNB (03-1-2012) 2" xfId="4688"/>
    <cellStyle name="T_tham_tra_du_toan_KH TPCP vung TNB (03-1-2012) 2 2" xfId="4689"/>
    <cellStyle name="T_tham_tra_du_toan_KH TPCP vung TNB (03-1-2012) 3" xfId="4690"/>
    <cellStyle name="T_Thiet bi" xfId="4691"/>
    <cellStyle name="T_Thiet bi 2" xfId="4692"/>
    <cellStyle name="T_Thiet bi 2 2" xfId="4693"/>
    <cellStyle name="T_Thiet bi 3" xfId="4694"/>
    <cellStyle name="T_Thiet bi_!1 1 bao cao giao KH ve HTCMT vung TNB   12-12-2011" xfId="4695"/>
    <cellStyle name="T_Thiet bi_!1 1 bao cao giao KH ve HTCMT vung TNB   12-12-2011 2" xfId="4696"/>
    <cellStyle name="T_Thiet bi_!1 1 bao cao giao KH ve HTCMT vung TNB   12-12-2011 2 2" xfId="4697"/>
    <cellStyle name="T_Thiet bi_!1 1 bao cao giao KH ve HTCMT vung TNB   12-12-2011 3" xfId="4698"/>
    <cellStyle name="T_Thiet bi_Bieu4HTMT" xfId="4699"/>
    <cellStyle name="T_Thiet bi_Bieu4HTMT 2" xfId="4700"/>
    <cellStyle name="T_Thiet bi_Bieu4HTMT 2 2" xfId="4701"/>
    <cellStyle name="T_Thiet bi_Bieu4HTMT 3" xfId="4702"/>
    <cellStyle name="T_Thiet bi_Bieu4HTMT_!1 1 bao cao giao KH ve HTCMT vung TNB   12-12-2011" xfId="4703"/>
    <cellStyle name="T_Thiet bi_Bieu4HTMT_!1 1 bao cao giao KH ve HTCMT vung TNB   12-12-2011 2" xfId="4704"/>
    <cellStyle name="T_Thiet bi_Bieu4HTMT_!1 1 bao cao giao KH ve HTCMT vung TNB   12-12-2011 2 2" xfId="4705"/>
    <cellStyle name="T_Thiet bi_Bieu4HTMT_!1 1 bao cao giao KH ve HTCMT vung TNB   12-12-2011 3" xfId="4706"/>
    <cellStyle name="T_Thiet bi_Bieu4HTMT_KH TPCP vung TNB (03-1-2012)" xfId="4707"/>
    <cellStyle name="T_Thiet bi_Bieu4HTMT_KH TPCP vung TNB (03-1-2012) 2" xfId="4708"/>
    <cellStyle name="T_Thiet bi_Bieu4HTMT_KH TPCP vung TNB (03-1-2012) 2 2" xfId="4709"/>
    <cellStyle name="T_Thiet bi_Bieu4HTMT_KH TPCP vung TNB (03-1-2012) 3" xfId="4710"/>
    <cellStyle name="T_Thiet bi_KH TPCP vung TNB (03-1-2012)" xfId="4711"/>
    <cellStyle name="T_Thiet bi_KH TPCP vung TNB (03-1-2012) 2" xfId="4712"/>
    <cellStyle name="T_Thiet bi_KH TPCP vung TNB (03-1-2012) 2 2" xfId="4713"/>
    <cellStyle name="T_Thiet bi_KH TPCP vung TNB (03-1-2012) 3" xfId="4714"/>
    <cellStyle name="T_TK_HT" xfId="4715"/>
    <cellStyle name="T_TK_HT 2" xfId="4716"/>
    <cellStyle name="T_TK_HT 2 2" xfId="4717"/>
    <cellStyle name="T_TK_HT 3" xfId="4718"/>
    <cellStyle name="T_Van Ban 2007" xfId="4719"/>
    <cellStyle name="T_Van Ban 2007 2" xfId="4720"/>
    <cellStyle name="T_Van Ban 2007_15_10_2013 BC nhu cau von doi ung ODA (2014-2016) ngay 15102013 Sua" xfId="4721"/>
    <cellStyle name="T_Van Ban 2007_15_10_2013 BC nhu cau von doi ung ODA (2014-2016) ngay 15102013 Sua 2" xfId="4722"/>
    <cellStyle name="T_Van Ban 2007_bao cao phan bo KHDT 2011(final)" xfId="4723"/>
    <cellStyle name="T_Van Ban 2007_bao cao phan bo KHDT 2011(final) 2" xfId="4724"/>
    <cellStyle name="T_Van Ban 2007_bao cao phan bo KHDT 2011(final)_BC nhu cau von doi ung ODA nganh NN (BKH)" xfId="4725"/>
    <cellStyle name="T_Van Ban 2007_bao cao phan bo KHDT 2011(final)_BC nhu cau von doi ung ODA nganh NN (BKH) 2" xfId="4726"/>
    <cellStyle name="T_Van Ban 2007_bao cao phan bo KHDT 2011(final)_BC Tai co cau (bieu TH)" xfId="4727"/>
    <cellStyle name="T_Van Ban 2007_bao cao phan bo KHDT 2011(final)_BC Tai co cau (bieu TH) 2" xfId="4728"/>
    <cellStyle name="T_Van Ban 2007_bao cao phan bo KHDT 2011(final)_DK 2014-2015 final" xfId="4729"/>
    <cellStyle name="T_Van Ban 2007_bao cao phan bo KHDT 2011(final)_DK 2014-2015 final 2" xfId="4730"/>
    <cellStyle name="T_Van Ban 2007_bao cao phan bo KHDT 2011(final)_DK 2014-2015 new" xfId="4731"/>
    <cellStyle name="T_Van Ban 2007_bao cao phan bo KHDT 2011(final)_DK 2014-2015 new 2" xfId="4732"/>
    <cellStyle name="T_Van Ban 2007_bao cao phan bo KHDT 2011(final)_DK KH CBDT 2014 11-11-2013" xfId="4733"/>
    <cellStyle name="T_Van Ban 2007_bao cao phan bo KHDT 2011(final)_DK KH CBDT 2014 11-11-2013 2" xfId="4734"/>
    <cellStyle name="T_Van Ban 2007_bao cao phan bo KHDT 2011(final)_DK KH CBDT 2014 11-11-2013(1)" xfId="4735"/>
    <cellStyle name="T_Van Ban 2007_bao cao phan bo KHDT 2011(final)_DK KH CBDT 2014 11-11-2013(1) 2" xfId="4736"/>
    <cellStyle name="T_Van Ban 2007_bao cao phan bo KHDT 2011(final)_KH 2011-2015" xfId="4737"/>
    <cellStyle name="T_Van Ban 2007_bao cao phan bo KHDT 2011(final)_KH 2011-2015 2" xfId="4738"/>
    <cellStyle name="T_Van Ban 2007_bao cao phan bo KHDT 2011(final)_tai co cau dau tu (tong hop)1" xfId="4739"/>
    <cellStyle name="T_Van Ban 2007_bao cao phan bo KHDT 2011(final)_tai co cau dau tu (tong hop)1 2" xfId="4740"/>
    <cellStyle name="T_Van Ban 2007_BC nhu cau von doi ung ODA nganh NN (BKH)" xfId="4741"/>
    <cellStyle name="T_Van Ban 2007_BC nhu cau von doi ung ODA nganh NN (BKH) 2" xfId="4742"/>
    <cellStyle name="T_Van Ban 2007_BC nhu cau von doi ung ODA nganh NN (BKH)_05-12  KH trung han 2016-2020 - Liem Thinh edited" xfId="4743"/>
    <cellStyle name="T_Van Ban 2007_BC nhu cau von doi ung ODA nganh NN (BKH)_05-12  KH trung han 2016-2020 - Liem Thinh edited 2" xfId="4744"/>
    <cellStyle name="T_Van Ban 2007_BC nhu cau von doi ung ODA nganh NN (BKH)_Copy of 05-12  KH trung han 2016-2020 - Liem Thinh edited (1)" xfId="4745"/>
    <cellStyle name="T_Van Ban 2007_BC nhu cau von doi ung ODA nganh NN (BKH)_Copy of 05-12  KH trung han 2016-2020 - Liem Thinh edited (1) 2" xfId="4746"/>
    <cellStyle name="T_Van Ban 2007_BC Tai co cau (bieu TH)" xfId="4747"/>
    <cellStyle name="T_Van Ban 2007_BC Tai co cau (bieu TH) 2" xfId="4748"/>
    <cellStyle name="T_Van Ban 2007_BC Tai co cau (bieu TH)_05-12  KH trung han 2016-2020 - Liem Thinh edited" xfId="4749"/>
    <cellStyle name="T_Van Ban 2007_BC Tai co cau (bieu TH)_05-12  KH trung han 2016-2020 - Liem Thinh edited 2" xfId="4750"/>
    <cellStyle name="T_Van Ban 2007_BC Tai co cau (bieu TH)_Copy of 05-12  KH trung han 2016-2020 - Liem Thinh edited (1)" xfId="4751"/>
    <cellStyle name="T_Van Ban 2007_BC Tai co cau (bieu TH)_Copy of 05-12  KH trung han 2016-2020 - Liem Thinh edited (1) 2" xfId="4752"/>
    <cellStyle name="T_Van Ban 2007_DK 2014-2015 final" xfId="4753"/>
    <cellStyle name="T_Van Ban 2007_DK 2014-2015 final 2" xfId="4754"/>
    <cellStyle name="T_Van Ban 2007_DK 2014-2015 final_05-12  KH trung han 2016-2020 - Liem Thinh edited" xfId="4755"/>
    <cellStyle name="T_Van Ban 2007_DK 2014-2015 final_05-12  KH trung han 2016-2020 - Liem Thinh edited 2" xfId="4756"/>
    <cellStyle name="T_Van Ban 2007_DK 2014-2015 final_Copy of 05-12  KH trung han 2016-2020 - Liem Thinh edited (1)" xfId="4757"/>
    <cellStyle name="T_Van Ban 2007_DK 2014-2015 final_Copy of 05-12  KH trung han 2016-2020 - Liem Thinh edited (1) 2" xfId="4758"/>
    <cellStyle name="T_Van Ban 2007_DK 2014-2015 new" xfId="4759"/>
    <cellStyle name="T_Van Ban 2007_DK 2014-2015 new 2" xfId="4760"/>
    <cellStyle name="T_Van Ban 2007_DK 2014-2015 new_05-12  KH trung han 2016-2020 - Liem Thinh edited" xfId="4761"/>
    <cellStyle name="T_Van Ban 2007_DK 2014-2015 new_05-12  KH trung han 2016-2020 - Liem Thinh edited 2" xfId="4762"/>
    <cellStyle name="T_Van Ban 2007_DK 2014-2015 new_Copy of 05-12  KH trung han 2016-2020 - Liem Thinh edited (1)" xfId="4763"/>
    <cellStyle name="T_Van Ban 2007_DK 2014-2015 new_Copy of 05-12  KH trung han 2016-2020 - Liem Thinh edited (1) 2" xfId="4764"/>
    <cellStyle name="T_Van Ban 2007_DK KH CBDT 2014 11-11-2013" xfId="4765"/>
    <cellStyle name="T_Van Ban 2007_DK KH CBDT 2014 11-11-2013 2" xfId="4766"/>
    <cellStyle name="T_Van Ban 2007_DK KH CBDT 2014 11-11-2013(1)" xfId="4767"/>
    <cellStyle name="T_Van Ban 2007_DK KH CBDT 2014 11-11-2013(1) 2" xfId="4768"/>
    <cellStyle name="T_Van Ban 2007_DK KH CBDT 2014 11-11-2013(1)_05-12  KH trung han 2016-2020 - Liem Thinh edited" xfId="4769"/>
    <cellStyle name="T_Van Ban 2007_DK KH CBDT 2014 11-11-2013(1)_05-12  KH trung han 2016-2020 - Liem Thinh edited 2" xfId="4770"/>
    <cellStyle name="T_Van Ban 2007_DK KH CBDT 2014 11-11-2013(1)_Copy of 05-12  KH trung han 2016-2020 - Liem Thinh edited (1)" xfId="4771"/>
    <cellStyle name="T_Van Ban 2007_DK KH CBDT 2014 11-11-2013(1)_Copy of 05-12  KH trung han 2016-2020 - Liem Thinh edited (1) 2" xfId="4772"/>
    <cellStyle name="T_Van Ban 2007_DK KH CBDT 2014 11-11-2013_05-12  KH trung han 2016-2020 - Liem Thinh edited" xfId="4773"/>
    <cellStyle name="T_Van Ban 2007_DK KH CBDT 2014 11-11-2013_05-12  KH trung han 2016-2020 - Liem Thinh edited 2" xfId="4774"/>
    <cellStyle name="T_Van Ban 2007_DK KH CBDT 2014 11-11-2013_Copy of 05-12  KH trung han 2016-2020 - Liem Thinh edited (1)" xfId="4775"/>
    <cellStyle name="T_Van Ban 2007_DK KH CBDT 2014 11-11-2013_Copy of 05-12  KH trung han 2016-2020 - Liem Thinh edited (1) 2" xfId="4776"/>
    <cellStyle name="T_Van Ban 2008" xfId="4777"/>
    <cellStyle name="T_Van Ban 2008 2" xfId="4778"/>
    <cellStyle name="T_Van Ban 2008_15_10_2013 BC nhu cau von doi ung ODA (2014-2016) ngay 15102013 Sua" xfId="4779"/>
    <cellStyle name="T_Van Ban 2008_15_10_2013 BC nhu cau von doi ung ODA (2014-2016) ngay 15102013 Sua 2" xfId="4780"/>
    <cellStyle name="T_Van Ban 2008_bao cao phan bo KHDT 2011(final)" xfId="4781"/>
    <cellStyle name="T_Van Ban 2008_bao cao phan bo KHDT 2011(final) 2" xfId="4782"/>
    <cellStyle name="T_Van Ban 2008_bao cao phan bo KHDT 2011(final)_BC nhu cau von doi ung ODA nganh NN (BKH)" xfId="4783"/>
    <cellStyle name="T_Van Ban 2008_bao cao phan bo KHDT 2011(final)_BC nhu cau von doi ung ODA nganh NN (BKH) 2" xfId="4784"/>
    <cellStyle name="T_Van Ban 2008_bao cao phan bo KHDT 2011(final)_BC Tai co cau (bieu TH)" xfId="4785"/>
    <cellStyle name="T_Van Ban 2008_bao cao phan bo KHDT 2011(final)_BC Tai co cau (bieu TH) 2" xfId="4786"/>
    <cellStyle name="T_Van Ban 2008_bao cao phan bo KHDT 2011(final)_DK 2014-2015 final" xfId="4787"/>
    <cellStyle name="T_Van Ban 2008_bao cao phan bo KHDT 2011(final)_DK 2014-2015 final 2" xfId="4788"/>
    <cellStyle name="T_Van Ban 2008_bao cao phan bo KHDT 2011(final)_DK 2014-2015 new" xfId="4789"/>
    <cellStyle name="T_Van Ban 2008_bao cao phan bo KHDT 2011(final)_DK 2014-2015 new 2" xfId="4790"/>
    <cellStyle name="T_Van Ban 2008_bao cao phan bo KHDT 2011(final)_DK KH CBDT 2014 11-11-2013" xfId="4791"/>
    <cellStyle name="T_Van Ban 2008_bao cao phan bo KHDT 2011(final)_DK KH CBDT 2014 11-11-2013 2" xfId="4792"/>
    <cellStyle name="T_Van Ban 2008_bao cao phan bo KHDT 2011(final)_DK KH CBDT 2014 11-11-2013(1)" xfId="4793"/>
    <cellStyle name="T_Van Ban 2008_bao cao phan bo KHDT 2011(final)_DK KH CBDT 2014 11-11-2013(1) 2" xfId="4794"/>
    <cellStyle name="T_Van Ban 2008_bao cao phan bo KHDT 2011(final)_KH 2011-2015" xfId="4795"/>
    <cellStyle name="T_Van Ban 2008_bao cao phan bo KHDT 2011(final)_KH 2011-2015 2" xfId="4796"/>
    <cellStyle name="T_Van Ban 2008_bao cao phan bo KHDT 2011(final)_tai co cau dau tu (tong hop)1" xfId="4797"/>
    <cellStyle name="T_Van Ban 2008_bao cao phan bo KHDT 2011(final)_tai co cau dau tu (tong hop)1 2" xfId="4798"/>
    <cellStyle name="T_Van Ban 2008_BC nhu cau von doi ung ODA nganh NN (BKH)" xfId="4799"/>
    <cellStyle name="T_Van Ban 2008_BC nhu cau von doi ung ODA nganh NN (BKH) 2" xfId="4800"/>
    <cellStyle name="T_Van Ban 2008_BC nhu cau von doi ung ODA nganh NN (BKH)_05-12  KH trung han 2016-2020 - Liem Thinh edited" xfId="4801"/>
    <cellStyle name="T_Van Ban 2008_BC nhu cau von doi ung ODA nganh NN (BKH)_05-12  KH trung han 2016-2020 - Liem Thinh edited 2" xfId="4802"/>
    <cellStyle name="T_Van Ban 2008_BC nhu cau von doi ung ODA nganh NN (BKH)_Copy of 05-12  KH trung han 2016-2020 - Liem Thinh edited (1)" xfId="4803"/>
    <cellStyle name="T_Van Ban 2008_BC nhu cau von doi ung ODA nganh NN (BKH)_Copy of 05-12  KH trung han 2016-2020 - Liem Thinh edited (1) 2" xfId="4804"/>
    <cellStyle name="T_Van Ban 2008_BC Tai co cau (bieu TH)" xfId="4805"/>
    <cellStyle name="T_Van Ban 2008_BC Tai co cau (bieu TH) 2" xfId="4806"/>
    <cellStyle name="T_Van Ban 2008_BC Tai co cau (bieu TH)_05-12  KH trung han 2016-2020 - Liem Thinh edited" xfId="4807"/>
    <cellStyle name="T_Van Ban 2008_BC Tai co cau (bieu TH)_05-12  KH trung han 2016-2020 - Liem Thinh edited 2" xfId="4808"/>
    <cellStyle name="T_Van Ban 2008_BC Tai co cau (bieu TH)_Copy of 05-12  KH trung han 2016-2020 - Liem Thinh edited (1)" xfId="4809"/>
    <cellStyle name="T_Van Ban 2008_BC Tai co cau (bieu TH)_Copy of 05-12  KH trung han 2016-2020 - Liem Thinh edited (1) 2" xfId="4810"/>
    <cellStyle name="T_Van Ban 2008_DK 2014-2015 final" xfId="4811"/>
    <cellStyle name="T_Van Ban 2008_DK 2014-2015 final 2" xfId="4812"/>
    <cellStyle name="T_Van Ban 2008_DK 2014-2015 final_05-12  KH trung han 2016-2020 - Liem Thinh edited" xfId="4813"/>
    <cellStyle name="T_Van Ban 2008_DK 2014-2015 final_05-12  KH trung han 2016-2020 - Liem Thinh edited 2" xfId="4814"/>
    <cellStyle name="T_Van Ban 2008_DK 2014-2015 final_Copy of 05-12  KH trung han 2016-2020 - Liem Thinh edited (1)" xfId="4815"/>
    <cellStyle name="T_Van Ban 2008_DK 2014-2015 final_Copy of 05-12  KH trung han 2016-2020 - Liem Thinh edited (1) 2" xfId="4816"/>
    <cellStyle name="T_Van Ban 2008_DK 2014-2015 new" xfId="4817"/>
    <cellStyle name="T_Van Ban 2008_DK 2014-2015 new 2" xfId="4818"/>
    <cellStyle name="T_Van Ban 2008_DK 2014-2015 new_05-12  KH trung han 2016-2020 - Liem Thinh edited" xfId="4819"/>
    <cellStyle name="T_Van Ban 2008_DK 2014-2015 new_05-12  KH trung han 2016-2020 - Liem Thinh edited 2" xfId="4820"/>
    <cellStyle name="T_Van Ban 2008_DK 2014-2015 new_Copy of 05-12  KH trung han 2016-2020 - Liem Thinh edited (1)" xfId="4821"/>
    <cellStyle name="T_Van Ban 2008_DK 2014-2015 new_Copy of 05-12  KH trung han 2016-2020 - Liem Thinh edited (1) 2" xfId="4822"/>
    <cellStyle name="T_Van Ban 2008_DK KH CBDT 2014 11-11-2013" xfId="4823"/>
    <cellStyle name="T_Van Ban 2008_DK KH CBDT 2014 11-11-2013 2" xfId="4824"/>
    <cellStyle name="T_Van Ban 2008_DK KH CBDT 2014 11-11-2013(1)" xfId="4825"/>
    <cellStyle name="T_Van Ban 2008_DK KH CBDT 2014 11-11-2013(1) 2" xfId="4826"/>
    <cellStyle name="T_Van Ban 2008_DK KH CBDT 2014 11-11-2013(1)_05-12  KH trung han 2016-2020 - Liem Thinh edited" xfId="4827"/>
    <cellStyle name="T_Van Ban 2008_DK KH CBDT 2014 11-11-2013(1)_05-12  KH trung han 2016-2020 - Liem Thinh edited 2" xfId="4828"/>
    <cellStyle name="T_Van Ban 2008_DK KH CBDT 2014 11-11-2013(1)_Copy of 05-12  KH trung han 2016-2020 - Liem Thinh edited (1)" xfId="4829"/>
    <cellStyle name="T_Van Ban 2008_DK KH CBDT 2014 11-11-2013(1)_Copy of 05-12  KH trung han 2016-2020 - Liem Thinh edited (1) 2" xfId="4830"/>
    <cellStyle name="T_Van Ban 2008_DK KH CBDT 2014 11-11-2013_05-12  KH trung han 2016-2020 - Liem Thinh edited" xfId="4831"/>
    <cellStyle name="T_Van Ban 2008_DK KH CBDT 2014 11-11-2013_05-12  KH trung han 2016-2020 - Liem Thinh edited 2" xfId="4832"/>
    <cellStyle name="T_Van Ban 2008_DK KH CBDT 2014 11-11-2013_Copy of 05-12  KH trung han 2016-2020 - Liem Thinh edited (1)" xfId="4833"/>
    <cellStyle name="T_Van Ban 2008_DK KH CBDT 2014 11-11-2013_Copy of 05-12  KH trung han 2016-2020 - Liem Thinh edited (1) 2" xfId="4834"/>
    <cellStyle name="T_XDCB thang 12.2010" xfId="4835"/>
    <cellStyle name="T_XDCB thang 12.2010 2" xfId="4836"/>
    <cellStyle name="T_XDCB thang 12.2010 2 2" xfId="4837"/>
    <cellStyle name="T_XDCB thang 12.2010 3" xfId="4838"/>
    <cellStyle name="T_XDCB thang 12.2010_!1 1 bao cao giao KH ve HTCMT vung TNB   12-12-2011" xfId="4839"/>
    <cellStyle name="T_XDCB thang 12.2010_!1 1 bao cao giao KH ve HTCMT vung TNB   12-12-2011 2" xfId="4840"/>
    <cellStyle name="T_XDCB thang 12.2010_!1 1 bao cao giao KH ve HTCMT vung TNB   12-12-2011 2 2" xfId="4841"/>
    <cellStyle name="T_XDCB thang 12.2010_!1 1 bao cao giao KH ve HTCMT vung TNB   12-12-2011 3" xfId="4842"/>
    <cellStyle name="T_XDCB thang 12.2010_KH TPCP vung TNB (03-1-2012)" xfId="4843"/>
    <cellStyle name="T_XDCB thang 12.2010_KH TPCP vung TNB (03-1-2012) 2" xfId="4844"/>
    <cellStyle name="T_XDCB thang 12.2010_KH TPCP vung TNB (03-1-2012) 2 2" xfId="4845"/>
    <cellStyle name="T_XDCB thang 12.2010_KH TPCP vung TNB (03-1-2012) 3" xfId="4846"/>
    <cellStyle name="T_ÿÿÿÿÿ" xfId="4847"/>
    <cellStyle name="T_ÿÿÿÿÿ 2" xfId="4848"/>
    <cellStyle name="T_ÿÿÿÿÿ 2 2" xfId="4849"/>
    <cellStyle name="T_ÿÿÿÿÿ 3" xfId="4850"/>
    <cellStyle name="T_ÿÿÿÿÿ_!1 1 bao cao giao KH ve HTCMT vung TNB   12-12-2011" xfId="4851"/>
    <cellStyle name="T_ÿÿÿÿÿ_!1 1 bao cao giao KH ve HTCMT vung TNB   12-12-2011 2" xfId="4852"/>
    <cellStyle name="T_ÿÿÿÿÿ_!1 1 bao cao giao KH ve HTCMT vung TNB   12-12-2011 2 2" xfId="4853"/>
    <cellStyle name="T_ÿÿÿÿÿ_!1 1 bao cao giao KH ve HTCMT vung TNB   12-12-2011 3" xfId="4854"/>
    <cellStyle name="T_ÿÿÿÿÿ_Bieu mau cong trinh khoi cong moi 3-4" xfId="4855"/>
    <cellStyle name="T_ÿÿÿÿÿ_Bieu mau cong trinh khoi cong moi 3-4 2" xfId="4856"/>
    <cellStyle name="T_ÿÿÿÿÿ_Bieu mau cong trinh khoi cong moi 3-4 2 2" xfId="4857"/>
    <cellStyle name="T_ÿÿÿÿÿ_Bieu mau cong trinh khoi cong moi 3-4 3" xfId="4858"/>
    <cellStyle name="T_ÿÿÿÿÿ_Bieu mau cong trinh khoi cong moi 3-4_!1 1 bao cao giao KH ve HTCMT vung TNB   12-12-2011" xfId="4859"/>
    <cellStyle name="T_ÿÿÿÿÿ_Bieu mau cong trinh khoi cong moi 3-4_!1 1 bao cao giao KH ve HTCMT vung TNB   12-12-2011 2" xfId="4860"/>
    <cellStyle name="T_ÿÿÿÿÿ_Bieu mau cong trinh khoi cong moi 3-4_!1 1 bao cao giao KH ve HTCMT vung TNB   12-12-2011 2 2" xfId="4861"/>
    <cellStyle name="T_ÿÿÿÿÿ_Bieu mau cong trinh khoi cong moi 3-4_!1 1 bao cao giao KH ve HTCMT vung TNB   12-12-2011 3" xfId="4862"/>
    <cellStyle name="T_ÿÿÿÿÿ_Bieu mau cong trinh khoi cong moi 3-4_KH TPCP vung TNB (03-1-2012)" xfId="4863"/>
    <cellStyle name="T_ÿÿÿÿÿ_Bieu mau cong trinh khoi cong moi 3-4_KH TPCP vung TNB (03-1-2012) 2" xfId="4864"/>
    <cellStyle name="T_ÿÿÿÿÿ_Bieu mau cong trinh khoi cong moi 3-4_KH TPCP vung TNB (03-1-2012) 2 2" xfId="4865"/>
    <cellStyle name="T_ÿÿÿÿÿ_Bieu mau cong trinh khoi cong moi 3-4_KH TPCP vung TNB (03-1-2012) 3" xfId="4866"/>
    <cellStyle name="T_ÿÿÿÿÿ_Bieu3ODA" xfId="4867"/>
    <cellStyle name="T_ÿÿÿÿÿ_Bieu3ODA 2" xfId="4868"/>
    <cellStyle name="T_ÿÿÿÿÿ_Bieu3ODA 2 2" xfId="4869"/>
    <cellStyle name="T_ÿÿÿÿÿ_Bieu3ODA 3" xfId="4870"/>
    <cellStyle name="T_ÿÿÿÿÿ_Bieu3ODA_!1 1 bao cao giao KH ve HTCMT vung TNB   12-12-2011" xfId="4871"/>
    <cellStyle name="T_ÿÿÿÿÿ_Bieu3ODA_!1 1 bao cao giao KH ve HTCMT vung TNB   12-12-2011 2" xfId="4872"/>
    <cellStyle name="T_ÿÿÿÿÿ_Bieu3ODA_!1 1 bao cao giao KH ve HTCMT vung TNB   12-12-2011 2 2" xfId="4873"/>
    <cellStyle name="T_ÿÿÿÿÿ_Bieu3ODA_!1 1 bao cao giao KH ve HTCMT vung TNB   12-12-2011 3" xfId="4874"/>
    <cellStyle name="T_ÿÿÿÿÿ_Bieu3ODA_KH TPCP vung TNB (03-1-2012)" xfId="4875"/>
    <cellStyle name="T_ÿÿÿÿÿ_Bieu3ODA_KH TPCP vung TNB (03-1-2012) 2" xfId="4876"/>
    <cellStyle name="T_ÿÿÿÿÿ_Bieu3ODA_KH TPCP vung TNB (03-1-2012) 2 2" xfId="4877"/>
    <cellStyle name="T_ÿÿÿÿÿ_Bieu3ODA_KH TPCP vung TNB (03-1-2012) 3" xfId="4878"/>
    <cellStyle name="T_ÿÿÿÿÿ_Bieu4HTMT" xfId="4879"/>
    <cellStyle name="T_ÿÿÿÿÿ_Bieu4HTMT 2" xfId="4880"/>
    <cellStyle name="T_ÿÿÿÿÿ_Bieu4HTMT 2 2" xfId="4881"/>
    <cellStyle name="T_ÿÿÿÿÿ_Bieu4HTMT 3" xfId="4882"/>
    <cellStyle name="T_ÿÿÿÿÿ_Bieu4HTMT_!1 1 bao cao giao KH ve HTCMT vung TNB   12-12-2011" xfId="4883"/>
    <cellStyle name="T_ÿÿÿÿÿ_Bieu4HTMT_!1 1 bao cao giao KH ve HTCMT vung TNB   12-12-2011 2" xfId="4884"/>
    <cellStyle name="T_ÿÿÿÿÿ_Bieu4HTMT_!1 1 bao cao giao KH ve HTCMT vung TNB   12-12-2011 2 2" xfId="4885"/>
    <cellStyle name="T_ÿÿÿÿÿ_Bieu4HTMT_!1 1 bao cao giao KH ve HTCMT vung TNB   12-12-2011 3" xfId="4886"/>
    <cellStyle name="T_ÿÿÿÿÿ_Bieu4HTMT_KH TPCP vung TNB (03-1-2012)" xfId="4887"/>
    <cellStyle name="T_ÿÿÿÿÿ_Bieu4HTMT_KH TPCP vung TNB (03-1-2012) 2" xfId="4888"/>
    <cellStyle name="T_ÿÿÿÿÿ_Bieu4HTMT_KH TPCP vung TNB (03-1-2012) 2 2" xfId="4889"/>
    <cellStyle name="T_ÿÿÿÿÿ_Bieu4HTMT_KH TPCP vung TNB (03-1-2012) 3" xfId="4890"/>
    <cellStyle name="T_ÿÿÿÿÿ_KH TPCP vung TNB (03-1-2012)" xfId="4891"/>
    <cellStyle name="T_ÿÿÿÿÿ_KH TPCP vung TNB (03-1-2012) 2" xfId="4892"/>
    <cellStyle name="T_ÿÿÿÿÿ_KH TPCP vung TNB (03-1-2012) 2 2" xfId="4893"/>
    <cellStyle name="T_ÿÿÿÿÿ_KH TPCP vung TNB (03-1-2012) 3" xfId="4894"/>
    <cellStyle name="T_ÿÿÿÿÿ_kien giang 2" xfId="4895"/>
    <cellStyle name="T_ÿÿÿÿÿ_kien giang 2 2" xfId="4896"/>
    <cellStyle name="T_ÿÿÿÿÿ_kien giang 2 2 2" xfId="4897"/>
    <cellStyle name="T_ÿÿÿÿÿ_kien giang 2 3" xfId="4898"/>
    <cellStyle name="Text Indent A" xfId="4899"/>
    <cellStyle name="Text Indent A 2" xfId="4900"/>
    <cellStyle name="Text Indent B" xfId="4901"/>
    <cellStyle name="Text Indent B 10" xfId="4902"/>
    <cellStyle name="Text Indent B 10 2" xfId="4903"/>
    <cellStyle name="Text Indent B 11" xfId="4904"/>
    <cellStyle name="Text Indent B 11 2" xfId="4905"/>
    <cellStyle name="Text Indent B 12" xfId="4906"/>
    <cellStyle name="Text Indent B 12 2" xfId="4907"/>
    <cellStyle name="Text Indent B 13" xfId="4908"/>
    <cellStyle name="Text Indent B 13 2" xfId="4909"/>
    <cellStyle name="Text Indent B 14" xfId="4910"/>
    <cellStyle name="Text Indent B 14 2" xfId="4911"/>
    <cellStyle name="Text Indent B 15" xfId="4912"/>
    <cellStyle name="Text Indent B 15 2" xfId="4913"/>
    <cellStyle name="Text Indent B 16" xfId="4914"/>
    <cellStyle name="Text Indent B 16 2" xfId="4915"/>
    <cellStyle name="Text Indent B 17" xfId="4916"/>
    <cellStyle name="Text Indent B 2" xfId="4917"/>
    <cellStyle name="Text Indent B 2 2" xfId="4918"/>
    <cellStyle name="Text Indent B 3" xfId="4919"/>
    <cellStyle name="Text Indent B 3 2" xfId="4920"/>
    <cellStyle name="Text Indent B 4" xfId="4921"/>
    <cellStyle name="Text Indent B 4 2" xfId="4922"/>
    <cellStyle name="Text Indent B 5" xfId="4923"/>
    <cellStyle name="Text Indent B 5 2" xfId="4924"/>
    <cellStyle name="Text Indent B 6" xfId="4925"/>
    <cellStyle name="Text Indent B 6 2" xfId="4926"/>
    <cellStyle name="Text Indent B 7" xfId="4927"/>
    <cellStyle name="Text Indent B 7 2" xfId="4928"/>
    <cellStyle name="Text Indent B 8" xfId="4929"/>
    <cellStyle name="Text Indent B 8 2" xfId="4930"/>
    <cellStyle name="Text Indent B 9" xfId="4931"/>
    <cellStyle name="Text Indent B 9 2" xfId="4932"/>
    <cellStyle name="Text Indent C" xfId="4933"/>
    <cellStyle name="Text Indent C 10" xfId="4934"/>
    <cellStyle name="Text Indent C 10 2" xfId="4935"/>
    <cellStyle name="Text Indent C 11" xfId="4936"/>
    <cellStyle name="Text Indent C 11 2" xfId="4937"/>
    <cellStyle name="Text Indent C 12" xfId="4938"/>
    <cellStyle name="Text Indent C 12 2" xfId="4939"/>
    <cellStyle name="Text Indent C 13" xfId="4940"/>
    <cellStyle name="Text Indent C 13 2" xfId="4941"/>
    <cellStyle name="Text Indent C 14" xfId="4942"/>
    <cellStyle name="Text Indent C 14 2" xfId="4943"/>
    <cellStyle name="Text Indent C 15" xfId="4944"/>
    <cellStyle name="Text Indent C 15 2" xfId="4945"/>
    <cellStyle name="Text Indent C 16" xfId="4946"/>
    <cellStyle name="Text Indent C 16 2" xfId="4947"/>
    <cellStyle name="Text Indent C 17" xfId="4948"/>
    <cellStyle name="Text Indent C 2" xfId="4949"/>
    <cellStyle name="Text Indent C 2 2" xfId="4950"/>
    <cellStyle name="Text Indent C 3" xfId="4951"/>
    <cellStyle name="Text Indent C 3 2" xfId="4952"/>
    <cellStyle name="Text Indent C 4" xfId="4953"/>
    <cellStyle name="Text Indent C 4 2" xfId="4954"/>
    <cellStyle name="Text Indent C 5" xfId="4955"/>
    <cellStyle name="Text Indent C 5 2" xfId="4956"/>
    <cellStyle name="Text Indent C 6" xfId="4957"/>
    <cellStyle name="Text Indent C 6 2" xfId="4958"/>
    <cellStyle name="Text Indent C 7" xfId="4959"/>
    <cellStyle name="Text Indent C 7 2" xfId="4960"/>
    <cellStyle name="Text Indent C 8" xfId="4961"/>
    <cellStyle name="Text Indent C 8 2" xfId="4962"/>
    <cellStyle name="Text Indent C 9" xfId="4963"/>
    <cellStyle name="Text Indent C 9 2" xfId="4964"/>
    <cellStyle name="th" xfId="4965"/>
    <cellStyle name="th 2" xfId="4966"/>
    <cellStyle name="th 2 2" xfId="4967"/>
    <cellStyle name="th 3" xfId="4968"/>
    <cellStyle name="þ_x005f_x001d_ð¤_x005f_x000c_¯þ_x005f_x0014__x005f_x000d_¨þU_x005f_x0001_À_x005f_x0004_ _x005f_x0015__x005f_x000f__x005f_x0001__x005f_x0001_" xfId="4969"/>
    <cellStyle name="þ_x005f_x001d_ð¤_x005f_x000c_¯þ_x005f_x0014__x005f_x000d_¨þU_x005f_x0001_À_x005f_x0004_ _x005f_x0015__x005f_x000f__x005f_x0001__x005f_x0001_ 2" xfId="4970"/>
    <cellStyle name="þ_x005f_x001d_ð·_x005f_x000c_æþ'_x005f_x000d_ßþU_x005f_x0001_Ø_x005f_x0005_ü_x005f_x0014__x005f_x0007__x005f_x0001__x005f_x0001_" xfId="4971"/>
    <cellStyle name="þ_x005f_x001d_ð·_x005f_x000c_æþ'_x005f_x000d_ßþU_x005f_x0001_Ø_x005f_x0005_ü_x005f_x0014__x005f_x0007__x005f_x0001__x005f_x0001_ 2" xfId="4972"/>
    <cellStyle name="þ_x005f_x001d_ðÇ%Uý—&amp;Hý9_x005f_x0008_Ÿ s_x005f_x000a__x005f_x0007__x005f_x0001__x005f_x0001_" xfId="4973"/>
    <cellStyle name="þ_x005f_x001d_ðÇ%Uý—&amp;Hý9_x005f_x0008_Ÿ s_x005f_x000a__x005f_x0007__x005f_x0001__x005f_x0001_ 2" xfId="4974"/>
    <cellStyle name="þ_x005f_x001d_ðK_x005f_x000c_Fý_x005f_x001b__x005f_x000d_9ýU_x005f_x0001_Ð_x005f_x0008_¦)_x005f_x0007__x005f_x0001__x005f_x0001_" xfId="4975"/>
    <cellStyle name="þ_x005f_x001d_ðK_x005f_x000c_Fý_x005f_x001b__x005f_x000d_9ýU_x005f_x0001_Ð_x005f_x0008_¦)_x005f_x0007__x005f_x0001__x005f_x0001_ 2" xfId="497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8"/>
    <cellStyle name="þ_x005f_x005f_x005f_x001d_ð·_x005f_x005f_x005f_x000c_æþ'_x005f_x005f_x005f_x000d_ßþU_x005f_x005f_x005f_x0001_Ø_x005f_x005f_x005f_x0005_ü_x005f_x005f_x005f_x0014__x005f_x005f_x005f_x0007__x005f_x005f_x005f_x0001__x005f_x005f_x005f_x0001_" xfId="4979"/>
    <cellStyle name="þ_x005f_x005f_x005f_x001d_ð·_x005f_x005f_x005f_x000c_æþ'_x005f_x005f_x005f_x000d_ßþU_x005f_x005f_x005f_x0001_Ø_x005f_x005f_x005f_x0005_ü_x005f_x005f_x005f_x0014__x005f_x005f_x005f_x0007__x005f_x005f_x005f_x0001__x005f_x005f_x005f_x0001_ 2" xfId="4980"/>
    <cellStyle name="þ_x005f_x005f_x005f_x001d_ðÇ%Uý—&amp;Hý9_x005f_x005f_x005f_x0008_Ÿ s_x005f_x005f_x005f_x000a__x005f_x005f_x005f_x0007__x005f_x005f_x005f_x0001__x005f_x005f_x005f_x0001_" xfId="4981"/>
    <cellStyle name="þ_x005f_x005f_x005f_x001d_ðÇ%Uý—&amp;Hý9_x005f_x005f_x005f_x0008_Ÿ s_x005f_x005f_x005f_x000a__x005f_x005f_x005f_x0007__x005f_x005f_x005f_x0001__x005f_x005f_x005f_x0001_ 2" xfId="4982"/>
    <cellStyle name="þ_x005f_x005f_x005f_x001d_ðK_x005f_x005f_x005f_x000c_Fý_x005f_x005f_x005f_x001b__x005f_x005f_x005f_x000d_9ýU_x005f_x005f_x005f_x0001_Ð_x005f_x005f_x005f_x0008_¦)_x005f_x005f_x005f_x0007__x005f_x005f_x005f_x0001__x005f_x005f_x005f_x0001_" xfId="4983"/>
    <cellStyle name="þ_x005f_x005f_x005f_x001d_ðK_x005f_x005f_x005f_x000c_Fý_x005f_x005f_x005f_x001b__x005f_x005f_x005f_x000d_9ýU_x005f_x005f_x005f_x0001_Ð_x005f_x005f_x005f_x0008_¦)_x005f_x005f_x005f_x0007__x005f_x005f_x005f_x0001__x005f_x005f_x005f_x0001_ 2" xfId="4984"/>
    <cellStyle name="than" xfId="4985"/>
    <cellStyle name="than 2" xfId="4986"/>
    <cellStyle name="Thanh" xfId="4987"/>
    <cellStyle name="Thanh 2" xfId="4988"/>
    <cellStyle name="þ_x001d_ð¤_x000c_¯þ_x0014__x000a_¨þU_x0001_À_x0004_ _x0015__x000f__x0001__x0001_" xfId="4989"/>
    <cellStyle name="þ_x001d_ð¤_x000c_¯þ_x0014__x000a_¨þU_x0001_À_x0004_ _x0015__x000f__x0001__x0001_ 2" xfId="4990"/>
    <cellStyle name="þ_x001d_ð¤_x000c_¯þ_x0014__x000d_¨þU_x0001_À_x0004_ _x0015__x000f__x0001__x0001_" xfId="4991"/>
    <cellStyle name="þ_x001d_ð¤_x000c_¯þ_x0014__x000d_¨þU_x0001_À_x0004_ _x0015__x000f__x0001__x0001_ 2" xfId="4992"/>
    <cellStyle name="þ_x001d_ð·_x000c_æþ'_x000a_ßþU_x0001_Ø_x0005_ü_x0014__x0007__x0001__x0001_" xfId="4993"/>
    <cellStyle name="þ_x001d_ð·_x000c_æþ'_x000a_ßþU_x0001_Ø_x0005_ü_x0014__x0007__x0001__x0001_ 2" xfId="4994"/>
    <cellStyle name="þ_x001d_ð·_x000c_æþ'_x000d_ßþU_x0001_Ø_x0005_ü_x0014__x0007__x0001__x0001_" xfId="4995"/>
    <cellStyle name="þ_x001d_ð·_x000c_æþ'_x000d_ßþU_x0001_Ø_x0005_ü_x0014__x0007__x0001__x0001_ 2" xfId="4996"/>
    <cellStyle name="þ_x001d_ðÇ%Uý—&amp;Hý9_x0008_Ÿ s_x000a__x0007__x0001__x0001_" xfId="4997"/>
    <cellStyle name="þ_x001d_ðÇ%Uý—&amp;Hý9_x0008_Ÿ s_x000a__x0007__x0001__x0001_ 2" xfId="4998"/>
    <cellStyle name="þ_x001d_ðK_x000c_Fý_x001b__x000a_9ýU_x0001_Ð_x0008_¦)_x0007__x0001__x0001_" xfId="4999"/>
    <cellStyle name="þ_x001d_ðK_x000c_Fý_x001b__x000a_9ýU_x0001_Ð_x0008_¦)_x0007__x0001__x0001_ 2" xfId="5000"/>
    <cellStyle name="þ_x001d_ðK_x000c_Fý_x001b__x000d_9ýU_x0001_Ð_x0008_¦)_x0007__x0001__x0001_" xfId="5001"/>
    <cellStyle name="þ_x001d_ðK_x000c_Fý_x001b__x000d_9ýU_x0001_Ð_x0008_¦)_x0007__x0001__x0001_ 2" xfId="5002"/>
    <cellStyle name="thuong-10" xfId="5003"/>
    <cellStyle name="thuong-10 2" xfId="5004"/>
    <cellStyle name="thuong-10 2 2" xfId="5005"/>
    <cellStyle name="thuong-10 2 3" xfId="5006"/>
    <cellStyle name="thuong-10 2 4" xfId="5007"/>
    <cellStyle name="thuong-11" xfId="5008"/>
    <cellStyle name="thuong-11 2" xfId="5009"/>
    <cellStyle name="thuong-11 2 2" xfId="5010"/>
    <cellStyle name="thuong-11 3" xfId="5011"/>
    <cellStyle name="Thuyet minh" xfId="5012"/>
    <cellStyle name="Thuyet minh 2" xfId="5013"/>
    <cellStyle name="Tickmark" xfId="5014"/>
    <cellStyle name="Tickmark 2" xfId="5015"/>
    <cellStyle name="Tien1" xfId="5016"/>
    <cellStyle name="Tien1 2" xfId="5017"/>
    <cellStyle name="Tien1 2 2" xfId="5018"/>
    <cellStyle name="Tien1 2 3" xfId="5019"/>
    <cellStyle name="Tien1 2 4" xfId="5020"/>
    <cellStyle name="Tieu_de_2" xfId="5021"/>
    <cellStyle name="Times New Roman" xfId="5022"/>
    <cellStyle name="Times New Roman 2" xfId="5023"/>
    <cellStyle name="tit1" xfId="5024"/>
    <cellStyle name="tit1 2" xfId="5025"/>
    <cellStyle name="tit2" xfId="5026"/>
    <cellStyle name="tit2 2" xfId="5027"/>
    <cellStyle name="tit2 2 2" xfId="5028"/>
    <cellStyle name="tit2 3" xfId="5029"/>
    <cellStyle name="tit3" xfId="5030"/>
    <cellStyle name="tit3 2" xfId="5031"/>
    <cellStyle name="tit4" xfId="5032"/>
    <cellStyle name="tit4 2" xfId="5033"/>
    <cellStyle name="Title 2" xfId="5034"/>
    <cellStyle name="Title 2 2" xfId="5035"/>
    <cellStyle name="Tong so" xfId="5036"/>
    <cellStyle name="tong so 1" xfId="5037"/>
    <cellStyle name="tong so 1 2" xfId="5038"/>
    <cellStyle name="tong so 1 2 2" xfId="5039"/>
    <cellStyle name="tong so 1 2 3" xfId="5040"/>
    <cellStyle name="tong so 1 2 4" xfId="5041"/>
    <cellStyle name="Tong so 2" xfId="5042"/>
    <cellStyle name="Tong so_Bieu KHPTLN 2016-2020" xfId="5043"/>
    <cellStyle name="Tongcong" xfId="5044"/>
    <cellStyle name="Tongcong 2" xfId="5045"/>
    <cellStyle name="Tongcong 2 2" xfId="5046"/>
    <cellStyle name="Tongcong 2 3" xfId="5047"/>
    <cellStyle name="Tongcong 2 4" xfId="5048"/>
    <cellStyle name="Total 2" xfId="5049"/>
    <cellStyle name="Total 2 2" xfId="5050"/>
    <cellStyle name="trang" xfId="5051"/>
    <cellStyle name="trang 2" xfId="5052"/>
    <cellStyle name="tt1" xfId="5053"/>
    <cellStyle name="tt1 2" xfId="5054"/>
    <cellStyle name="Tusental (0)_pldt" xfId="5055"/>
    <cellStyle name="Tusental_pldt" xfId="5056"/>
    <cellStyle name="ux_3_¼­¿ï-¾È»ê" xfId="5057"/>
    <cellStyle name="Valuta (0)_CALPREZZ" xfId="5058"/>
    <cellStyle name="Valuta_ PESO ELETTR." xfId="5059"/>
    <cellStyle name="VANG1" xfId="5060"/>
    <cellStyle name="VANG1 2" xfId="5061"/>
    <cellStyle name="VANG1 2 2" xfId="5062"/>
    <cellStyle name="VANG1 3" xfId="5063"/>
    <cellStyle name="viet" xfId="5064"/>
    <cellStyle name="viet 2" xfId="5065"/>
    <cellStyle name="viet2" xfId="5066"/>
    <cellStyle name="viet2 2" xfId="5067"/>
    <cellStyle name="viet2 2 2" xfId="5068"/>
    <cellStyle name="viet2 3" xfId="5069"/>
    <cellStyle name="VLB-GTKÕ" xfId="5070"/>
    <cellStyle name="VLB-GTKÕ 2" xfId="5071"/>
    <cellStyle name="VLB-GTKÕ 2 2" xfId="5072"/>
    <cellStyle name="VLB-GTKÕ 2 3" xfId="5073"/>
    <cellStyle name="VLB-GTKÕ 2 4" xfId="5074"/>
    <cellStyle name="VN new romanNormal" xfId="5075"/>
    <cellStyle name="VN new romanNormal 2" xfId="5076"/>
    <cellStyle name="VN new romanNormal 2 2" xfId="5077"/>
    <cellStyle name="VN new romanNormal 2 2 2" xfId="5078"/>
    <cellStyle name="VN new romanNormal 2 3" xfId="5079"/>
    <cellStyle name="VN new romanNormal 3" xfId="5080"/>
    <cellStyle name="VN new romanNormal 3 2" xfId="5081"/>
    <cellStyle name="VN new romanNormal 3 2 2" xfId="5082"/>
    <cellStyle name="VN new romanNormal 3 3" xfId="5083"/>
    <cellStyle name="VN new romanNormal 4" xfId="5084"/>
    <cellStyle name="VN new romanNormal_05-12  KH trung han 2016-2020 - Liem Thinh edited" xfId="5085"/>
    <cellStyle name="Vn Time 13" xfId="5086"/>
    <cellStyle name="Vn Time 13 2" xfId="5087"/>
    <cellStyle name="Vn Time 14" xfId="5088"/>
    <cellStyle name="Vn Time 14 2" xfId="5089"/>
    <cellStyle name="Vn Time 14 2 2" xfId="5090"/>
    <cellStyle name="Vn Time 14 3" xfId="5091"/>
    <cellStyle name="Vn Time 14 3 2" xfId="5092"/>
    <cellStyle name="Vn Time 14 4" xfId="5093"/>
    <cellStyle name="VN time new roman" xfId="5094"/>
    <cellStyle name="VN time new roman 2" xfId="5095"/>
    <cellStyle name="VN time new roman 2 2" xfId="5096"/>
    <cellStyle name="VN time new roman 2 2 2" xfId="5097"/>
    <cellStyle name="VN time new roman 2 3" xfId="5098"/>
    <cellStyle name="VN time new roman 3" xfId="5099"/>
    <cellStyle name="VN time new roman 3 2" xfId="5100"/>
    <cellStyle name="VN time new roman 3 2 2" xfId="5101"/>
    <cellStyle name="VN time new roman 3 3" xfId="5102"/>
    <cellStyle name="VN time new roman 4" xfId="5103"/>
    <cellStyle name="VN time new roman_05-12  KH trung han 2016-2020 - Liem Thinh edited" xfId="5104"/>
    <cellStyle name="vn_time" xfId="5105"/>
    <cellStyle name="vnbo" xfId="5106"/>
    <cellStyle name="vnbo 2" xfId="5107"/>
    <cellStyle name="vnbo 2 2" xfId="5108"/>
    <cellStyle name="vnbo 3" xfId="5109"/>
    <cellStyle name="vnbo 3 2" xfId="5110"/>
    <cellStyle name="vnbo 4" xfId="5111"/>
    <cellStyle name="vnhead1" xfId="5112"/>
    <cellStyle name="vnhead1 2" xfId="5113"/>
    <cellStyle name="vnhead1 2 2" xfId="5114"/>
    <cellStyle name="vnhead1 3" xfId="5115"/>
    <cellStyle name="vnhead2" xfId="5116"/>
    <cellStyle name="vnhead2 2" xfId="5117"/>
    <cellStyle name="vnhead2 2 2" xfId="5118"/>
    <cellStyle name="vnhead2 3" xfId="5119"/>
    <cellStyle name="vnhead2 3 2" xfId="5120"/>
    <cellStyle name="vnhead2 4" xfId="5121"/>
    <cellStyle name="vnhead3" xfId="5122"/>
    <cellStyle name="vnhead3 2" xfId="5123"/>
    <cellStyle name="vnhead3 2 2" xfId="5124"/>
    <cellStyle name="vnhead3 3" xfId="5125"/>
    <cellStyle name="vnhead3 3 2" xfId="5126"/>
    <cellStyle name="vnhead3 4" xfId="5127"/>
    <cellStyle name="vnhead4" xfId="5128"/>
    <cellStyle name="vnhead4 2" xfId="5129"/>
    <cellStyle name="vntxt1" xfId="5130"/>
    <cellStyle name="vntxt1 10" xfId="5131"/>
    <cellStyle name="vntxt1 10 2" xfId="5132"/>
    <cellStyle name="vntxt1 11" xfId="5133"/>
    <cellStyle name="vntxt1 11 2" xfId="5134"/>
    <cellStyle name="vntxt1 12" xfId="5135"/>
    <cellStyle name="vntxt1 12 2" xfId="5136"/>
    <cellStyle name="vntxt1 13" xfId="5137"/>
    <cellStyle name="vntxt1 13 2" xfId="5138"/>
    <cellStyle name="vntxt1 14" xfId="5139"/>
    <cellStyle name="vntxt1 14 2" xfId="5140"/>
    <cellStyle name="vntxt1 15" xfId="5141"/>
    <cellStyle name="vntxt1 15 2" xfId="5142"/>
    <cellStyle name="vntxt1 16" xfId="5143"/>
    <cellStyle name="vntxt1 16 2" xfId="5144"/>
    <cellStyle name="vntxt1 17" xfId="5145"/>
    <cellStyle name="vntxt1 2" xfId="5146"/>
    <cellStyle name="vntxt1 2 2" xfId="5147"/>
    <cellStyle name="vntxt1 3" xfId="5148"/>
    <cellStyle name="vntxt1 3 2" xfId="5149"/>
    <cellStyle name="vntxt1 4" xfId="5150"/>
    <cellStyle name="vntxt1 4 2" xfId="5151"/>
    <cellStyle name="vntxt1 5" xfId="5152"/>
    <cellStyle name="vntxt1 5 2" xfId="5153"/>
    <cellStyle name="vntxt1 6" xfId="5154"/>
    <cellStyle name="vntxt1 6 2" xfId="5155"/>
    <cellStyle name="vntxt1 7" xfId="5156"/>
    <cellStyle name="vntxt1 7 2" xfId="5157"/>
    <cellStyle name="vntxt1 8" xfId="5158"/>
    <cellStyle name="vntxt1 8 2" xfId="5159"/>
    <cellStyle name="vntxt1 9" xfId="5160"/>
    <cellStyle name="vntxt1 9 2" xfId="5161"/>
    <cellStyle name="vntxt1_05-12  KH trung han 2016-2020 - Liem Thinh edited" xfId="5162"/>
    <cellStyle name="vntxt2" xfId="5163"/>
    <cellStyle name="vntxt2 2" xfId="5164"/>
    <cellStyle name="W?hrung [0]_35ERI8T2gbIEMixb4v26icuOo" xfId="5165"/>
    <cellStyle name="W?hrung_35ERI8T2gbIEMixb4v26icuOo" xfId="5166"/>
    <cellStyle name="Währung [0]_68574_Materialbedarfsliste" xfId="5167"/>
    <cellStyle name="Währung_68574_Materialbedarfsliste" xfId="5168"/>
    <cellStyle name="Walutowy [0]_Invoices2001Slovakia" xfId="5169"/>
    <cellStyle name="Walutowy_Invoices2001Slovakia" xfId="5170"/>
    <cellStyle name="Warning Text 2" xfId="5171"/>
    <cellStyle name="Warning Text 2 2" xfId="5172"/>
    <cellStyle name="wrap" xfId="5173"/>
    <cellStyle name="wrap 2" xfId="5174"/>
    <cellStyle name="Wไhrung [0]_35ERI8T2gbIEMixb4v26icuOo" xfId="5175"/>
    <cellStyle name="Wไhrung_35ERI8T2gbIEMixb4v26icuOo" xfId="5176"/>
    <cellStyle name="xan1" xfId="5177"/>
    <cellStyle name="xan1 2" xfId="5178"/>
    <cellStyle name="xan1 2 2" xfId="5179"/>
    <cellStyle name="xan1 2 3" xfId="5180"/>
    <cellStyle name="xan1 2 4" xfId="5181"/>
    <cellStyle name="xuan" xfId="5182"/>
    <cellStyle name="xuan 2" xfId="5183"/>
    <cellStyle name="y" xfId="5184"/>
    <cellStyle name="y 2" xfId="5185"/>
    <cellStyle name="y 2 2" xfId="5186"/>
    <cellStyle name="y 3" xfId="5187"/>
    <cellStyle name="Ý kh¸c_B¶ng 1 (2)" xfId="5188"/>
    <cellStyle name="เครื่องหมายสกุลเงิน [0]_FTC_OFFER" xfId="5189"/>
    <cellStyle name="เครื่องหมายสกุลเงิน_FTC_OFFER" xfId="5190"/>
    <cellStyle name="ปกติ_FTC_OFFER" xfId="5191"/>
    <cellStyle name=" [0.00]_ Att. 1- Cover" xfId="5192"/>
    <cellStyle name="_ Att. 1- Cover" xfId="5193"/>
    <cellStyle name="?_ Att. 1- Cover" xfId="5194"/>
    <cellStyle name="똿뗦먛귟 [0.00]_PRODUCT DETAIL Q1" xfId="5195"/>
    <cellStyle name="똿뗦먛귟_PRODUCT DETAIL Q1" xfId="5196"/>
    <cellStyle name="믅됞 [0.00]_PRODUCT DETAIL Q1" xfId="5197"/>
    <cellStyle name="믅됞_PRODUCT DETAIL Q1" xfId="5198"/>
    <cellStyle name="백분율_††††† " xfId="5199"/>
    <cellStyle name="뷭?_BOOKSHIP" xfId="5200"/>
    <cellStyle name="안건회계법인" xfId="5201"/>
    <cellStyle name="안건회계법인 2" xfId="5202"/>
    <cellStyle name="콤맀_Sheet1_총괄표 (수출입) (2)" xfId="5203"/>
    <cellStyle name="콤마 [ - 유형1" xfId="5204"/>
    <cellStyle name="콤마 [ - 유형1 2" xfId="5205"/>
    <cellStyle name="콤마 [ - 유형2" xfId="5206"/>
    <cellStyle name="콤마 [ - 유형2 2" xfId="5207"/>
    <cellStyle name="콤마 [ - 유형3" xfId="5208"/>
    <cellStyle name="콤마 [ - 유형3 2" xfId="5209"/>
    <cellStyle name="콤마 [ - 유형4" xfId="5210"/>
    <cellStyle name="콤마 [ - 유형4 2" xfId="5211"/>
    <cellStyle name="콤마 [ - 유형5" xfId="5212"/>
    <cellStyle name="콤마 [ - 유형5 2" xfId="5213"/>
    <cellStyle name="콤마 [ - 유형6" xfId="5214"/>
    <cellStyle name="콤마 [ - 유형6 2" xfId="5215"/>
    <cellStyle name="콤마 [ - 유형7" xfId="5216"/>
    <cellStyle name="콤마 [ - 유형7 2" xfId="5217"/>
    <cellStyle name="콤마 [ - 유형8" xfId="5218"/>
    <cellStyle name="콤마 [ - 유형8 2" xfId="5219"/>
    <cellStyle name="콤마 [0]_ 비목별 월별기술 " xfId="5220"/>
    <cellStyle name="콤마_ 비목별 월별기술 " xfId="5221"/>
    <cellStyle name="통화 [0]_††††† " xfId="5222"/>
    <cellStyle name="통화_††††† " xfId="5223"/>
    <cellStyle name="표섀_변경(최종)" xfId="5224"/>
    <cellStyle name="표준_ 97년 경영분석(안)" xfId="5225"/>
    <cellStyle name="표줠_Sheet1_1_총괄표 (수출입) (2)" xfId="5226"/>
    <cellStyle name="一般_00Q3902REV.1" xfId="5227"/>
    <cellStyle name="千分位[0]_00Q3902REV.1" xfId="5228"/>
    <cellStyle name="千分位_00Q3902REV.1" xfId="5229"/>
    <cellStyle name="桁区切り [0.00]_BE-BQ" xfId="5230"/>
    <cellStyle name="桁区切り_BE-BQ" xfId="5231"/>
    <cellStyle name="標準_(A1)BOQ " xfId="5232"/>
    <cellStyle name="貨幣 [0]_00Q3902REV.1" xfId="5233"/>
    <cellStyle name="貨幣[0]_BRE" xfId="5234"/>
    <cellStyle name="貨幣_00Q3902REV.1" xfId="5235"/>
    <cellStyle name="通貨 [0.00]_BE-BQ" xfId="5236"/>
    <cellStyle name="通貨_BE-BQ" xfId="523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Documents/Zalo%20Received%20Files/K&#7870;%20HO&#7840;CH%20&#272;&#7846;U%20T&#431;%20C&#212;NG%20CH&#431;&#416;NG%20TR&#204;NH%20MTQG%202021-2025%20-GNB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253;%20V&#259;n%20Tuy&#7873;n%20n&#259;m%202024/Quy&#7871;t%20&#273;&#7883;nh/Quy&#7871;t%20&#273;&#7883;nh%20&#273;i&#7873;u%20ch&#7881;nh%20MTQG%20n&#259;m%202024%20(l&#7847;n%204)/Bi&#7875;u%20k&#232;m%20Q&#272;%20giao%20v&#7889;n%20n&#259;m%202024%20(l&#7847;n%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253;%20V&#259;n%20Tuy&#7873;n%20n&#259;m%202024/H&#7897;i%20&#273;&#7891;ng%20n&#259;m%202024/K&#7923;%20&#273;&#7897;t%20xu&#7845;t%20th&#225;ng%2010.2024%20(l&#7847;n%201)/&#272;I&#7873;u%20ch&#7881;nh%20MTQG%20n&#259;m%202024%20(l&#7847;n%203%20Th&#225;ng%2010.2024)/1%20BI&#7875;u%20&#273;i&#7873;u%20ch&#7881;nh%20%20PH&#194;N%20B&#7892;%20CH&#431;&#416;NG%20TR&#204;NH%20MTQG%202024%20-%20DTTS&amp;MN%20(l&#7847;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iểu số 01"/>
      <sheetName val="Phụ lục 1 (5)"/>
      <sheetName val="Phụ lục 1 (4)"/>
      <sheetName val="Phụ lục 01"/>
      <sheetName val="Phụ lục 1"/>
      <sheetName val="Phụ lục 2"/>
      <sheetName val="Phụ lục 3"/>
      <sheetName val="Phụ lục 4"/>
      <sheetName val="DỰ KIẾN DANH MỤC"/>
      <sheetName val="NĂM 2022"/>
      <sheetName val="NĂM 2023"/>
      <sheetName val="NĂM 2024"/>
      <sheetName val="NĂM 2025"/>
      <sheetName val="Biểu số 02"/>
      <sheetName val="Phụ lục số 01 DTTS"/>
      <sheetName val="Phụ lục số 02 NTM"/>
    </sheetNames>
    <sheetDataSet>
      <sheetData sheetId="0"/>
      <sheetData sheetId="1">
        <row r="14">
          <cell r="U14">
            <v>132</v>
          </cell>
        </row>
        <row r="15">
          <cell r="U15">
            <v>132</v>
          </cell>
        </row>
        <row r="16">
          <cell r="U16">
            <v>88</v>
          </cell>
        </row>
        <row r="17">
          <cell r="U17">
            <v>88</v>
          </cell>
        </row>
        <row r="20">
          <cell r="U20">
            <v>9435.8030490000001</v>
          </cell>
          <cell r="X20">
            <v>6465.7969510000003</v>
          </cell>
        </row>
        <row r="35">
          <cell r="U35">
            <v>450</v>
          </cell>
        </row>
        <row r="37">
          <cell r="U37">
            <v>2680</v>
          </cell>
          <cell r="X37">
            <v>220</v>
          </cell>
        </row>
        <row r="42">
          <cell r="U42">
            <v>2425</v>
          </cell>
          <cell r="X42">
            <v>225</v>
          </cell>
        </row>
        <row r="47">
          <cell r="U47">
            <v>2200</v>
          </cell>
          <cell r="X47">
            <v>150</v>
          </cell>
        </row>
        <row r="51">
          <cell r="U51">
            <v>2700</v>
          </cell>
          <cell r="X51">
            <v>300</v>
          </cell>
        </row>
        <row r="55">
          <cell r="U55">
            <v>2280</v>
          </cell>
          <cell r="X55">
            <v>120</v>
          </cell>
        </row>
        <row r="61">
          <cell r="U61">
            <v>1261</v>
          </cell>
          <cell r="X61">
            <v>139</v>
          </cell>
        </row>
        <row r="63">
          <cell r="U63">
            <v>5105.1130000000003</v>
          </cell>
          <cell r="X63">
            <v>404.887</v>
          </cell>
        </row>
        <row r="72">
          <cell r="U72">
            <v>2454</v>
          </cell>
          <cell r="X72">
            <v>269.13841600000001</v>
          </cell>
        </row>
        <row r="76">
          <cell r="U76">
            <v>768</v>
          </cell>
        </row>
        <row r="79">
          <cell r="U79">
            <v>1260</v>
          </cell>
          <cell r="X79">
            <v>140</v>
          </cell>
        </row>
        <row r="82">
          <cell r="U82">
            <v>2230</v>
          </cell>
          <cell r="X82">
            <v>199.07688999999999</v>
          </cell>
        </row>
        <row r="86">
          <cell r="U86">
            <v>4900</v>
          </cell>
          <cell r="X86">
            <v>470</v>
          </cell>
        </row>
        <row r="93">
          <cell r="U93">
            <v>5058</v>
          </cell>
          <cell r="X93">
            <v>642</v>
          </cell>
        </row>
        <row r="96">
          <cell r="U96">
            <v>6990</v>
          </cell>
          <cell r="X96">
            <v>770.48477500000001</v>
          </cell>
        </row>
        <row r="103">
          <cell r="U103">
            <v>1725.8487660000001</v>
          </cell>
          <cell r="X103">
            <v>193</v>
          </cell>
        </row>
        <row r="106">
          <cell r="U106">
            <v>1480</v>
          </cell>
          <cell r="X106">
            <v>140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1"/>
      <sheetName val="Phụ lục 2"/>
      <sheetName val="Phụ lục 3"/>
      <sheetName val="Phụ lục 4"/>
      <sheetName val="NĂM 2022"/>
      <sheetName val="SGV"/>
      <sheetName val="SGV_2"/>
      <sheetName val="SGV_3"/>
      <sheetName val="SGV_4"/>
      <sheetName val="NĂM 2024"/>
      <sheetName val="NĂM 2025"/>
      <sheetName val=" Năm 2024"/>
      <sheetName val="Phụ biểu 1.1"/>
    </sheetNames>
    <sheetDataSet>
      <sheetData sheetId="0"/>
      <sheetData sheetId="1"/>
      <sheetData sheetId="2"/>
      <sheetData sheetId="3"/>
      <sheetData sheetId="4"/>
      <sheetData sheetId="5"/>
      <sheetData sheetId="6"/>
      <sheetData sheetId="7"/>
      <sheetData sheetId="8"/>
      <sheetData sheetId="9"/>
      <sheetData sheetId="10"/>
      <sheetData sheetId="11">
        <row r="3">
          <cell r="A3" t="str">
            <v>(Kèm theo Tờ trình số 150/TTr-UBND ngày 07/10/2024 của UBND huyện Na Rì)</v>
          </cell>
        </row>
        <row r="13">
          <cell r="AB13">
            <v>484</v>
          </cell>
        </row>
        <row r="14">
          <cell r="AB14">
            <v>280</v>
          </cell>
          <cell r="AE14">
            <v>248</v>
          </cell>
        </row>
        <row r="15">
          <cell r="AE15">
            <v>45</v>
          </cell>
        </row>
        <row r="16">
          <cell r="AB16">
            <v>80</v>
          </cell>
          <cell r="AE16">
            <v>52</v>
          </cell>
        </row>
        <row r="17">
          <cell r="AB17">
            <v>159.2415</v>
          </cell>
          <cell r="AE17">
            <v>12</v>
          </cell>
        </row>
      </sheetData>
      <sheetData sheetId="12"/>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opLeftCell="A13" zoomScale="80" zoomScaleNormal="80" workbookViewId="0">
      <selection activeCell="E5" sqref="E5"/>
    </sheetView>
  </sheetViews>
  <sheetFormatPr defaultRowHeight="14"/>
  <cols>
    <col min="1" max="1" width="6.75" style="570" customWidth="1"/>
    <col min="2" max="2" width="38.4140625" style="571" customWidth="1"/>
    <col min="3" max="3" width="13.4140625" style="572" customWidth="1"/>
    <col min="4" max="4" width="6.6640625" style="572" customWidth="1"/>
    <col min="5" max="5" width="11.4140625" style="572" customWidth="1"/>
    <col min="6" max="6" width="7.83203125" style="572" customWidth="1"/>
    <col min="7" max="7" width="9.1640625" style="565" customWidth="1"/>
    <col min="8" max="8" width="31.83203125" style="578" hidden="1" customWidth="1"/>
    <col min="9" max="9" width="19.1640625" style="578" customWidth="1"/>
    <col min="10" max="11" width="10.4140625" style="573" customWidth="1"/>
    <col min="12" max="12" width="8.58203125" style="573" customWidth="1"/>
    <col min="13" max="13" width="9.58203125" style="573" customWidth="1"/>
    <col min="14" max="14" width="10.25" style="573" customWidth="1"/>
    <col min="15" max="15" width="8.58203125" style="573" customWidth="1"/>
    <col min="16" max="16" width="7.58203125" style="573" customWidth="1"/>
    <col min="17" max="17" width="6.4140625" style="573" customWidth="1"/>
    <col min="18" max="19" width="10.4140625" style="573" customWidth="1"/>
    <col min="20" max="20" width="8.58203125" style="573" customWidth="1"/>
    <col min="21" max="22" width="10.4140625" style="573" customWidth="1"/>
    <col min="23" max="23" width="8.58203125" style="573" customWidth="1"/>
    <col min="24" max="24" width="9.33203125" style="573" customWidth="1"/>
    <col min="25" max="25" width="10.4140625" style="573" customWidth="1"/>
    <col min="26" max="26" width="8.58203125" style="573" customWidth="1"/>
    <col min="27" max="27" width="8.9140625" style="578" customWidth="1"/>
    <col min="28" max="28" width="7.75" style="573" customWidth="1"/>
    <col min="29" max="29" width="14.25" style="565" bestFit="1" customWidth="1"/>
    <col min="30" max="30" width="21.25" style="565" customWidth="1"/>
    <col min="31" max="31" width="16.75" style="565" customWidth="1"/>
    <col min="32" max="32" width="17.4140625" style="565" customWidth="1"/>
    <col min="33" max="219" width="9.1640625" style="565"/>
    <col min="220" max="220" width="6.83203125" style="565" customWidth="1"/>
    <col min="221" max="221" width="27.4140625" style="565" customWidth="1"/>
    <col min="222" max="222" width="12.83203125" style="565" customWidth="1"/>
    <col min="223" max="223" width="0" style="565" hidden="1" customWidth="1"/>
    <col min="224" max="224" width="40.4140625" style="565" customWidth="1"/>
    <col min="225" max="225" width="9.1640625" style="565" customWidth="1"/>
    <col min="226" max="227" width="11" style="565" customWidth="1"/>
    <col min="228" max="228" width="12.25" style="565" customWidth="1"/>
    <col min="229" max="231" width="12.83203125" style="565" customWidth="1"/>
    <col min="232" max="232" width="10.75" style="565" customWidth="1"/>
    <col min="233" max="233" width="12.75" style="565" customWidth="1"/>
    <col min="234" max="234" width="10.83203125" style="565" customWidth="1"/>
    <col min="235" max="235" width="11.25" style="565" customWidth="1"/>
    <col min="236" max="236" width="9.75" style="565" customWidth="1"/>
    <col min="237" max="237" width="11.1640625" style="565" customWidth="1"/>
    <col min="238" max="238" width="12.4140625" style="565" customWidth="1"/>
    <col min="239" max="244" width="9.75" style="565" customWidth="1"/>
    <col min="245" max="245" width="6.1640625" style="565" customWidth="1"/>
    <col min="246" max="475" width="9.1640625" style="565"/>
    <col min="476" max="476" width="6.83203125" style="565" customWidth="1"/>
    <col min="477" max="477" width="27.4140625" style="565" customWidth="1"/>
    <col min="478" max="478" width="12.83203125" style="565" customWidth="1"/>
    <col min="479" max="479" width="0" style="565" hidden="1" customWidth="1"/>
    <col min="480" max="480" width="40.4140625" style="565" customWidth="1"/>
    <col min="481" max="481" width="9.1640625" style="565" customWidth="1"/>
    <col min="482" max="483" width="11" style="565" customWidth="1"/>
    <col min="484" max="484" width="12.25" style="565" customWidth="1"/>
    <col min="485" max="487" width="12.83203125" style="565" customWidth="1"/>
    <col min="488" max="488" width="10.75" style="565" customWidth="1"/>
    <col min="489" max="489" width="12.75" style="565" customWidth="1"/>
    <col min="490" max="490" width="10.83203125" style="565" customWidth="1"/>
    <col min="491" max="491" width="11.25" style="565" customWidth="1"/>
    <col min="492" max="492" width="9.75" style="565" customWidth="1"/>
    <col min="493" max="493" width="11.1640625" style="565" customWidth="1"/>
    <col min="494" max="494" width="12.4140625" style="565" customWidth="1"/>
    <col min="495" max="500" width="9.75" style="565" customWidth="1"/>
    <col min="501" max="501" width="6.1640625" style="565" customWidth="1"/>
    <col min="502" max="731" width="9.1640625" style="565"/>
    <col min="732" max="732" width="6.83203125" style="565" customWidth="1"/>
    <col min="733" max="733" width="27.4140625" style="565" customWidth="1"/>
    <col min="734" max="734" width="12.83203125" style="565" customWidth="1"/>
    <col min="735" max="735" width="0" style="565" hidden="1" customWidth="1"/>
    <col min="736" max="736" width="40.4140625" style="565" customWidth="1"/>
    <col min="737" max="737" width="9.1640625" style="565" customWidth="1"/>
    <col min="738" max="739" width="11" style="565" customWidth="1"/>
    <col min="740" max="740" width="12.25" style="565" customWidth="1"/>
    <col min="741" max="743" width="12.83203125" style="565" customWidth="1"/>
    <col min="744" max="744" width="10.75" style="565" customWidth="1"/>
    <col min="745" max="745" width="12.75" style="565" customWidth="1"/>
    <col min="746" max="746" width="10.83203125" style="565" customWidth="1"/>
    <col min="747" max="747" width="11.25" style="565" customWidth="1"/>
    <col min="748" max="748" width="9.75" style="565" customWidth="1"/>
    <col min="749" max="749" width="11.1640625" style="565" customWidth="1"/>
    <col min="750" max="750" width="12.4140625" style="565" customWidth="1"/>
    <col min="751" max="756" width="9.75" style="565" customWidth="1"/>
    <col min="757" max="757" width="6.1640625" style="565" customWidth="1"/>
    <col min="758" max="987" width="9.1640625" style="565"/>
    <col min="988" max="988" width="6.83203125" style="565" customWidth="1"/>
    <col min="989" max="989" width="27.4140625" style="565" customWidth="1"/>
    <col min="990" max="990" width="12.83203125" style="565" customWidth="1"/>
    <col min="991" max="991" width="0" style="565" hidden="1" customWidth="1"/>
    <col min="992" max="992" width="40.4140625" style="565" customWidth="1"/>
    <col min="993" max="993" width="9.1640625" style="565" customWidth="1"/>
    <col min="994" max="995" width="11" style="565" customWidth="1"/>
    <col min="996" max="996" width="12.25" style="565" customWidth="1"/>
    <col min="997" max="999" width="12.83203125" style="565" customWidth="1"/>
    <col min="1000" max="1000" width="10.75" style="565" customWidth="1"/>
    <col min="1001" max="1001" width="12.75" style="565" customWidth="1"/>
    <col min="1002" max="1002" width="10.83203125" style="565" customWidth="1"/>
    <col min="1003" max="1003" width="11.25" style="565" customWidth="1"/>
    <col min="1004" max="1004" width="9.75" style="565" customWidth="1"/>
    <col min="1005" max="1005" width="11.1640625" style="565" customWidth="1"/>
    <col min="1006" max="1006" width="12.4140625" style="565" customWidth="1"/>
    <col min="1007" max="1012" width="9.75" style="565" customWidth="1"/>
    <col min="1013" max="1013" width="6.1640625" style="565" customWidth="1"/>
    <col min="1014" max="1243" width="9.1640625" style="565"/>
    <col min="1244" max="1244" width="6.83203125" style="565" customWidth="1"/>
    <col min="1245" max="1245" width="27.4140625" style="565" customWidth="1"/>
    <col min="1246" max="1246" width="12.83203125" style="565" customWidth="1"/>
    <col min="1247" max="1247" width="0" style="565" hidden="1" customWidth="1"/>
    <col min="1248" max="1248" width="40.4140625" style="565" customWidth="1"/>
    <col min="1249" max="1249" width="9.1640625" style="565" customWidth="1"/>
    <col min="1250" max="1251" width="11" style="565" customWidth="1"/>
    <col min="1252" max="1252" width="12.25" style="565" customWidth="1"/>
    <col min="1253" max="1255" width="12.83203125" style="565" customWidth="1"/>
    <col min="1256" max="1256" width="10.75" style="565" customWidth="1"/>
    <col min="1257" max="1257" width="12.75" style="565" customWidth="1"/>
    <col min="1258" max="1258" width="10.83203125" style="565" customWidth="1"/>
    <col min="1259" max="1259" width="11.25" style="565" customWidth="1"/>
    <col min="1260" max="1260" width="9.75" style="565" customWidth="1"/>
    <col min="1261" max="1261" width="11.1640625" style="565" customWidth="1"/>
    <col min="1262" max="1262" width="12.4140625" style="565" customWidth="1"/>
    <col min="1263" max="1268" width="9.75" style="565" customWidth="1"/>
    <col min="1269" max="1269" width="6.1640625" style="565" customWidth="1"/>
    <col min="1270" max="1499" width="9.1640625" style="565"/>
    <col min="1500" max="1500" width="6.83203125" style="565" customWidth="1"/>
    <col min="1501" max="1501" width="27.4140625" style="565" customWidth="1"/>
    <col min="1502" max="1502" width="12.83203125" style="565" customWidth="1"/>
    <col min="1503" max="1503" width="0" style="565" hidden="1" customWidth="1"/>
    <col min="1504" max="1504" width="40.4140625" style="565" customWidth="1"/>
    <col min="1505" max="1505" width="9.1640625" style="565" customWidth="1"/>
    <col min="1506" max="1507" width="11" style="565" customWidth="1"/>
    <col min="1508" max="1508" width="12.25" style="565" customWidth="1"/>
    <col min="1509" max="1511" width="12.83203125" style="565" customWidth="1"/>
    <col min="1512" max="1512" width="10.75" style="565" customWidth="1"/>
    <col min="1513" max="1513" width="12.75" style="565" customWidth="1"/>
    <col min="1514" max="1514" width="10.83203125" style="565" customWidth="1"/>
    <col min="1515" max="1515" width="11.25" style="565" customWidth="1"/>
    <col min="1516" max="1516" width="9.75" style="565" customWidth="1"/>
    <col min="1517" max="1517" width="11.1640625" style="565" customWidth="1"/>
    <col min="1518" max="1518" width="12.4140625" style="565" customWidth="1"/>
    <col min="1519" max="1524" width="9.75" style="565" customWidth="1"/>
    <col min="1525" max="1525" width="6.1640625" style="565" customWidth="1"/>
    <col min="1526" max="1755" width="9.1640625" style="565"/>
    <col min="1756" max="1756" width="6.83203125" style="565" customWidth="1"/>
    <col min="1757" max="1757" width="27.4140625" style="565" customWidth="1"/>
    <col min="1758" max="1758" width="12.83203125" style="565" customWidth="1"/>
    <col min="1759" max="1759" width="0" style="565" hidden="1" customWidth="1"/>
    <col min="1760" max="1760" width="40.4140625" style="565" customWidth="1"/>
    <col min="1761" max="1761" width="9.1640625" style="565" customWidth="1"/>
    <col min="1762" max="1763" width="11" style="565" customWidth="1"/>
    <col min="1764" max="1764" width="12.25" style="565" customWidth="1"/>
    <col min="1765" max="1767" width="12.83203125" style="565" customWidth="1"/>
    <col min="1768" max="1768" width="10.75" style="565" customWidth="1"/>
    <col min="1769" max="1769" width="12.75" style="565" customWidth="1"/>
    <col min="1770" max="1770" width="10.83203125" style="565" customWidth="1"/>
    <col min="1771" max="1771" width="11.25" style="565" customWidth="1"/>
    <col min="1772" max="1772" width="9.75" style="565" customWidth="1"/>
    <col min="1773" max="1773" width="11.1640625" style="565" customWidth="1"/>
    <col min="1774" max="1774" width="12.4140625" style="565" customWidth="1"/>
    <col min="1775" max="1780" width="9.75" style="565" customWidth="1"/>
    <col min="1781" max="1781" width="6.1640625" style="565" customWidth="1"/>
    <col min="1782" max="2011" width="9.1640625" style="565"/>
    <col min="2012" max="2012" width="6.83203125" style="565" customWidth="1"/>
    <col min="2013" max="2013" width="27.4140625" style="565" customWidth="1"/>
    <col min="2014" max="2014" width="12.83203125" style="565" customWidth="1"/>
    <col min="2015" max="2015" width="0" style="565" hidden="1" customWidth="1"/>
    <col min="2016" max="2016" width="40.4140625" style="565" customWidth="1"/>
    <col min="2017" max="2017" width="9.1640625" style="565" customWidth="1"/>
    <col min="2018" max="2019" width="11" style="565" customWidth="1"/>
    <col min="2020" max="2020" width="12.25" style="565" customWidth="1"/>
    <col min="2021" max="2023" width="12.83203125" style="565" customWidth="1"/>
    <col min="2024" max="2024" width="10.75" style="565" customWidth="1"/>
    <col min="2025" max="2025" width="12.75" style="565" customWidth="1"/>
    <col min="2026" max="2026" width="10.83203125" style="565" customWidth="1"/>
    <col min="2027" max="2027" width="11.25" style="565" customWidth="1"/>
    <col min="2028" max="2028" width="9.75" style="565" customWidth="1"/>
    <col min="2029" max="2029" width="11.1640625" style="565" customWidth="1"/>
    <col min="2030" max="2030" width="12.4140625" style="565" customWidth="1"/>
    <col min="2031" max="2036" width="9.75" style="565" customWidth="1"/>
    <col min="2037" max="2037" width="6.1640625" style="565" customWidth="1"/>
    <col min="2038" max="2267" width="9.1640625" style="565"/>
    <col min="2268" max="2268" width="6.83203125" style="565" customWidth="1"/>
    <col min="2269" max="2269" width="27.4140625" style="565" customWidth="1"/>
    <col min="2270" max="2270" width="12.83203125" style="565" customWidth="1"/>
    <col min="2271" max="2271" width="0" style="565" hidden="1" customWidth="1"/>
    <col min="2272" max="2272" width="40.4140625" style="565" customWidth="1"/>
    <col min="2273" max="2273" width="9.1640625" style="565" customWidth="1"/>
    <col min="2274" max="2275" width="11" style="565" customWidth="1"/>
    <col min="2276" max="2276" width="12.25" style="565" customWidth="1"/>
    <col min="2277" max="2279" width="12.83203125" style="565" customWidth="1"/>
    <col min="2280" max="2280" width="10.75" style="565" customWidth="1"/>
    <col min="2281" max="2281" width="12.75" style="565" customWidth="1"/>
    <col min="2282" max="2282" width="10.83203125" style="565" customWidth="1"/>
    <col min="2283" max="2283" width="11.25" style="565" customWidth="1"/>
    <col min="2284" max="2284" width="9.75" style="565" customWidth="1"/>
    <col min="2285" max="2285" width="11.1640625" style="565" customWidth="1"/>
    <col min="2286" max="2286" width="12.4140625" style="565" customWidth="1"/>
    <col min="2287" max="2292" width="9.75" style="565" customWidth="1"/>
    <col min="2293" max="2293" width="6.1640625" style="565" customWidth="1"/>
    <col min="2294" max="2523" width="9.1640625" style="565"/>
    <col min="2524" max="2524" width="6.83203125" style="565" customWidth="1"/>
    <col min="2525" max="2525" width="27.4140625" style="565" customWidth="1"/>
    <col min="2526" max="2526" width="12.83203125" style="565" customWidth="1"/>
    <col min="2527" max="2527" width="0" style="565" hidden="1" customWidth="1"/>
    <col min="2528" max="2528" width="40.4140625" style="565" customWidth="1"/>
    <col min="2529" max="2529" width="9.1640625" style="565" customWidth="1"/>
    <col min="2530" max="2531" width="11" style="565" customWidth="1"/>
    <col min="2532" max="2532" width="12.25" style="565" customWidth="1"/>
    <col min="2533" max="2535" width="12.83203125" style="565" customWidth="1"/>
    <col min="2536" max="2536" width="10.75" style="565" customWidth="1"/>
    <col min="2537" max="2537" width="12.75" style="565" customWidth="1"/>
    <col min="2538" max="2538" width="10.83203125" style="565" customWidth="1"/>
    <col min="2539" max="2539" width="11.25" style="565" customWidth="1"/>
    <col min="2540" max="2540" width="9.75" style="565" customWidth="1"/>
    <col min="2541" max="2541" width="11.1640625" style="565" customWidth="1"/>
    <col min="2542" max="2542" width="12.4140625" style="565" customWidth="1"/>
    <col min="2543" max="2548" width="9.75" style="565" customWidth="1"/>
    <col min="2549" max="2549" width="6.1640625" style="565" customWidth="1"/>
    <col min="2550" max="2779" width="9.1640625" style="565"/>
    <col min="2780" max="2780" width="6.83203125" style="565" customWidth="1"/>
    <col min="2781" max="2781" width="27.4140625" style="565" customWidth="1"/>
    <col min="2782" max="2782" width="12.83203125" style="565" customWidth="1"/>
    <col min="2783" max="2783" width="0" style="565" hidden="1" customWidth="1"/>
    <col min="2784" max="2784" width="40.4140625" style="565" customWidth="1"/>
    <col min="2785" max="2785" width="9.1640625" style="565" customWidth="1"/>
    <col min="2786" max="2787" width="11" style="565" customWidth="1"/>
    <col min="2788" max="2788" width="12.25" style="565" customWidth="1"/>
    <col min="2789" max="2791" width="12.83203125" style="565" customWidth="1"/>
    <col min="2792" max="2792" width="10.75" style="565" customWidth="1"/>
    <col min="2793" max="2793" width="12.75" style="565" customWidth="1"/>
    <col min="2794" max="2794" width="10.83203125" style="565" customWidth="1"/>
    <col min="2795" max="2795" width="11.25" style="565" customWidth="1"/>
    <col min="2796" max="2796" width="9.75" style="565" customWidth="1"/>
    <col min="2797" max="2797" width="11.1640625" style="565" customWidth="1"/>
    <col min="2798" max="2798" width="12.4140625" style="565" customWidth="1"/>
    <col min="2799" max="2804" width="9.75" style="565" customWidth="1"/>
    <col min="2805" max="2805" width="6.1640625" style="565" customWidth="1"/>
    <col min="2806" max="3035" width="9.1640625" style="565"/>
    <col min="3036" max="3036" width="6.83203125" style="565" customWidth="1"/>
    <col min="3037" max="3037" width="27.4140625" style="565" customWidth="1"/>
    <col min="3038" max="3038" width="12.83203125" style="565" customWidth="1"/>
    <col min="3039" max="3039" width="0" style="565" hidden="1" customWidth="1"/>
    <col min="3040" max="3040" width="40.4140625" style="565" customWidth="1"/>
    <col min="3041" max="3041" width="9.1640625" style="565" customWidth="1"/>
    <col min="3042" max="3043" width="11" style="565" customWidth="1"/>
    <col min="3044" max="3044" width="12.25" style="565" customWidth="1"/>
    <col min="3045" max="3047" width="12.83203125" style="565" customWidth="1"/>
    <col min="3048" max="3048" width="10.75" style="565" customWidth="1"/>
    <col min="3049" max="3049" width="12.75" style="565" customWidth="1"/>
    <col min="3050" max="3050" width="10.83203125" style="565" customWidth="1"/>
    <col min="3051" max="3051" width="11.25" style="565" customWidth="1"/>
    <col min="3052" max="3052" width="9.75" style="565" customWidth="1"/>
    <col min="3053" max="3053" width="11.1640625" style="565" customWidth="1"/>
    <col min="3054" max="3054" width="12.4140625" style="565" customWidth="1"/>
    <col min="3055" max="3060" width="9.75" style="565" customWidth="1"/>
    <col min="3061" max="3061" width="6.1640625" style="565" customWidth="1"/>
    <col min="3062" max="3291" width="9.1640625" style="565"/>
    <col min="3292" max="3292" width="6.83203125" style="565" customWidth="1"/>
    <col min="3293" max="3293" width="27.4140625" style="565" customWidth="1"/>
    <col min="3294" max="3294" width="12.83203125" style="565" customWidth="1"/>
    <col min="3295" max="3295" width="0" style="565" hidden="1" customWidth="1"/>
    <col min="3296" max="3296" width="40.4140625" style="565" customWidth="1"/>
    <col min="3297" max="3297" width="9.1640625" style="565" customWidth="1"/>
    <col min="3298" max="3299" width="11" style="565" customWidth="1"/>
    <col min="3300" max="3300" width="12.25" style="565" customWidth="1"/>
    <col min="3301" max="3303" width="12.83203125" style="565" customWidth="1"/>
    <col min="3304" max="3304" width="10.75" style="565" customWidth="1"/>
    <col min="3305" max="3305" width="12.75" style="565" customWidth="1"/>
    <col min="3306" max="3306" width="10.83203125" style="565" customWidth="1"/>
    <col min="3307" max="3307" width="11.25" style="565" customWidth="1"/>
    <col min="3308" max="3308" width="9.75" style="565" customWidth="1"/>
    <col min="3309" max="3309" width="11.1640625" style="565" customWidth="1"/>
    <col min="3310" max="3310" width="12.4140625" style="565" customWidth="1"/>
    <col min="3311" max="3316" width="9.75" style="565" customWidth="1"/>
    <col min="3317" max="3317" width="6.1640625" style="565" customWidth="1"/>
    <col min="3318" max="3547" width="9.1640625" style="565"/>
    <col min="3548" max="3548" width="6.83203125" style="565" customWidth="1"/>
    <col min="3549" max="3549" width="27.4140625" style="565" customWidth="1"/>
    <col min="3550" max="3550" width="12.83203125" style="565" customWidth="1"/>
    <col min="3551" max="3551" width="0" style="565" hidden="1" customWidth="1"/>
    <col min="3552" max="3552" width="40.4140625" style="565" customWidth="1"/>
    <col min="3553" max="3553" width="9.1640625" style="565" customWidth="1"/>
    <col min="3554" max="3555" width="11" style="565" customWidth="1"/>
    <col min="3556" max="3556" width="12.25" style="565" customWidth="1"/>
    <col min="3557" max="3559" width="12.83203125" style="565" customWidth="1"/>
    <col min="3560" max="3560" width="10.75" style="565" customWidth="1"/>
    <col min="3561" max="3561" width="12.75" style="565" customWidth="1"/>
    <col min="3562" max="3562" width="10.83203125" style="565" customWidth="1"/>
    <col min="3563" max="3563" width="11.25" style="565" customWidth="1"/>
    <col min="3564" max="3564" width="9.75" style="565" customWidth="1"/>
    <col min="3565" max="3565" width="11.1640625" style="565" customWidth="1"/>
    <col min="3566" max="3566" width="12.4140625" style="565" customWidth="1"/>
    <col min="3567" max="3572" width="9.75" style="565" customWidth="1"/>
    <col min="3573" max="3573" width="6.1640625" style="565" customWidth="1"/>
    <col min="3574" max="3803" width="9.1640625" style="565"/>
    <col min="3804" max="3804" width="6.83203125" style="565" customWidth="1"/>
    <col min="3805" max="3805" width="27.4140625" style="565" customWidth="1"/>
    <col min="3806" max="3806" width="12.83203125" style="565" customWidth="1"/>
    <col min="3807" max="3807" width="0" style="565" hidden="1" customWidth="1"/>
    <col min="3808" max="3808" width="40.4140625" style="565" customWidth="1"/>
    <col min="3809" max="3809" width="9.1640625" style="565" customWidth="1"/>
    <col min="3810" max="3811" width="11" style="565" customWidth="1"/>
    <col min="3812" max="3812" width="12.25" style="565" customWidth="1"/>
    <col min="3813" max="3815" width="12.83203125" style="565" customWidth="1"/>
    <col min="3816" max="3816" width="10.75" style="565" customWidth="1"/>
    <col min="3817" max="3817" width="12.75" style="565" customWidth="1"/>
    <col min="3818" max="3818" width="10.83203125" style="565" customWidth="1"/>
    <col min="3819" max="3819" width="11.25" style="565" customWidth="1"/>
    <col min="3820" max="3820" width="9.75" style="565" customWidth="1"/>
    <col min="3821" max="3821" width="11.1640625" style="565" customWidth="1"/>
    <col min="3822" max="3822" width="12.4140625" style="565" customWidth="1"/>
    <col min="3823" max="3828" width="9.75" style="565" customWidth="1"/>
    <col min="3829" max="3829" width="6.1640625" style="565" customWidth="1"/>
    <col min="3830" max="4059" width="9.1640625" style="565"/>
    <col min="4060" max="4060" width="6.83203125" style="565" customWidth="1"/>
    <col min="4061" max="4061" width="27.4140625" style="565" customWidth="1"/>
    <col min="4062" max="4062" width="12.83203125" style="565" customWidth="1"/>
    <col min="4063" max="4063" width="0" style="565" hidden="1" customWidth="1"/>
    <col min="4064" max="4064" width="40.4140625" style="565" customWidth="1"/>
    <col min="4065" max="4065" width="9.1640625" style="565" customWidth="1"/>
    <col min="4066" max="4067" width="11" style="565" customWidth="1"/>
    <col min="4068" max="4068" width="12.25" style="565" customWidth="1"/>
    <col min="4069" max="4071" width="12.83203125" style="565" customWidth="1"/>
    <col min="4072" max="4072" width="10.75" style="565" customWidth="1"/>
    <col min="4073" max="4073" width="12.75" style="565" customWidth="1"/>
    <col min="4074" max="4074" width="10.83203125" style="565" customWidth="1"/>
    <col min="4075" max="4075" width="11.25" style="565" customWidth="1"/>
    <col min="4076" max="4076" width="9.75" style="565" customWidth="1"/>
    <col min="4077" max="4077" width="11.1640625" style="565" customWidth="1"/>
    <col min="4078" max="4078" width="12.4140625" style="565" customWidth="1"/>
    <col min="4079" max="4084" width="9.75" style="565" customWidth="1"/>
    <col min="4085" max="4085" width="6.1640625" style="565" customWidth="1"/>
    <col min="4086" max="4315" width="9.1640625" style="565"/>
    <col min="4316" max="4316" width="6.83203125" style="565" customWidth="1"/>
    <col min="4317" max="4317" width="27.4140625" style="565" customWidth="1"/>
    <col min="4318" max="4318" width="12.83203125" style="565" customWidth="1"/>
    <col min="4319" max="4319" width="0" style="565" hidden="1" customWidth="1"/>
    <col min="4320" max="4320" width="40.4140625" style="565" customWidth="1"/>
    <col min="4321" max="4321" width="9.1640625" style="565" customWidth="1"/>
    <col min="4322" max="4323" width="11" style="565" customWidth="1"/>
    <col min="4324" max="4324" width="12.25" style="565" customWidth="1"/>
    <col min="4325" max="4327" width="12.83203125" style="565" customWidth="1"/>
    <col min="4328" max="4328" width="10.75" style="565" customWidth="1"/>
    <col min="4329" max="4329" width="12.75" style="565" customWidth="1"/>
    <col min="4330" max="4330" width="10.83203125" style="565" customWidth="1"/>
    <col min="4331" max="4331" width="11.25" style="565" customWidth="1"/>
    <col min="4332" max="4332" width="9.75" style="565" customWidth="1"/>
    <col min="4333" max="4333" width="11.1640625" style="565" customWidth="1"/>
    <col min="4334" max="4334" width="12.4140625" style="565" customWidth="1"/>
    <col min="4335" max="4340" width="9.75" style="565" customWidth="1"/>
    <col min="4341" max="4341" width="6.1640625" style="565" customWidth="1"/>
    <col min="4342" max="4571" width="9.1640625" style="565"/>
    <col min="4572" max="4572" width="6.83203125" style="565" customWidth="1"/>
    <col min="4573" max="4573" width="27.4140625" style="565" customWidth="1"/>
    <col min="4574" max="4574" width="12.83203125" style="565" customWidth="1"/>
    <col min="4575" max="4575" width="0" style="565" hidden="1" customWidth="1"/>
    <col min="4576" max="4576" width="40.4140625" style="565" customWidth="1"/>
    <col min="4577" max="4577" width="9.1640625" style="565" customWidth="1"/>
    <col min="4578" max="4579" width="11" style="565" customWidth="1"/>
    <col min="4580" max="4580" width="12.25" style="565" customWidth="1"/>
    <col min="4581" max="4583" width="12.83203125" style="565" customWidth="1"/>
    <col min="4584" max="4584" width="10.75" style="565" customWidth="1"/>
    <col min="4585" max="4585" width="12.75" style="565" customWidth="1"/>
    <col min="4586" max="4586" width="10.83203125" style="565" customWidth="1"/>
    <col min="4587" max="4587" width="11.25" style="565" customWidth="1"/>
    <col min="4588" max="4588" width="9.75" style="565" customWidth="1"/>
    <col min="4589" max="4589" width="11.1640625" style="565" customWidth="1"/>
    <col min="4590" max="4590" width="12.4140625" style="565" customWidth="1"/>
    <col min="4591" max="4596" width="9.75" style="565" customWidth="1"/>
    <col min="4597" max="4597" width="6.1640625" style="565" customWidth="1"/>
    <col min="4598" max="4827" width="9.1640625" style="565"/>
    <col min="4828" max="4828" width="6.83203125" style="565" customWidth="1"/>
    <col min="4829" max="4829" width="27.4140625" style="565" customWidth="1"/>
    <col min="4830" max="4830" width="12.83203125" style="565" customWidth="1"/>
    <col min="4831" max="4831" width="0" style="565" hidden="1" customWidth="1"/>
    <col min="4832" max="4832" width="40.4140625" style="565" customWidth="1"/>
    <col min="4833" max="4833" width="9.1640625" style="565" customWidth="1"/>
    <col min="4834" max="4835" width="11" style="565" customWidth="1"/>
    <col min="4836" max="4836" width="12.25" style="565" customWidth="1"/>
    <col min="4837" max="4839" width="12.83203125" style="565" customWidth="1"/>
    <col min="4840" max="4840" width="10.75" style="565" customWidth="1"/>
    <col min="4841" max="4841" width="12.75" style="565" customWidth="1"/>
    <col min="4842" max="4842" width="10.83203125" style="565" customWidth="1"/>
    <col min="4843" max="4843" width="11.25" style="565" customWidth="1"/>
    <col min="4844" max="4844" width="9.75" style="565" customWidth="1"/>
    <col min="4845" max="4845" width="11.1640625" style="565" customWidth="1"/>
    <col min="4846" max="4846" width="12.4140625" style="565" customWidth="1"/>
    <col min="4847" max="4852" width="9.75" style="565" customWidth="1"/>
    <col min="4853" max="4853" width="6.1640625" style="565" customWidth="1"/>
    <col min="4854" max="5083" width="9.1640625" style="565"/>
    <col min="5084" max="5084" width="6.83203125" style="565" customWidth="1"/>
    <col min="5085" max="5085" width="27.4140625" style="565" customWidth="1"/>
    <col min="5086" max="5086" width="12.83203125" style="565" customWidth="1"/>
    <col min="5087" max="5087" width="0" style="565" hidden="1" customWidth="1"/>
    <col min="5088" max="5088" width="40.4140625" style="565" customWidth="1"/>
    <col min="5089" max="5089" width="9.1640625" style="565" customWidth="1"/>
    <col min="5090" max="5091" width="11" style="565" customWidth="1"/>
    <col min="5092" max="5092" width="12.25" style="565" customWidth="1"/>
    <col min="5093" max="5095" width="12.83203125" style="565" customWidth="1"/>
    <col min="5096" max="5096" width="10.75" style="565" customWidth="1"/>
    <col min="5097" max="5097" width="12.75" style="565" customWidth="1"/>
    <col min="5098" max="5098" width="10.83203125" style="565" customWidth="1"/>
    <col min="5099" max="5099" width="11.25" style="565" customWidth="1"/>
    <col min="5100" max="5100" width="9.75" style="565" customWidth="1"/>
    <col min="5101" max="5101" width="11.1640625" style="565" customWidth="1"/>
    <col min="5102" max="5102" width="12.4140625" style="565" customWidth="1"/>
    <col min="5103" max="5108" width="9.75" style="565" customWidth="1"/>
    <col min="5109" max="5109" width="6.1640625" style="565" customWidth="1"/>
    <col min="5110" max="5339" width="9.1640625" style="565"/>
    <col min="5340" max="5340" width="6.83203125" style="565" customWidth="1"/>
    <col min="5341" max="5341" width="27.4140625" style="565" customWidth="1"/>
    <col min="5342" max="5342" width="12.83203125" style="565" customWidth="1"/>
    <col min="5343" max="5343" width="0" style="565" hidden="1" customWidth="1"/>
    <col min="5344" max="5344" width="40.4140625" style="565" customWidth="1"/>
    <col min="5345" max="5345" width="9.1640625" style="565" customWidth="1"/>
    <col min="5346" max="5347" width="11" style="565" customWidth="1"/>
    <col min="5348" max="5348" width="12.25" style="565" customWidth="1"/>
    <col min="5349" max="5351" width="12.83203125" style="565" customWidth="1"/>
    <col min="5352" max="5352" width="10.75" style="565" customWidth="1"/>
    <col min="5353" max="5353" width="12.75" style="565" customWidth="1"/>
    <col min="5354" max="5354" width="10.83203125" style="565" customWidth="1"/>
    <col min="5355" max="5355" width="11.25" style="565" customWidth="1"/>
    <col min="5356" max="5356" width="9.75" style="565" customWidth="1"/>
    <col min="5357" max="5357" width="11.1640625" style="565" customWidth="1"/>
    <col min="5358" max="5358" width="12.4140625" style="565" customWidth="1"/>
    <col min="5359" max="5364" width="9.75" style="565" customWidth="1"/>
    <col min="5365" max="5365" width="6.1640625" style="565" customWidth="1"/>
    <col min="5366" max="5595" width="9.1640625" style="565"/>
    <col min="5596" max="5596" width="6.83203125" style="565" customWidth="1"/>
    <col min="5597" max="5597" width="27.4140625" style="565" customWidth="1"/>
    <col min="5598" max="5598" width="12.83203125" style="565" customWidth="1"/>
    <col min="5599" max="5599" width="0" style="565" hidden="1" customWidth="1"/>
    <col min="5600" max="5600" width="40.4140625" style="565" customWidth="1"/>
    <col min="5601" max="5601" width="9.1640625" style="565" customWidth="1"/>
    <col min="5602" max="5603" width="11" style="565" customWidth="1"/>
    <col min="5604" max="5604" width="12.25" style="565" customWidth="1"/>
    <col min="5605" max="5607" width="12.83203125" style="565" customWidth="1"/>
    <col min="5608" max="5608" width="10.75" style="565" customWidth="1"/>
    <col min="5609" max="5609" width="12.75" style="565" customWidth="1"/>
    <col min="5610" max="5610" width="10.83203125" style="565" customWidth="1"/>
    <col min="5611" max="5611" width="11.25" style="565" customWidth="1"/>
    <col min="5612" max="5612" width="9.75" style="565" customWidth="1"/>
    <col min="5613" max="5613" width="11.1640625" style="565" customWidth="1"/>
    <col min="5614" max="5614" width="12.4140625" style="565" customWidth="1"/>
    <col min="5615" max="5620" width="9.75" style="565" customWidth="1"/>
    <col min="5621" max="5621" width="6.1640625" style="565" customWidth="1"/>
    <col min="5622" max="5851" width="9.1640625" style="565"/>
    <col min="5852" max="5852" width="6.83203125" style="565" customWidth="1"/>
    <col min="5853" max="5853" width="27.4140625" style="565" customWidth="1"/>
    <col min="5854" max="5854" width="12.83203125" style="565" customWidth="1"/>
    <col min="5855" max="5855" width="0" style="565" hidden="1" customWidth="1"/>
    <col min="5856" max="5856" width="40.4140625" style="565" customWidth="1"/>
    <col min="5857" max="5857" width="9.1640625" style="565" customWidth="1"/>
    <col min="5858" max="5859" width="11" style="565" customWidth="1"/>
    <col min="5860" max="5860" width="12.25" style="565" customWidth="1"/>
    <col min="5861" max="5863" width="12.83203125" style="565" customWidth="1"/>
    <col min="5864" max="5864" width="10.75" style="565" customWidth="1"/>
    <col min="5865" max="5865" width="12.75" style="565" customWidth="1"/>
    <col min="5866" max="5866" width="10.83203125" style="565" customWidth="1"/>
    <col min="5867" max="5867" width="11.25" style="565" customWidth="1"/>
    <col min="5868" max="5868" width="9.75" style="565" customWidth="1"/>
    <col min="5869" max="5869" width="11.1640625" style="565" customWidth="1"/>
    <col min="5870" max="5870" width="12.4140625" style="565" customWidth="1"/>
    <col min="5871" max="5876" width="9.75" style="565" customWidth="1"/>
    <col min="5877" max="5877" width="6.1640625" style="565" customWidth="1"/>
    <col min="5878" max="6107" width="9.1640625" style="565"/>
    <col min="6108" max="6108" width="6.83203125" style="565" customWidth="1"/>
    <col min="6109" max="6109" width="27.4140625" style="565" customWidth="1"/>
    <col min="6110" max="6110" width="12.83203125" style="565" customWidth="1"/>
    <col min="6111" max="6111" width="0" style="565" hidden="1" customWidth="1"/>
    <col min="6112" max="6112" width="40.4140625" style="565" customWidth="1"/>
    <col min="6113" max="6113" width="9.1640625" style="565" customWidth="1"/>
    <col min="6114" max="6115" width="11" style="565" customWidth="1"/>
    <col min="6116" max="6116" width="12.25" style="565" customWidth="1"/>
    <col min="6117" max="6119" width="12.83203125" style="565" customWidth="1"/>
    <col min="6120" max="6120" width="10.75" style="565" customWidth="1"/>
    <col min="6121" max="6121" width="12.75" style="565" customWidth="1"/>
    <col min="6122" max="6122" width="10.83203125" style="565" customWidth="1"/>
    <col min="6123" max="6123" width="11.25" style="565" customWidth="1"/>
    <col min="6124" max="6124" width="9.75" style="565" customWidth="1"/>
    <col min="6125" max="6125" width="11.1640625" style="565" customWidth="1"/>
    <col min="6126" max="6126" width="12.4140625" style="565" customWidth="1"/>
    <col min="6127" max="6132" width="9.75" style="565" customWidth="1"/>
    <col min="6133" max="6133" width="6.1640625" style="565" customWidth="1"/>
    <col min="6134" max="6363" width="9.1640625" style="565"/>
    <col min="6364" max="6364" width="6.83203125" style="565" customWidth="1"/>
    <col min="6365" max="6365" width="27.4140625" style="565" customWidth="1"/>
    <col min="6366" max="6366" width="12.83203125" style="565" customWidth="1"/>
    <col min="6367" max="6367" width="0" style="565" hidden="1" customWidth="1"/>
    <col min="6368" max="6368" width="40.4140625" style="565" customWidth="1"/>
    <col min="6369" max="6369" width="9.1640625" style="565" customWidth="1"/>
    <col min="6370" max="6371" width="11" style="565" customWidth="1"/>
    <col min="6372" max="6372" width="12.25" style="565" customWidth="1"/>
    <col min="6373" max="6375" width="12.83203125" style="565" customWidth="1"/>
    <col min="6376" max="6376" width="10.75" style="565" customWidth="1"/>
    <col min="6377" max="6377" width="12.75" style="565" customWidth="1"/>
    <col min="6378" max="6378" width="10.83203125" style="565" customWidth="1"/>
    <col min="6379" max="6379" width="11.25" style="565" customWidth="1"/>
    <col min="6380" max="6380" width="9.75" style="565" customWidth="1"/>
    <col min="6381" max="6381" width="11.1640625" style="565" customWidth="1"/>
    <col min="6382" max="6382" width="12.4140625" style="565" customWidth="1"/>
    <col min="6383" max="6388" width="9.75" style="565" customWidth="1"/>
    <col min="6389" max="6389" width="6.1640625" style="565" customWidth="1"/>
    <col min="6390" max="6619" width="9.1640625" style="565"/>
    <col min="6620" max="6620" width="6.83203125" style="565" customWidth="1"/>
    <col min="6621" max="6621" width="27.4140625" style="565" customWidth="1"/>
    <col min="6622" max="6622" width="12.83203125" style="565" customWidth="1"/>
    <col min="6623" max="6623" width="0" style="565" hidden="1" customWidth="1"/>
    <col min="6624" max="6624" width="40.4140625" style="565" customWidth="1"/>
    <col min="6625" max="6625" width="9.1640625" style="565" customWidth="1"/>
    <col min="6626" max="6627" width="11" style="565" customWidth="1"/>
    <col min="6628" max="6628" width="12.25" style="565" customWidth="1"/>
    <col min="6629" max="6631" width="12.83203125" style="565" customWidth="1"/>
    <col min="6632" max="6632" width="10.75" style="565" customWidth="1"/>
    <col min="6633" max="6633" width="12.75" style="565" customWidth="1"/>
    <col min="6634" max="6634" width="10.83203125" style="565" customWidth="1"/>
    <col min="6635" max="6635" width="11.25" style="565" customWidth="1"/>
    <col min="6636" max="6636" width="9.75" style="565" customWidth="1"/>
    <col min="6637" max="6637" width="11.1640625" style="565" customWidth="1"/>
    <col min="6638" max="6638" width="12.4140625" style="565" customWidth="1"/>
    <col min="6639" max="6644" width="9.75" style="565" customWidth="1"/>
    <col min="6645" max="6645" width="6.1640625" style="565" customWidth="1"/>
    <col min="6646" max="6875" width="9.1640625" style="565"/>
    <col min="6876" max="6876" width="6.83203125" style="565" customWidth="1"/>
    <col min="6877" max="6877" width="27.4140625" style="565" customWidth="1"/>
    <col min="6878" max="6878" width="12.83203125" style="565" customWidth="1"/>
    <col min="6879" max="6879" width="0" style="565" hidden="1" customWidth="1"/>
    <col min="6880" max="6880" width="40.4140625" style="565" customWidth="1"/>
    <col min="6881" max="6881" width="9.1640625" style="565" customWidth="1"/>
    <col min="6882" max="6883" width="11" style="565" customWidth="1"/>
    <col min="6884" max="6884" width="12.25" style="565" customWidth="1"/>
    <col min="6885" max="6887" width="12.83203125" style="565" customWidth="1"/>
    <col min="6888" max="6888" width="10.75" style="565" customWidth="1"/>
    <col min="6889" max="6889" width="12.75" style="565" customWidth="1"/>
    <col min="6890" max="6890" width="10.83203125" style="565" customWidth="1"/>
    <col min="6891" max="6891" width="11.25" style="565" customWidth="1"/>
    <col min="6892" max="6892" width="9.75" style="565" customWidth="1"/>
    <col min="6893" max="6893" width="11.1640625" style="565" customWidth="1"/>
    <col min="6894" max="6894" width="12.4140625" style="565" customWidth="1"/>
    <col min="6895" max="6900" width="9.75" style="565" customWidth="1"/>
    <col min="6901" max="6901" width="6.1640625" style="565" customWidth="1"/>
    <col min="6902" max="7131" width="9.1640625" style="565"/>
    <col min="7132" max="7132" width="6.83203125" style="565" customWidth="1"/>
    <col min="7133" max="7133" width="27.4140625" style="565" customWidth="1"/>
    <col min="7134" max="7134" width="12.83203125" style="565" customWidth="1"/>
    <col min="7135" max="7135" width="0" style="565" hidden="1" customWidth="1"/>
    <col min="7136" max="7136" width="40.4140625" style="565" customWidth="1"/>
    <col min="7137" max="7137" width="9.1640625" style="565" customWidth="1"/>
    <col min="7138" max="7139" width="11" style="565" customWidth="1"/>
    <col min="7140" max="7140" width="12.25" style="565" customWidth="1"/>
    <col min="7141" max="7143" width="12.83203125" style="565" customWidth="1"/>
    <col min="7144" max="7144" width="10.75" style="565" customWidth="1"/>
    <col min="7145" max="7145" width="12.75" style="565" customWidth="1"/>
    <col min="7146" max="7146" width="10.83203125" style="565" customWidth="1"/>
    <col min="7147" max="7147" width="11.25" style="565" customWidth="1"/>
    <col min="7148" max="7148" width="9.75" style="565" customWidth="1"/>
    <col min="7149" max="7149" width="11.1640625" style="565" customWidth="1"/>
    <col min="7150" max="7150" width="12.4140625" style="565" customWidth="1"/>
    <col min="7151" max="7156" width="9.75" style="565" customWidth="1"/>
    <col min="7157" max="7157" width="6.1640625" style="565" customWidth="1"/>
    <col min="7158" max="7387" width="9.1640625" style="565"/>
    <col min="7388" max="7388" width="6.83203125" style="565" customWidth="1"/>
    <col min="7389" max="7389" width="27.4140625" style="565" customWidth="1"/>
    <col min="7390" max="7390" width="12.83203125" style="565" customWidth="1"/>
    <col min="7391" max="7391" width="0" style="565" hidden="1" customWidth="1"/>
    <col min="7392" max="7392" width="40.4140625" style="565" customWidth="1"/>
    <col min="7393" max="7393" width="9.1640625" style="565" customWidth="1"/>
    <col min="7394" max="7395" width="11" style="565" customWidth="1"/>
    <col min="7396" max="7396" width="12.25" style="565" customWidth="1"/>
    <col min="7397" max="7399" width="12.83203125" style="565" customWidth="1"/>
    <col min="7400" max="7400" width="10.75" style="565" customWidth="1"/>
    <col min="7401" max="7401" width="12.75" style="565" customWidth="1"/>
    <col min="7402" max="7402" width="10.83203125" style="565" customWidth="1"/>
    <col min="7403" max="7403" width="11.25" style="565" customWidth="1"/>
    <col min="7404" max="7404" width="9.75" style="565" customWidth="1"/>
    <col min="7405" max="7405" width="11.1640625" style="565" customWidth="1"/>
    <col min="7406" max="7406" width="12.4140625" style="565" customWidth="1"/>
    <col min="7407" max="7412" width="9.75" style="565" customWidth="1"/>
    <col min="7413" max="7413" width="6.1640625" style="565" customWidth="1"/>
    <col min="7414" max="7643" width="9.1640625" style="565"/>
    <col min="7644" max="7644" width="6.83203125" style="565" customWidth="1"/>
    <col min="7645" max="7645" width="27.4140625" style="565" customWidth="1"/>
    <col min="7646" max="7646" width="12.83203125" style="565" customWidth="1"/>
    <col min="7647" max="7647" width="0" style="565" hidden="1" customWidth="1"/>
    <col min="7648" max="7648" width="40.4140625" style="565" customWidth="1"/>
    <col min="7649" max="7649" width="9.1640625" style="565" customWidth="1"/>
    <col min="7650" max="7651" width="11" style="565" customWidth="1"/>
    <col min="7652" max="7652" width="12.25" style="565" customWidth="1"/>
    <col min="7653" max="7655" width="12.83203125" style="565" customWidth="1"/>
    <col min="7656" max="7656" width="10.75" style="565" customWidth="1"/>
    <col min="7657" max="7657" width="12.75" style="565" customWidth="1"/>
    <col min="7658" max="7658" width="10.83203125" style="565" customWidth="1"/>
    <col min="7659" max="7659" width="11.25" style="565" customWidth="1"/>
    <col min="7660" max="7660" width="9.75" style="565" customWidth="1"/>
    <col min="7661" max="7661" width="11.1640625" style="565" customWidth="1"/>
    <col min="7662" max="7662" width="12.4140625" style="565" customWidth="1"/>
    <col min="7663" max="7668" width="9.75" style="565" customWidth="1"/>
    <col min="7669" max="7669" width="6.1640625" style="565" customWidth="1"/>
    <col min="7670" max="7899" width="9.1640625" style="565"/>
    <col min="7900" max="7900" width="6.83203125" style="565" customWidth="1"/>
    <col min="7901" max="7901" width="27.4140625" style="565" customWidth="1"/>
    <col min="7902" max="7902" width="12.83203125" style="565" customWidth="1"/>
    <col min="7903" max="7903" width="0" style="565" hidden="1" customWidth="1"/>
    <col min="7904" max="7904" width="40.4140625" style="565" customWidth="1"/>
    <col min="7905" max="7905" width="9.1640625" style="565" customWidth="1"/>
    <col min="7906" max="7907" width="11" style="565" customWidth="1"/>
    <col min="7908" max="7908" width="12.25" style="565" customWidth="1"/>
    <col min="7909" max="7911" width="12.83203125" style="565" customWidth="1"/>
    <col min="7912" max="7912" width="10.75" style="565" customWidth="1"/>
    <col min="7913" max="7913" width="12.75" style="565" customWidth="1"/>
    <col min="7914" max="7914" width="10.83203125" style="565" customWidth="1"/>
    <col min="7915" max="7915" width="11.25" style="565" customWidth="1"/>
    <col min="7916" max="7916" width="9.75" style="565" customWidth="1"/>
    <col min="7917" max="7917" width="11.1640625" style="565" customWidth="1"/>
    <col min="7918" max="7918" width="12.4140625" style="565" customWidth="1"/>
    <col min="7919" max="7924" width="9.75" style="565" customWidth="1"/>
    <col min="7925" max="7925" width="6.1640625" style="565" customWidth="1"/>
    <col min="7926" max="8155" width="9.1640625" style="565"/>
    <col min="8156" max="8156" width="6.83203125" style="565" customWidth="1"/>
    <col min="8157" max="8157" width="27.4140625" style="565" customWidth="1"/>
    <col min="8158" max="8158" width="12.83203125" style="565" customWidth="1"/>
    <col min="8159" max="8159" width="0" style="565" hidden="1" customWidth="1"/>
    <col min="8160" max="8160" width="40.4140625" style="565" customWidth="1"/>
    <col min="8161" max="8161" width="9.1640625" style="565" customWidth="1"/>
    <col min="8162" max="8163" width="11" style="565" customWidth="1"/>
    <col min="8164" max="8164" width="12.25" style="565" customWidth="1"/>
    <col min="8165" max="8167" width="12.83203125" style="565" customWidth="1"/>
    <col min="8168" max="8168" width="10.75" style="565" customWidth="1"/>
    <col min="8169" max="8169" width="12.75" style="565" customWidth="1"/>
    <col min="8170" max="8170" width="10.83203125" style="565" customWidth="1"/>
    <col min="8171" max="8171" width="11.25" style="565" customWidth="1"/>
    <col min="8172" max="8172" width="9.75" style="565" customWidth="1"/>
    <col min="8173" max="8173" width="11.1640625" style="565" customWidth="1"/>
    <col min="8174" max="8174" width="12.4140625" style="565" customWidth="1"/>
    <col min="8175" max="8180" width="9.75" style="565" customWidth="1"/>
    <col min="8181" max="8181" width="6.1640625" style="565" customWidth="1"/>
    <col min="8182" max="8411" width="9.1640625" style="565"/>
    <col min="8412" max="8412" width="6.83203125" style="565" customWidth="1"/>
    <col min="8413" max="8413" width="27.4140625" style="565" customWidth="1"/>
    <col min="8414" max="8414" width="12.83203125" style="565" customWidth="1"/>
    <col min="8415" max="8415" width="0" style="565" hidden="1" customWidth="1"/>
    <col min="8416" max="8416" width="40.4140625" style="565" customWidth="1"/>
    <col min="8417" max="8417" width="9.1640625" style="565" customWidth="1"/>
    <col min="8418" max="8419" width="11" style="565" customWidth="1"/>
    <col min="8420" max="8420" width="12.25" style="565" customWidth="1"/>
    <col min="8421" max="8423" width="12.83203125" style="565" customWidth="1"/>
    <col min="8424" max="8424" width="10.75" style="565" customWidth="1"/>
    <col min="8425" max="8425" width="12.75" style="565" customWidth="1"/>
    <col min="8426" max="8426" width="10.83203125" style="565" customWidth="1"/>
    <col min="8427" max="8427" width="11.25" style="565" customWidth="1"/>
    <col min="8428" max="8428" width="9.75" style="565" customWidth="1"/>
    <col min="8429" max="8429" width="11.1640625" style="565" customWidth="1"/>
    <col min="8430" max="8430" width="12.4140625" style="565" customWidth="1"/>
    <col min="8431" max="8436" width="9.75" style="565" customWidth="1"/>
    <col min="8437" max="8437" width="6.1640625" style="565" customWidth="1"/>
    <col min="8438" max="8667" width="9.1640625" style="565"/>
    <col min="8668" max="8668" width="6.83203125" style="565" customWidth="1"/>
    <col min="8669" max="8669" width="27.4140625" style="565" customWidth="1"/>
    <col min="8670" max="8670" width="12.83203125" style="565" customWidth="1"/>
    <col min="8671" max="8671" width="0" style="565" hidden="1" customWidth="1"/>
    <col min="8672" max="8672" width="40.4140625" style="565" customWidth="1"/>
    <col min="8673" max="8673" width="9.1640625" style="565" customWidth="1"/>
    <col min="8674" max="8675" width="11" style="565" customWidth="1"/>
    <col min="8676" max="8676" width="12.25" style="565" customWidth="1"/>
    <col min="8677" max="8679" width="12.83203125" style="565" customWidth="1"/>
    <col min="8680" max="8680" width="10.75" style="565" customWidth="1"/>
    <col min="8681" max="8681" width="12.75" style="565" customWidth="1"/>
    <col min="8682" max="8682" width="10.83203125" style="565" customWidth="1"/>
    <col min="8683" max="8683" width="11.25" style="565" customWidth="1"/>
    <col min="8684" max="8684" width="9.75" style="565" customWidth="1"/>
    <col min="8685" max="8685" width="11.1640625" style="565" customWidth="1"/>
    <col min="8686" max="8686" width="12.4140625" style="565" customWidth="1"/>
    <col min="8687" max="8692" width="9.75" style="565" customWidth="1"/>
    <col min="8693" max="8693" width="6.1640625" style="565" customWidth="1"/>
    <col min="8694" max="8923" width="9.1640625" style="565"/>
    <col min="8924" max="8924" width="6.83203125" style="565" customWidth="1"/>
    <col min="8925" max="8925" width="27.4140625" style="565" customWidth="1"/>
    <col min="8926" max="8926" width="12.83203125" style="565" customWidth="1"/>
    <col min="8927" max="8927" width="0" style="565" hidden="1" customWidth="1"/>
    <col min="8928" max="8928" width="40.4140625" style="565" customWidth="1"/>
    <col min="8929" max="8929" width="9.1640625" style="565" customWidth="1"/>
    <col min="8930" max="8931" width="11" style="565" customWidth="1"/>
    <col min="8932" max="8932" width="12.25" style="565" customWidth="1"/>
    <col min="8933" max="8935" width="12.83203125" style="565" customWidth="1"/>
    <col min="8936" max="8936" width="10.75" style="565" customWidth="1"/>
    <col min="8937" max="8937" width="12.75" style="565" customWidth="1"/>
    <col min="8938" max="8938" width="10.83203125" style="565" customWidth="1"/>
    <col min="8939" max="8939" width="11.25" style="565" customWidth="1"/>
    <col min="8940" max="8940" width="9.75" style="565" customWidth="1"/>
    <col min="8941" max="8941" width="11.1640625" style="565" customWidth="1"/>
    <col min="8942" max="8942" width="12.4140625" style="565" customWidth="1"/>
    <col min="8943" max="8948" width="9.75" style="565" customWidth="1"/>
    <col min="8949" max="8949" width="6.1640625" style="565" customWidth="1"/>
    <col min="8950" max="9179" width="9.1640625" style="565"/>
    <col min="9180" max="9180" width="6.83203125" style="565" customWidth="1"/>
    <col min="9181" max="9181" width="27.4140625" style="565" customWidth="1"/>
    <col min="9182" max="9182" width="12.83203125" style="565" customWidth="1"/>
    <col min="9183" max="9183" width="0" style="565" hidden="1" customWidth="1"/>
    <col min="9184" max="9184" width="40.4140625" style="565" customWidth="1"/>
    <col min="9185" max="9185" width="9.1640625" style="565" customWidth="1"/>
    <col min="9186" max="9187" width="11" style="565" customWidth="1"/>
    <col min="9188" max="9188" width="12.25" style="565" customWidth="1"/>
    <col min="9189" max="9191" width="12.83203125" style="565" customWidth="1"/>
    <col min="9192" max="9192" width="10.75" style="565" customWidth="1"/>
    <col min="9193" max="9193" width="12.75" style="565" customWidth="1"/>
    <col min="9194" max="9194" width="10.83203125" style="565" customWidth="1"/>
    <col min="9195" max="9195" width="11.25" style="565" customWidth="1"/>
    <col min="9196" max="9196" width="9.75" style="565" customWidth="1"/>
    <col min="9197" max="9197" width="11.1640625" style="565" customWidth="1"/>
    <col min="9198" max="9198" width="12.4140625" style="565" customWidth="1"/>
    <col min="9199" max="9204" width="9.75" style="565" customWidth="1"/>
    <col min="9205" max="9205" width="6.1640625" style="565" customWidth="1"/>
    <col min="9206" max="9435" width="9.1640625" style="565"/>
    <col min="9436" max="9436" width="6.83203125" style="565" customWidth="1"/>
    <col min="9437" max="9437" width="27.4140625" style="565" customWidth="1"/>
    <col min="9438" max="9438" width="12.83203125" style="565" customWidth="1"/>
    <col min="9439" max="9439" width="0" style="565" hidden="1" customWidth="1"/>
    <col min="9440" max="9440" width="40.4140625" style="565" customWidth="1"/>
    <col min="9441" max="9441" width="9.1640625" style="565" customWidth="1"/>
    <col min="9442" max="9443" width="11" style="565" customWidth="1"/>
    <col min="9444" max="9444" width="12.25" style="565" customWidth="1"/>
    <col min="9445" max="9447" width="12.83203125" style="565" customWidth="1"/>
    <col min="9448" max="9448" width="10.75" style="565" customWidth="1"/>
    <col min="9449" max="9449" width="12.75" style="565" customWidth="1"/>
    <col min="9450" max="9450" width="10.83203125" style="565" customWidth="1"/>
    <col min="9451" max="9451" width="11.25" style="565" customWidth="1"/>
    <col min="9452" max="9452" width="9.75" style="565" customWidth="1"/>
    <col min="9453" max="9453" width="11.1640625" style="565" customWidth="1"/>
    <col min="9454" max="9454" width="12.4140625" style="565" customWidth="1"/>
    <col min="9455" max="9460" width="9.75" style="565" customWidth="1"/>
    <col min="9461" max="9461" width="6.1640625" style="565" customWidth="1"/>
    <col min="9462" max="9691" width="9.1640625" style="565"/>
    <col min="9692" max="9692" width="6.83203125" style="565" customWidth="1"/>
    <col min="9693" max="9693" width="27.4140625" style="565" customWidth="1"/>
    <col min="9694" max="9694" width="12.83203125" style="565" customWidth="1"/>
    <col min="9695" max="9695" width="0" style="565" hidden="1" customWidth="1"/>
    <col min="9696" max="9696" width="40.4140625" style="565" customWidth="1"/>
    <col min="9697" max="9697" width="9.1640625" style="565" customWidth="1"/>
    <col min="9698" max="9699" width="11" style="565" customWidth="1"/>
    <col min="9700" max="9700" width="12.25" style="565" customWidth="1"/>
    <col min="9701" max="9703" width="12.83203125" style="565" customWidth="1"/>
    <col min="9704" max="9704" width="10.75" style="565" customWidth="1"/>
    <col min="9705" max="9705" width="12.75" style="565" customWidth="1"/>
    <col min="9706" max="9706" width="10.83203125" style="565" customWidth="1"/>
    <col min="9707" max="9707" width="11.25" style="565" customWidth="1"/>
    <col min="9708" max="9708" width="9.75" style="565" customWidth="1"/>
    <col min="9709" max="9709" width="11.1640625" style="565" customWidth="1"/>
    <col min="9710" max="9710" width="12.4140625" style="565" customWidth="1"/>
    <col min="9711" max="9716" width="9.75" style="565" customWidth="1"/>
    <col min="9717" max="9717" width="6.1640625" style="565" customWidth="1"/>
    <col min="9718" max="9947" width="9.1640625" style="565"/>
    <col min="9948" max="9948" width="6.83203125" style="565" customWidth="1"/>
    <col min="9949" max="9949" width="27.4140625" style="565" customWidth="1"/>
    <col min="9950" max="9950" width="12.83203125" style="565" customWidth="1"/>
    <col min="9951" max="9951" width="0" style="565" hidden="1" customWidth="1"/>
    <col min="9952" max="9952" width="40.4140625" style="565" customWidth="1"/>
    <col min="9953" max="9953" width="9.1640625" style="565" customWidth="1"/>
    <col min="9954" max="9955" width="11" style="565" customWidth="1"/>
    <col min="9956" max="9956" width="12.25" style="565" customWidth="1"/>
    <col min="9957" max="9959" width="12.83203125" style="565" customWidth="1"/>
    <col min="9960" max="9960" width="10.75" style="565" customWidth="1"/>
    <col min="9961" max="9961" width="12.75" style="565" customWidth="1"/>
    <col min="9962" max="9962" width="10.83203125" style="565" customWidth="1"/>
    <col min="9963" max="9963" width="11.25" style="565" customWidth="1"/>
    <col min="9964" max="9964" width="9.75" style="565" customWidth="1"/>
    <col min="9965" max="9965" width="11.1640625" style="565" customWidth="1"/>
    <col min="9966" max="9966" width="12.4140625" style="565" customWidth="1"/>
    <col min="9967" max="9972" width="9.75" style="565" customWidth="1"/>
    <col min="9973" max="9973" width="6.1640625" style="565" customWidth="1"/>
    <col min="9974" max="10203" width="9.1640625" style="565"/>
    <col min="10204" max="10204" width="6.83203125" style="565" customWidth="1"/>
    <col min="10205" max="10205" width="27.4140625" style="565" customWidth="1"/>
    <col min="10206" max="10206" width="12.83203125" style="565" customWidth="1"/>
    <col min="10207" max="10207" width="0" style="565" hidden="1" customWidth="1"/>
    <col min="10208" max="10208" width="40.4140625" style="565" customWidth="1"/>
    <col min="10209" max="10209" width="9.1640625" style="565" customWidth="1"/>
    <col min="10210" max="10211" width="11" style="565" customWidth="1"/>
    <col min="10212" max="10212" width="12.25" style="565" customWidth="1"/>
    <col min="10213" max="10215" width="12.83203125" style="565" customWidth="1"/>
    <col min="10216" max="10216" width="10.75" style="565" customWidth="1"/>
    <col min="10217" max="10217" width="12.75" style="565" customWidth="1"/>
    <col min="10218" max="10218" width="10.83203125" style="565" customWidth="1"/>
    <col min="10219" max="10219" width="11.25" style="565" customWidth="1"/>
    <col min="10220" max="10220" width="9.75" style="565" customWidth="1"/>
    <col min="10221" max="10221" width="11.1640625" style="565" customWidth="1"/>
    <col min="10222" max="10222" width="12.4140625" style="565" customWidth="1"/>
    <col min="10223" max="10228" width="9.75" style="565" customWidth="1"/>
    <col min="10229" max="10229" width="6.1640625" style="565" customWidth="1"/>
    <col min="10230" max="10459" width="9.1640625" style="565"/>
    <col min="10460" max="10460" width="6.83203125" style="565" customWidth="1"/>
    <col min="10461" max="10461" width="27.4140625" style="565" customWidth="1"/>
    <col min="10462" max="10462" width="12.83203125" style="565" customWidth="1"/>
    <col min="10463" max="10463" width="0" style="565" hidden="1" customWidth="1"/>
    <col min="10464" max="10464" width="40.4140625" style="565" customWidth="1"/>
    <col min="10465" max="10465" width="9.1640625" style="565" customWidth="1"/>
    <col min="10466" max="10467" width="11" style="565" customWidth="1"/>
    <col min="10468" max="10468" width="12.25" style="565" customWidth="1"/>
    <col min="10469" max="10471" width="12.83203125" style="565" customWidth="1"/>
    <col min="10472" max="10472" width="10.75" style="565" customWidth="1"/>
    <col min="10473" max="10473" width="12.75" style="565" customWidth="1"/>
    <col min="10474" max="10474" width="10.83203125" style="565" customWidth="1"/>
    <col min="10475" max="10475" width="11.25" style="565" customWidth="1"/>
    <col min="10476" max="10476" width="9.75" style="565" customWidth="1"/>
    <col min="10477" max="10477" width="11.1640625" style="565" customWidth="1"/>
    <col min="10478" max="10478" width="12.4140625" style="565" customWidth="1"/>
    <col min="10479" max="10484" width="9.75" style="565" customWidth="1"/>
    <col min="10485" max="10485" width="6.1640625" style="565" customWidth="1"/>
    <col min="10486" max="10715" width="9.1640625" style="565"/>
    <col min="10716" max="10716" width="6.83203125" style="565" customWidth="1"/>
    <col min="10717" max="10717" width="27.4140625" style="565" customWidth="1"/>
    <col min="10718" max="10718" width="12.83203125" style="565" customWidth="1"/>
    <col min="10719" max="10719" width="0" style="565" hidden="1" customWidth="1"/>
    <col min="10720" max="10720" width="40.4140625" style="565" customWidth="1"/>
    <col min="10721" max="10721" width="9.1640625" style="565" customWidth="1"/>
    <col min="10722" max="10723" width="11" style="565" customWidth="1"/>
    <col min="10724" max="10724" width="12.25" style="565" customWidth="1"/>
    <col min="10725" max="10727" width="12.83203125" style="565" customWidth="1"/>
    <col min="10728" max="10728" width="10.75" style="565" customWidth="1"/>
    <col min="10729" max="10729" width="12.75" style="565" customWidth="1"/>
    <col min="10730" max="10730" width="10.83203125" style="565" customWidth="1"/>
    <col min="10731" max="10731" width="11.25" style="565" customWidth="1"/>
    <col min="10732" max="10732" width="9.75" style="565" customWidth="1"/>
    <col min="10733" max="10733" width="11.1640625" style="565" customWidth="1"/>
    <col min="10734" max="10734" width="12.4140625" style="565" customWidth="1"/>
    <col min="10735" max="10740" width="9.75" style="565" customWidth="1"/>
    <col min="10741" max="10741" width="6.1640625" style="565" customWidth="1"/>
    <col min="10742" max="10971" width="9.1640625" style="565"/>
    <col min="10972" max="10972" width="6.83203125" style="565" customWidth="1"/>
    <col min="10973" max="10973" width="27.4140625" style="565" customWidth="1"/>
    <col min="10974" max="10974" width="12.83203125" style="565" customWidth="1"/>
    <col min="10975" max="10975" width="0" style="565" hidden="1" customWidth="1"/>
    <col min="10976" max="10976" width="40.4140625" style="565" customWidth="1"/>
    <col min="10977" max="10977" width="9.1640625" style="565" customWidth="1"/>
    <col min="10978" max="10979" width="11" style="565" customWidth="1"/>
    <col min="10980" max="10980" width="12.25" style="565" customWidth="1"/>
    <col min="10981" max="10983" width="12.83203125" style="565" customWidth="1"/>
    <col min="10984" max="10984" width="10.75" style="565" customWidth="1"/>
    <col min="10985" max="10985" width="12.75" style="565" customWidth="1"/>
    <col min="10986" max="10986" width="10.83203125" style="565" customWidth="1"/>
    <col min="10987" max="10987" width="11.25" style="565" customWidth="1"/>
    <col min="10988" max="10988" width="9.75" style="565" customWidth="1"/>
    <col min="10989" max="10989" width="11.1640625" style="565" customWidth="1"/>
    <col min="10990" max="10990" width="12.4140625" style="565" customWidth="1"/>
    <col min="10991" max="10996" width="9.75" style="565" customWidth="1"/>
    <col min="10997" max="10997" width="6.1640625" style="565" customWidth="1"/>
    <col min="10998" max="11227" width="9.1640625" style="565"/>
    <col min="11228" max="11228" width="6.83203125" style="565" customWidth="1"/>
    <col min="11229" max="11229" width="27.4140625" style="565" customWidth="1"/>
    <col min="11230" max="11230" width="12.83203125" style="565" customWidth="1"/>
    <col min="11231" max="11231" width="0" style="565" hidden="1" customWidth="1"/>
    <col min="11232" max="11232" width="40.4140625" style="565" customWidth="1"/>
    <col min="11233" max="11233" width="9.1640625" style="565" customWidth="1"/>
    <col min="11234" max="11235" width="11" style="565" customWidth="1"/>
    <col min="11236" max="11236" width="12.25" style="565" customWidth="1"/>
    <col min="11237" max="11239" width="12.83203125" style="565" customWidth="1"/>
    <col min="11240" max="11240" width="10.75" style="565" customWidth="1"/>
    <col min="11241" max="11241" width="12.75" style="565" customWidth="1"/>
    <col min="11242" max="11242" width="10.83203125" style="565" customWidth="1"/>
    <col min="11243" max="11243" width="11.25" style="565" customWidth="1"/>
    <col min="11244" max="11244" width="9.75" style="565" customWidth="1"/>
    <col min="11245" max="11245" width="11.1640625" style="565" customWidth="1"/>
    <col min="11246" max="11246" width="12.4140625" style="565" customWidth="1"/>
    <col min="11247" max="11252" width="9.75" style="565" customWidth="1"/>
    <col min="11253" max="11253" width="6.1640625" style="565" customWidth="1"/>
    <col min="11254" max="11483" width="9.1640625" style="565"/>
    <col min="11484" max="11484" width="6.83203125" style="565" customWidth="1"/>
    <col min="11485" max="11485" width="27.4140625" style="565" customWidth="1"/>
    <col min="11486" max="11486" width="12.83203125" style="565" customWidth="1"/>
    <col min="11487" max="11487" width="0" style="565" hidden="1" customWidth="1"/>
    <col min="11488" max="11488" width="40.4140625" style="565" customWidth="1"/>
    <col min="11489" max="11489" width="9.1640625" style="565" customWidth="1"/>
    <col min="11490" max="11491" width="11" style="565" customWidth="1"/>
    <col min="11492" max="11492" width="12.25" style="565" customWidth="1"/>
    <col min="11493" max="11495" width="12.83203125" style="565" customWidth="1"/>
    <col min="11496" max="11496" width="10.75" style="565" customWidth="1"/>
    <col min="11497" max="11497" width="12.75" style="565" customWidth="1"/>
    <col min="11498" max="11498" width="10.83203125" style="565" customWidth="1"/>
    <col min="11499" max="11499" width="11.25" style="565" customWidth="1"/>
    <col min="11500" max="11500" width="9.75" style="565" customWidth="1"/>
    <col min="11501" max="11501" width="11.1640625" style="565" customWidth="1"/>
    <col min="11502" max="11502" width="12.4140625" style="565" customWidth="1"/>
    <col min="11503" max="11508" width="9.75" style="565" customWidth="1"/>
    <col min="11509" max="11509" width="6.1640625" style="565" customWidth="1"/>
    <col min="11510" max="11739" width="9.1640625" style="565"/>
    <col min="11740" max="11740" width="6.83203125" style="565" customWidth="1"/>
    <col min="11741" max="11741" width="27.4140625" style="565" customWidth="1"/>
    <col min="11742" max="11742" width="12.83203125" style="565" customWidth="1"/>
    <col min="11743" max="11743" width="0" style="565" hidden="1" customWidth="1"/>
    <col min="11744" max="11744" width="40.4140625" style="565" customWidth="1"/>
    <col min="11745" max="11745" width="9.1640625" style="565" customWidth="1"/>
    <col min="11746" max="11747" width="11" style="565" customWidth="1"/>
    <col min="11748" max="11748" width="12.25" style="565" customWidth="1"/>
    <col min="11749" max="11751" width="12.83203125" style="565" customWidth="1"/>
    <col min="11752" max="11752" width="10.75" style="565" customWidth="1"/>
    <col min="11753" max="11753" width="12.75" style="565" customWidth="1"/>
    <col min="11754" max="11754" width="10.83203125" style="565" customWidth="1"/>
    <col min="11755" max="11755" width="11.25" style="565" customWidth="1"/>
    <col min="11756" max="11756" width="9.75" style="565" customWidth="1"/>
    <col min="11757" max="11757" width="11.1640625" style="565" customWidth="1"/>
    <col min="11758" max="11758" width="12.4140625" style="565" customWidth="1"/>
    <col min="11759" max="11764" width="9.75" style="565" customWidth="1"/>
    <col min="11765" max="11765" width="6.1640625" style="565" customWidth="1"/>
    <col min="11766" max="11995" width="9.1640625" style="565"/>
    <col min="11996" max="11996" width="6.83203125" style="565" customWidth="1"/>
    <col min="11997" max="11997" width="27.4140625" style="565" customWidth="1"/>
    <col min="11998" max="11998" width="12.83203125" style="565" customWidth="1"/>
    <col min="11999" max="11999" width="0" style="565" hidden="1" customWidth="1"/>
    <col min="12000" max="12000" width="40.4140625" style="565" customWidth="1"/>
    <col min="12001" max="12001" width="9.1640625" style="565" customWidth="1"/>
    <col min="12002" max="12003" width="11" style="565" customWidth="1"/>
    <col min="12004" max="12004" width="12.25" style="565" customWidth="1"/>
    <col min="12005" max="12007" width="12.83203125" style="565" customWidth="1"/>
    <col min="12008" max="12008" width="10.75" style="565" customWidth="1"/>
    <col min="12009" max="12009" width="12.75" style="565" customWidth="1"/>
    <col min="12010" max="12010" width="10.83203125" style="565" customWidth="1"/>
    <col min="12011" max="12011" width="11.25" style="565" customWidth="1"/>
    <col min="12012" max="12012" width="9.75" style="565" customWidth="1"/>
    <col min="12013" max="12013" width="11.1640625" style="565" customWidth="1"/>
    <col min="12014" max="12014" width="12.4140625" style="565" customWidth="1"/>
    <col min="12015" max="12020" width="9.75" style="565" customWidth="1"/>
    <col min="12021" max="12021" width="6.1640625" style="565" customWidth="1"/>
    <col min="12022" max="12251" width="9.1640625" style="565"/>
    <col min="12252" max="12252" width="6.83203125" style="565" customWidth="1"/>
    <col min="12253" max="12253" width="27.4140625" style="565" customWidth="1"/>
    <col min="12254" max="12254" width="12.83203125" style="565" customWidth="1"/>
    <col min="12255" max="12255" width="0" style="565" hidden="1" customWidth="1"/>
    <col min="12256" max="12256" width="40.4140625" style="565" customWidth="1"/>
    <col min="12257" max="12257" width="9.1640625" style="565" customWidth="1"/>
    <col min="12258" max="12259" width="11" style="565" customWidth="1"/>
    <col min="12260" max="12260" width="12.25" style="565" customWidth="1"/>
    <col min="12261" max="12263" width="12.83203125" style="565" customWidth="1"/>
    <col min="12264" max="12264" width="10.75" style="565" customWidth="1"/>
    <col min="12265" max="12265" width="12.75" style="565" customWidth="1"/>
    <col min="12266" max="12266" width="10.83203125" style="565" customWidth="1"/>
    <col min="12267" max="12267" width="11.25" style="565" customWidth="1"/>
    <col min="12268" max="12268" width="9.75" style="565" customWidth="1"/>
    <col min="12269" max="12269" width="11.1640625" style="565" customWidth="1"/>
    <col min="12270" max="12270" width="12.4140625" style="565" customWidth="1"/>
    <col min="12271" max="12276" width="9.75" style="565" customWidth="1"/>
    <col min="12277" max="12277" width="6.1640625" style="565" customWidth="1"/>
    <col min="12278" max="12507" width="9.1640625" style="565"/>
    <col min="12508" max="12508" width="6.83203125" style="565" customWidth="1"/>
    <col min="12509" max="12509" width="27.4140625" style="565" customWidth="1"/>
    <col min="12510" max="12510" width="12.83203125" style="565" customWidth="1"/>
    <col min="12511" max="12511" width="0" style="565" hidden="1" customWidth="1"/>
    <col min="12512" max="12512" width="40.4140625" style="565" customWidth="1"/>
    <col min="12513" max="12513" width="9.1640625" style="565" customWidth="1"/>
    <col min="12514" max="12515" width="11" style="565" customWidth="1"/>
    <col min="12516" max="12516" width="12.25" style="565" customWidth="1"/>
    <col min="12517" max="12519" width="12.83203125" style="565" customWidth="1"/>
    <col min="12520" max="12520" width="10.75" style="565" customWidth="1"/>
    <col min="12521" max="12521" width="12.75" style="565" customWidth="1"/>
    <col min="12522" max="12522" width="10.83203125" style="565" customWidth="1"/>
    <col min="12523" max="12523" width="11.25" style="565" customWidth="1"/>
    <col min="12524" max="12524" width="9.75" style="565" customWidth="1"/>
    <col min="12525" max="12525" width="11.1640625" style="565" customWidth="1"/>
    <col min="12526" max="12526" width="12.4140625" style="565" customWidth="1"/>
    <col min="12527" max="12532" width="9.75" style="565" customWidth="1"/>
    <col min="12533" max="12533" width="6.1640625" style="565" customWidth="1"/>
    <col min="12534" max="12763" width="9.1640625" style="565"/>
    <col min="12764" max="12764" width="6.83203125" style="565" customWidth="1"/>
    <col min="12765" max="12765" width="27.4140625" style="565" customWidth="1"/>
    <col min="12766" max="12766" width="12.83203125" style="565" customWidth="1"/>
    <col min="12767" max="12767" width="0" style="565" hidden="1" customWidth="1"/>
    <col min="12768" max="12768" width="40.4140625" style="565" customWidth="1"/>
    <col min="12769" max="12769" width="9.1640625" style="565" customWidth="1"/>
    <col min="12770" max="12771" width="11" style="565" customWidth="1"/>
    <col min="12772" max="12772" width="12.25" style="565" customWidth="1"/>
    <col min="12773" max="12775" width="12.83203125" style="565" customWidth="1"/>
    <col min="12776" max="12776" width="10.75" style="565" customWidth="1"/>
    <col min="12777" max="12777" width="12.75" style="565" customWidth="1"/>
    <col min="12778" max="12778" width="10.83203125" style="565" customWidth="1"/>
    <col min="12779" max="12779" width="11.25" style="565" customWidth="1"/>
    <col min="12780" max="12780" width="9.75" style="565" customWidth="1"/>
    <col min="12781" max="12781" width="11.1640625" style="565" customWidth="1"/>
    <col min="12782" max="12782" width="12.4140625" style="565" customWidth="1"/>
    <col min="12783" max="12788" width="9.75" style="565" customWidth="1"/>
    <col min="12789" max="12789" width="6.1640625" style="565" customWidth="1"/>
    <col min="12790" max="13019" width="9.1640625" style="565"/>
    <col min="13020" max="13020" width="6.83203125" style="565" customWidth="1"/>
    <col min="13021" max="13021" width="27.4140625" style="565" customWidth="1"/>
    <col min="13022" max="13022" width="12.83203125" style="565" customWidth="1"/>
    <col min="13023" max="13023" width="0" style="565" hidden="1" customWidth="1"/>
    <col min="13024" max="13024" width="40.4140625" style="565" customWidth="1"/>
    <col min="13025" max="13025" width="9.1640625" style="565" customWidth="1"/>
    <col min="13026" max="13027" width="11" style="565" customWidth="1"/>
    <col min="13028" max="13028" width="12.25" style="565" customWidth="1"/>
    <col min="13029" max="13031" width="12.83203125" style="565" customWidth="1"/>
    <col min="13032" max="13032" width="10.75" style="565" customWidth="1"/>
    <col min="13033" max="13033" width="12.75" style="565" customWidth="1"/>
    <col min="13034" max="13034" width="10.83203125" style="565" customWidth="1"/>
    <col min="13035" max="13035" width="11.25" style="565" customWidth="1"/>
    <col min="13036" max="13036" width="9.75" style="565" customWidth="1"/>
    <col min="13037" max="13037" width="11.1640625" style="565" customWidth="1"/>
    <col min="13038" max="13038" width="12.4140625" style="565" customWidth="1"/>
    <col min="13039" max="13044" width="9.75" style="565" customWidth="1"/>
    <col min="13045" max="13045" width="6.1640625" style="565" customWidth="1"/>
    <col min="13046" max="13275" width="9.1640625" style="565"/>
    <col min="13276" max="13276" width="6.83203125" style="565" customWidth="1"/>
    <col min="13277" max="13277" width="27.4140625" style="565" customWidth="1"/>
    <col min="13278" max="13278" width="12.83203125" style="565" customWidth="1"/>
    <col min="13279" max="13279" width="0" style="565" hidden="1" customWidth="1"/>
    <col min="13280" max="13280" width="40.4140625" style="565" customWidth="1"/>
    <col min="13281" max="13281" width="9.1640625" style="565" customWidth="1"/>
    <col min="13282" max="13283" width="11" style="565" customWidth="1"/>
    <col min="13284" max="13284" width="12.25" style="565" customWidth="1"/>
    <col min="13285" max="13287" width="12.83203125" style="565" customWidth="1"/>
    <col min="13288" max="13288" width="10.75" style="565" customWidth="1"/>
    <col min="13289" max="13289" width="12.75" style="565" customWidth="1"/>
    <col min="13290" max="13290" width="10.83203125" style="565" customWidth="1"/>
    <col min="13291" max="13291" width="11.25" style="565" customWidth="1"/>
    <col min="13292" max="13292" width="9.75" style="565" customWidth="1"/>
    <col min="13293" max="13293" width="11.1640625" style="565" customWidth="1"/>
    <col min="13294" max="13294" width="12.4140625" style="565" customWidth="1"/>
    <col min="13295" max="13300" width="9.75" style="565" customWidth="1"/>
    <col min="13301" max="13301" width="6.1640625" style="565" customWidth="1"/>
    <col min="13302" max="13531" width="9.1640625" style="565"/>
    <col min="13532" max="13532" width="6.83203125" style="565" customWidth="1"/>
    <col min="13533" max="13533" width="27.4140625" style="565" customWidth="1"/>
    <col min="13534" max="13534" width="12.83203125" style="565" customWidth="1"/>
    <col min="13535" max="13535" width="0" style="565" hidden="1" customWidth="1"/>
    <col min="13536" max="13536" width="40.4140625" style="565" customWidth="1"/>
    <col min="13537" max="13537" width="9.1640625" style="565" customWidth="1"/>
    <col min="13538" max="13539" width="11" style="565" customWidth="1"/>
    <col min="13540" max="13540" width="12.25" style="565" customWidth="1"/>
    <col min="13541" max="13543" width="12.83203125" style="565" customWidth="1"/>
    <col min="13544" max="13544" width="10.75" style="565" customWidth="1"/>
    <col min="13545" max="13545" width="12.75" style="565" customWidth="1"/>
    <col min="13546" max="13546" width="10.83203125" style="565" customWidth="1"/>
    <col min="13547" max="13547" width="11.25" style="565" customWidth="1"/>
    <col min="13548" max="13548" width="9.75" style="565" customWidth="1"/>
    <col min="13549" max="13549" width="11.1640625" style="565" customWidth="1"/>
    <col min="13550" max="13550" width="12.4140625" style="565" customWidth="1"/>
    <col min="13551" max="13556" width="9.75" style="565" customWidth="1"/>
    <col min="13557" max="13557" width="6.1640625" style="565" customWidth="1"/>
    <col min="13558" max="13787" width="9.1640625" style="565"/>
    <col min="13788" max="13788" width="6.83203125" style="565" customWidth="1"/>
    <col min="13789" max="13789" width="27.4140625" style="565" customWidth="1"/>
    <col min="13790" max="13790" width="12.83203125" style="565" customWidth="1"/>
    <col min="13791" max="13791" width="0" style="565" hidden="1" customWidth="1"/>
    <col min="13792" max="13792" width="40.4140625" style="565" customWidth="1"/>
    <col min="13793" max="13793" width="9.1640625" style="565" customWidth="1"/>
    <col min="13794" max="13795" width="11" style="565" customWidth="1"/>
    <col min="13796" max="13796" width="12.25" style="565" customWidth="1"/>
    <col min="13797" max="13799" width="12.83203125" style="565" customWidth="1"/>
    <col min="13800" max="13800" width="10.75" style="565" customWidth="1"/>
    <col min="13801" max="13801" width="12.75" style="565" customWidth="1"/>
    <col min="13802" max="13802" width="10.83203125" style="565" customWidth="1"/>
    <col min="13803" max="13803" width="11.25" style="565" customWidth="1"/>
    <col min="13804" max="13804" width="9.75" style="565" customWidth="1"/>
    <col min="13805" max="13805" width="11.1640625" style="565" customWidth="1"/>
    <col min="13806" max="13806" width="12.4140625" style="565" customWidth="1"/>
    <col min="13807" max="13812" width="9.75" style="565" customWidth="1"/>
    <col min="13813" max="13813" width="6.1640625" style="565" customWidth="1"/>
    <col min="13814" max="14043" width="9.1640625" style="565"/>
    <col min="14044" max="14044" width="6.83203125" style="565" customWidth="1"/>
    <col min="14045" max="14045" width="27.4140625" style="565" customWidth="1"/>
    <col min="14046" max="14046" width="12.83203125" style="565" customWidth="1"/>
    <col min="14047" max="14047" width="0" style="565" hidden="1" customWidth="1"/>
    <col min="14048" max="14048" width="40.4140625" style="565" customWidth="1"/>
    <col min="14049" max="14049" width="9.1640625" style="565" customWidth="1"/>
    <col min="14050" max="14051" width="11" style="565" customWidth="1"/>
    <col min="14052" max="14052" width="12.25" style="565" customWidth="1"/>
    <col min="14053" max="14055" width="12.83203125" style="565" customWidth="1"/>
    <col min="14056" max="14056" width="10.75" style="565" customWidth="1"/>
    <col min="14057" max="14057" width="12.75" style="565" customWidth="1"/>
    <col min="14058" max="14058" width="10.83203125" style="565" customWidth="1"/>
    <col min="14059" max="14059" width="11.25" style="565" customWidth="1"/>
    <col min="14060" max="14060" width="9.75" style="565" customWidth="1"/>
    <col min="14061" max="14061" width="11.1640625" style="565" customWidth="1"/>
    <col min="14062" max="14062" width="12.4140625" style="565" customWidth="1"/>
    <col min="14063" max="14068" width="9.75" style="565" customWidth="1"/>
    <col min="14069" max="14069" width="6.1640625" style="565" customWidth="1"/>
    <col min="14070" max="14299" width="9.1640625" style="565"/>
    <col min="14300" max="14300" width="6.83203125" style="565" customWidth="1"/>
    <col min="14301" max="14301" width="27.4140625" style="565" customWidth="1"/>
    <col min="14302" max="14302" width="12.83203125" style="565" customWidth="1"/>
    <col min="14303" max="14303" width="0" style="565" hidden="1" customWidth="1"/>
    <col min="14304" max="14304" width="40.4140625" style="565" customWidth="1"/>
    <col min="14305" max="14305" width="9.1640625" style="565" customWidth="1"/>
    <col min="14306" max="14307" width="11" style="565" customWidth="1"/>
    <col min="14308" max="14308" width="12.25" style="565" customWidth="1"/>
    <col min="14309" max="14311" width="12.83203125" style="565" customWidth="1"/>
    <col min="14312" max="14312" width="10.75" style="565" customWidth="1"/>
    <col min="14313" max="14313" width="12.75" style="565" customWidth="1"/>
    <col min="14314" max="14314" width="10.83203125" style="565" customWidth="1"/>
    <col min="14315" max="14315" width="11.25" style="565" customWidth="1"/>
    <col min="14316" max="14316" width="9.75" style="565" customWidth="1"/>
    <col min="14317" max="14317" width="11.1640625" style="565" customWidth="1"/>
    <col min="14318" max="14318" width="12.4140625" style="565" customWidth="1"/>
    <col min="14319" max="14324" width="9.75" style="565" customWidth="1"/>
    <col min="14325" max="14325" width="6.1640625" style="565" customWidth="1"/>
    <col min="14326" max="14555" width="9.1640625" style="565"/>
    <col min="14556" max="14556" width="6.83203125" style="565" customWidth="1"/>
    <col min="14557" max="14557" width="27.4140625" style="565" customWidth="1"/>
    <col min="14558" max="14558" width="12.83203125" style="565" customWidth="1"/>
    <col min="14559" max="14559" width="0" style="565" hidden="1" customWidth="1"/>
    <col min="14560" max="14560" width="40.4140625" style="565" customWidth="1"/>
    <col min="14561" max="14561" width="9.1640625" style="565" customWidth="1"/>
    <col min="14562" max="14563" width="11" style="565" customWidth="1"/>
    <col min="14564" max="14564" width="12.25" style="565" customWidth="1"/>
    <col min="14565" max="14567" width="12.83203125" style="565" customWidth="1"/>
    <col min="14568" max="14568" width="10.75" style="565" customWidth="1"/>
    <col min="14569" max="14569" width="12.75" style="565" customWidth="1"/>
    <col min="14570" max="14570" width="10.83203125" style="565" customWidth="1"/>
    <col min="14571" max="14571" width="11.25" style="565" customWidth="1"/>
    <col min="14572" max="14572" width="9.75" style="565" customWidth="1"/>
    <col min="14573" max="14573" width="11.1640625" style="565" customWidth="1"/>
    <col min="14574" max="14574" width="12.4140625" style="565" customWidth="1"/>
    <col min="14575" max="14580" width="9.75" style="565" customWidth="1"/>
    <col min="14581" max="14581" width="6.1640625" style="565" customWidth="1"/>
    <col min="14582" max="14811" width="9.1640625" style="565"/>
    <col min="14812" max="14812" width="6.83203125" style="565" customWidth="1"/>
    <col min="14813" max="14813" width="27.4140625" style="565" customWidth="1"/>
    <col min="14814" max="14814" width="12.83203125" style="565" customWidth="1"/>
    <col min="14815" max="14815" width="0" style="565" hidden="1" customWidth="1"/>
    <col min="14816" max="14816" width="40.4140625" style="565" customWidth="1"/>
    <col min="14817" max="14817" width="9.1640625" style="565" customWidth="1"/>
    <col min="14818" max="14819" width="11" style="565" customWidth="1"/>
    <col min="14820" max="14820" width="12.25" style="565" customWidth="1"/>
    <col min="14821" max="14823" width="12.83203125" style="565" customWidth="1"/>
    <col min="14824" max="14824" width="10.75" style="565" customWidth="1"/>
    <col min="14825" max="14825" width="12.75" style="565" customWidth="1"/>
    <col min="14826" max="14826" width="10.83203125" style="565" customWidth="1"/>
    <col min="14827" max="14827" width="11.25" style="565" customWidth="1"/>
    <col min="14828" max="14828" width="9.75" style="565" customWidth="1"/>
    <col min="14829" max="14829" width="11.1640625" style="565" customWidth="1"/>
    <col min="14830" max="14830" width="12.4140625" style="565" customWidth="1"/>
    <col min="14831" max="14836" width="9.75" style="565" customWidth="1"/>
    <col min="14837" max="14837" width="6.1640625" style="565" customWidth="1"/>
    <col min="14838" max="15067" width="9.1640625" style="565"/>
    <col min="15068" max="15068" width="6.83203125" style="565" customWidth="1"/>
    <col min="15069" max="15069" width="27.4140625" style="565" customWidth="1"/>
    <col min="15070" max="15070" width="12.83203125" style="565" customWidth="1"/>
    <col min="15071" max="15071" width="0" style="565" hidden="1" customWidth="1"/>
    <col min="15072" max="15072" width="40.4140625" style="565" customWidth="1"/>
    <col min="15073" max="15073" width="9.1640625" style="565" customWidth="1"/>
    <col min="15074" max="15075" width="11" style="565" customWidth="1"/>
    <col min="15076" max="15076" width="12.25" style="565" customWidth="1"/>
    <col min="15077" max="15079" width="12.83203125" style="565" customWidth="1"/>
    <col min="15080" max="15080" width="10.75" style="565" customWidth="1"/>
    <col min="15081" max="15081" width="12.75" style="565" customWidth="1"/>
    <col min="15082" max="15082" width="10.83203125" style="565" customWidth="1"/>
    <col min="15083" max="15083" width="11.25" style="565" customWidth="1"/>
    <col min="15084" max="15084" width="9.75" style="565" customWidth="1"/>
    <col min="15085" max="15085" width="11.1640625" style="565" customWidth="1"/>
    <col min="15086" max="15086" width="12.4140625" style="565" customWidth="1"/>
    <col min="15087" max="15092" width="9.75" style="565" customWidth="1"/>
    <col min="15093" max="15093" width="6.1640625" style="565" customWidth="1"/>
    <col min="15094" max="15323" width="9.1640625" style="565"/>
    <col min="15324" max="15324" width="6.83203125" style="565" customWidth="1"/>
    <col min="15325" max="15325" width="27.4140625" style="565" customWidth="1"/>
    <col min="15326" max="15326" width="12.83203125" style="565" customWidth="1"/>
    <col min="15327" max="15327" width="0" style="565" hidden="1" customWidth="1"/>
    <col min="15328" max="15328" width="40.4140625" style="565" customWidth="1"/>
    <col min="15329" max="15329" width="9.1640625" style="565" customWidth="1"/>
    <col min="15330" max="15331" width="11" style="565" customWidth="1"/>
    <col min="15332" max="15332" width="12.25" style="565" customWidth="1"/>
    <col min="15333" max="15335" width="12.83203125" style="565" customWidth="1"/>
    <col min="15336" max="15336" width="10.75" style="565" customWidth="1"/>
    <col min="15337" max="15337" width="12.75" style="565" customWidth="1"/>
    <col min="15338" max="15338" width="10.83203125" style="565" customWidth="1"/>
    <col min="15339" max="15339" width="11.25" style="565" customWidth="1"/>
    <col min="15340" max="15340" width="9.75" style="565" customWidth="1"/>
    <col min="15341" max="15341" width="11.1640625" style="565" customWidth="1"/>
    <col min="15342" max="15342" width="12.4140625" style="565" customWidth="1"/>
    <col min="15343" max="15348" width="9.75" style="565" customWidth="1"/>
    <col min="15349" max="15349" width="6.1640625" style="565" customWidth="1"/>
    <col min="15350" max="15579" width="9.1640625" style="565"/>
    <col min="15580" max="15580" width="6.83203125" style="565" customWidth="1"/>
    <col min="15581" max="15581" width="27.4140625" style="565" customWidth="1"/>
    <col min="15582" max="15582" width="12.83203125" style="565" customWidth="1"/>
    <col min="15583" max="15583" width="0" style="565" hidden="1" customWidth="1"/>
    <col min="15584" max="15584" width="40.4140625" style="565" customWidth="1"/>
    <col min="15585" max="15585" width="9.1640625" style="565" customWidth="1"/>
    <col min="15586" max="15587" width="11" style="565" customWidth="1"/>
    <col min="15588" max="15588" width="12.25" style="565" customWidth="1"/>
    <col min="15589" max="15591" width="12.83203125" style="565" customWidth="1"/>
    <col min="15592" max="15592" width="10.75" style="565" customWidth="1"/>
    <col min="15593" max="15593" width="12.75" style="565" customWidth="1"/>
    <col min="15594" max="15594" width="10.83203125" style="565" customWidth="1"/>
    <col min="15595" max="15595" width="11.25" style="565" customWidth="1"/>
    <col min="15596" max="15596" width="9.75" style="565" customWidth="1"/>
    <col min="15597" max="15597" width="11.1640625" style="565" customWidth="1"/>
    <col min="15598" max="15598" width="12.4140625" style="565" customWidth="1"/>
    <col min="15599" max="15604" width="9.75" style="565" customWidth="1"/>
    <col min="15605" max="15605" width="6.1640625" style="565" customWidth="1"/>
    <col min="15606" max="15835" width="9.1640625" style="565"/>
    <col min="15836" max="15836" width="6.83203125" style="565" customWidth="1"/>
    <col min="15837" max="15837" width="27.4140625" style="565" customWidth="1"/>
    <col min="15838" max="15838" width="12.83203125" style="565" customWidth="1"/>
    <col min="15839" max="15839" width="0" style="565" hidden="1" customWidth="1"/>
    <col min="15840" max="15840" width="40.4140625" style="565" customWidth="1"/>
    <col min="15841" max="15841" width="9.1640625" style="565" customWidth="1"/>
    <col min="15842" max="15843" width="11" style="565" customWidth="1"/>
    <col min="15844" max="15844" width="12.25" style="565" customWidth="1"/>
    <col min="15845" max="15847" width="12.83203125" style="565" customWidth="1"/>
    <col min="15848" max="15848" width="10.75" style="565" customWidth="1"/>
    <col min="15849" max="15849" width="12.75" style="565" customWidth="1"/>
    <col min="15850" max="15850" width="10.83203125" style="565" customWidth="1"/>
    <col min="15851" max="15851" width="11.25" style="565" customWidth="1"/>
    <col min="15852" max="15852" width="9.75" style="565" customWidth="1"/>
    <col min="15853" max="15853" width="11.1640625" style="565" customWidth="1"/>
    <col min="15854" max="15854" width="12.4140625" style="565" customWidth="1"/>
    <col min="15855" max="15860" width="9.75" style="565" customWidth="1"/>
    <col min="15861" max="15861" width="6.1640625" style="565" customWidth="1"/>
    <col min="15862" max="16091" width="9.1640625" style="565"/>
    <col min="16092" max="16092" width="6.83203125" style="565" customWidth="1"/>
    <col min="16093" max="16093" width="27.4140625" style="565" customWidth="1"/>
    <col min="16094" max="16094" width="12.83203125" style="565" customWidth="1"/>
    <col min="16095" max="16095" width="0" style="565" hidden="1" customWidth="1"/>
    <col min="16096" max="16096" width="40.4140625" style="565" customWidth="1"/>
    <col min="16097" max="16097" width="9.1640625" style="565" customWidth="1"/>
    <col min="16098" max="16099" width="11" style="565" customWidth="1"/>
    <col min="16100" max="16100" width="12.25" style="565" customWidth="1"/>
    <col min="16101" max="16103" width="12.83203125" style="565" customWidth="1"/>
    <col min="16104" max="16104" width="10.75" style="565" customWidth="1"/>
    <col min="16105" max="16105" width="12.75" style="565" customWidth="1"/>
    <col min="16106" max="16106" width="10.83203125" style="565" customWidth="1"/>
    <col min="16107" max="16107" width="11.25" style="565" customWidth="1"/>
    <col min="16108" max="16108" width="9.75" style="565" customWidth="1"/>
    <col min="16109" max="16109" width="11.1640625" style="565" customWidth="1"/>
    <col min="16110" max="16110" width="12.4140625" style="565" customWidth="1"/>
    <col min="16111" max="16116" width="9.75" style="565" customWidth="1"/>
    <col min="16117" max="16117" width="6.1640625" style="565" customWidth="1"/>
    <col min="16118" max="16384" width="9.1640625" style="565"/>
  </cols>
  <sheetData>
    <row r="1" spans="1:32" ht="22.15" customHeight="1">
      <c r="A1" s="641" t="s">
        <v>1096</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row>
    <row r="2" spans="1:32" ht="46.5" customHeight="1">
      <c r="A2" s="640" t="s">
        <v>1215</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13"/>
      <c r="AD2" s="613"/>
    </row>
    <row r="3" spans="1:32" ht="21.75" customHeight="1">
      <c r="A3" s="640" t="s">
        <v>1218</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13"/>
      <c r="AD3" s="613"/>
    </row>
    <row r="4" spans="1:32" ht="21.75" customHeight="1">
      <c r="A4" s="642" t="s">
        <v>1239</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row>
    <row r="5" spans="1:32" ht="24.75" customHeight="1">
      <c r="A5" s="566"/>
      <c r="B5" s="579"/>
      <c r="C5" s="566"/>
      <c r="D5" s="566"/>
      <c r="E5" s="566"/>
      <c r="F5" s="566"/>
      <c r="G5" s="566"/>
      <c r="H5" s="643" t="s">
        <v>1190</v>
      </c>
      <c r="I5" s="643"/>
      <c r="J5" s="643"/>
      <c r="K5" s="643"/>
      <c r="L5" s="643"/>
      <c r="M5" s="643"/>
      <c r="N5" s="643"/>
      <c r="O5" s="643"/>
      <c r="P5" s="643"/>
      <c r="Q5" s="643"/>
      <c r="R5" s="643"/>
      <c r="S5" s="643"/>
      <c r="T5" s="643"/>
      <c r="U5" s="643"/>
      <c r="V5" s="643"/>
      <c r="W5" s="643"/>
      <c r="X5" s="643"/>
      <c r="Y5" s="643"/>
      <c r="Z5" s="643"/>
      <c r="AA5" s="643"/>
      <c r="AB5" s="643"/>
    </row>
    <row r="6" spans="1:32" ht="37.5" customHeight="1">
      <c r="A6" s="644" t="s">
        <v>1</v>
      </c>
      <c r="B6" s="645" t="s">
        <v>2</v>
      </c>
      <c r="C6" s="630" t="s">
        <v>3</v>
      </c>
      <c r="D6" s="630" t="s">
        <v>1205</v>
      </c>
      <c r="E6" s="630" t="s">
        <v>1192</v>
      </c>
      <c r="F6" s="630" t="s">
        <v>1191</v>
      </c>
      <c r="G6" s="630" t="s">
        <v>5</v>
      </c>
      <c r="H6" s="647" t="s">
        <v>1177</v>
      </c>
      <c r="I6" s="635" t="s">
        <v>1202</v>
      </c>
      <c r="J6" s="635"/>
      <c r="K6" s="635"/>
      <c r="L6" s="635"/>
      <c r="M6" s="648" t="s">
        <v>1193</v>
      </c>
      <c r="N6" s="649"/>
      <c r="O6" s="650"/>
      <c r="P6" s="630" t="s">
        <v>1194</v>
      </c>
      <c r="Q6" s="630" t="s">
        <v>1204</v>
      </c>
      <c r="R6" s="635" t="s">
        <v>1207</v>
      </c>
      <c r="S6" s="635"/>
      <c r="T6" s="635"/>
      <c r="U6" s="635"/>
      <c r="V6" s="635"/>
      <c r="W6" s="635"/>
      <c r="X6" s="635" t="s">
        <v>1208</v>
      </c>
      <c r="Y6" s="635"/>
      <c r="Z6" s="635"/>
      <c r="AA6" s="630" t="s">
        <v>918</v>
      </c>
      <c r="AB6" s="630" t="s">
        <v>8</v>
      </c>
    </row>
    <row r="7" spans="1:32" ht="48" customHeight="1">
      <c r="A7" s="635"/>
      <c r="B7" s="646"/>
      <c r="C7" s="631"/>
      <c r="D7" s="631"/>
      <c r="E7" s="631"/>
      <c r="F7" s="631"/>
      <c r="G7" s="631"/>
      <c r="H7" s="631"/>
      <c r="I7" s="635"/>
      <c r="J7" s="635"/>
      <c r="K7" s="635"/>
      <c r="L7" s="635"/>
      <c r="M7" s="630" t="s">
        <v>9</v>
      </c>
      <c r="N7" s="636" t="s">
        <v>703</v>
      </c>
      <c r="O7" s="636"/>
      <c r="P7" s="631"/>
      <c r="Q7" s="631"/>
      <c r="R7" s="630" t="s">
        <v>9</v>
      </c>
      <c r="S7" s="651" t="s">
        <v>703</v>
      </c>
      <c r="T7" s="652"/>
      <c r="U7" s="635" t="s">
        <v>1184</v>
      </c>
      <c r="V7" s="635"/>
      <c r="W7" s="635"/>
      <c r="X7" s="635"/>
      <c r="Y7" s="635"/>
      <c r="Z7" s="635"/>
      <c r="AA7" s="631"/>
      <c r="AB7" s="631"/>
    </row>
    <row r="8" spans="1:32" ht="27.75" customHeight="1">
      <c r="A8" s="644"/>
      <c r="B8" s="645"/>
      <c r="C8" s="631"/>
      <c r="D8" s="631"/>
      <c r="E8" s="631"/>
      <c r="F8" s="631"/>
      <c r="G8" s="631"/>
      <c r="H8" s="631"/>
      <c r="I8" s="635" t="s">
        <v>1203</v>
      </c>
      <c r="J8" s="635" t="s">
        <v>9</v>
      </c>
      <c r="K8" s="636" t="s">
        <v>703</v>
      </c>
      <c r="L8" s="636"/>
      <c r="M8" s="631"/>
      <c r="N8" s="633" t="s">
        <v>10</v>
      </c>
      <c r="O8" s="630" t="s">
        <v>11</v>
      </c>
      <c r="P8" s="631"/>
      <c r="Q8" s="631"/>
      <c r="R8" s="631"/>
      <c r="S8" s="633" t="s">
        <v>1185</v>
      </c>
      <c r="T8" s="630" t="s">
        <v>1186</v>
      </c>
      <c r="U8" s="635" t="s">
        <v>9</v>
      </c>
      <c r="V8" s="636" t="s">
        <v>703</v>
      </c>
      <c r="W8" s="636"/>
      <c r="X8" s="635" t="s">
        <v>9</v>
      </c>
      <c r="Y8" s="636" t="s">
        <v>703</v>
      </c>
      <c r="Z8" s="636"/>
      <c r="AA8" s="631"/>
      <c r="AB8" s="631"/>
    </row>
    <row r="9" spans="1:32" ht="74.25" customHeight="1">
      <c r="A9" s="644"/>
      <c r="B9" s="645"/>
      <c r="C9" s="632"/>
      <c r="D9" s="632"/>
      <c r="E9" s="632"/>
      <c r="F9" s="632"/>
      <c r="G9" s="632"/>
      <c r="H9" s="632"/>
      <c r="I9" s="635"/>
      <c r="J9" s="635"/>
      <c r="K9" s="575" t="s">
        <v>10</v>
      </c>
      <c r="L9" s="615" t="s">
        <v>11</v>
      </c>
      <c r="M9" s="632"/>
      <c r="N9" s="634"/>
      <c r="O9" s="632"/>
      <c r="P9" s="632"/>
      <c r="Q9" s="632"/>
      <c r="R9" s="632"/>
      <c r="S9" s="634"/>
      <c r="T9" s="632"/>
      <c r="U9" s="635"/>
      <c r="V9" s="575" t="s">
        <v>1185</v>
      </c>
      <c r="W9" s="615" t="s">
        <v>1186</v>
      </c>
      <c r="X9" s="635"/>
      <c r="Y9" s="575" t="s">
        <v>1185</v>
      </c>
      <c r="Z9" s="623" t="s">
        <v>1186</v>
      </c>
      <c r="AA9" s="632"/>
      <c r="AB9" s="632"/>
    </row>
    <row r="10" spans="1:32" ht="24.75" customHeight="1">
      <c r="A10" s="4" t="s">
        <v>48</v>
      </c>
      <c r="B10" s="4" t="s">
        <v>49</v>
      </c>
      <c r="C10" s="4" t="s">
        <v>1083</v>
      </c>
      <c r="D10" s="567">
        <v>1</v>
      </c>
      <c r="E10" s="567">
        <v>2</v>
      </c>
      <c r="F10" s="567">
        <v>3</v>
      </c>
      <c r="G10" s="567">
        <v>4</v>
      </c>
      <c r="H10" s="567">
        <v>5</v>
      </c>
      <c r="I10" s="567">
        <v>6</v>
      </c>
      <c r="J10" s="567" t="s">
        <v>1214</v>
      </c>
      <c r="K10" s="567">
        <v>8</v>
      </c>
      <c r="L10" s="567">
        <v>9</v>
      </c>
      <c r="M10" s="567" t="s">
        <v>1213</v>
      </c>
      <c r="N10" s="567">
        <v>11</v>
      </c>
      <c r="O10" s="567">
        <v>12</v>
      </c>
      <c r="P10" s="567">
        <v>13</v>
      </c>
      <c r="Q10" s="567">
        <v>14</v>
      </c>
      <c r="R10" s="567" t="s">
        <v>1211</v>
      </c>
      <c r="S10" s="567" t="s">
        <v>1231</v>
      </c>
      <c r="T10" s="567" t="s">
        <v>1232</v>
      </c>
      <c r="U10" s="567">
        <v>18</v>
      </c>
      <c r="V10" s="567">
        <v>19</v>
      </c>
      <c r="W10" s="567">
        <v>20</v>
      </c>
      <c r="X10" s="567" t="s">
        <v>1212</v>
      </c>
      <c r="Y10" s="567" t="s">
        <v>1233</v>
      </c>
      <c r="Z10" s="567" t="s">
        <v>1234</v>
      </c>
      <c r="AA10" s="567">
        <v>24</v>
      </c>
      <c r="AB10" s="567">
        <v>25</v>
      </c>
    </row>
    <row r="11" spans="1:32" ht="36.75" customHeight="1">
      <c r="A11" s="4"/>
      <c r="B11" s="730" t="s">
        <v>1176</v>
      </c>
      <c r="C11" s="4"/>
      <c r="D11" s="567"/>
      <c r="E11" s="567"/>
      <c r="F11" s="567"/>
      <c r="G11" s="4"/>
      <c r="H11" s="561"/>
      <c r="I11" s="588"/>
      <c r="J11" s="475">
        <f>+K11+L11</f>
        <v>2500</v>
      </c>
      <c r="K11" s="475">
        <f>+K12</f>
        <v>2458.4299999999998</v>
      </c>
      <c r="L11" s="475">
        <f>+L12</f>
        <v>41.57</v>
      </c>
      <c r="M11" s="475">
        <f t="shared" ref="M11:O11" si="0">+M12</f>
        <v>2500</v>
      </c>
      <c r="N11" s="475">
        <f t="shared" si="0"/>
        <v>2458.4299999999998</v>
      </c>
      <c r="O11" s="475">
        <f t="shared" si="0"/>
        <v>41.57</v>
      </c>
      <c r="P11" s="577"/>
      <c r="Q11" s="475"/>
      <c r="R11" s="475">
        <f>+R12</f>
        <v>2500</v>
      </c>
      <c r="S11" s="475">
        <f t="shared" ref="S11:Z11" si="1">+S12</f>
        <v>2458.4299999999998</v>
      </c>
      <c r="T11" s="475">
        <f t="shared" si="1"/>
        <v>41.57</v>
      </c>
      <c r="U11" s="475">
        <f t="shared" si="1"/>
        <v>2500</v>
      </c>
      <c r="V11" s="475">
        <f t="shared" si="1"/>
        <v>2458.4299999999998</v>
      </c>
      <c r="W11" s="475">
        <f t="shared" si="1"/>
        <v>41.57</v>
      </c>
      <c r="X11" s="475">
        <f t="shared" si="1"/>
        <v>2500</v>
      </c>
      <c r="Y11" s="475">
        <f t="shared" si="1"/>
        <v>2458.4299999999998</v>
      </c>
      <c r="Z11" s="475">
        <f t="shared" si="1"/>
        <v>41.57</v>
      </c>
      <c r="AA11" s="561"/>
      <c r="AB11" s="323"/>
      <c r="AD11" s="584" t="e">
        <f>+#REF!+#REF!+#REF!+#REF!+#REF!+#REF!+#REF!+#REF!+#REF!+#REF!+#REF!+#REF!+#REF!+#REF!+#REF!+#REF!+#REF!</f>
        <v>#REF!</v>
      </c>
      <c r="AE11" s="584" t="e">
        <f>+#REF!+#REF!+#REF!+#REF!+#REF!+#REF!+#REF!+#REF!+#REF!+#REF!+#REF!+#REF!+#REF!+#REF!+#REF!+#REF!+#REF!</f>
        <v>#REF!</v>
      </c>
      <c r="AF11" s="584" t="e">
        <f>+#REF!+#REF!+#REF!+#REF!+#REF!+#REF!+#REF!+#REF!+#REF!+#REF!+#REF!+#REF!+#REF!+#REF!+#REF!+#REF!+#REF!</f>
        <v>#REF!</v>
      </c>
    </row>
    <row r="12" spans="1:32" ht="63.75" customHeight="1">
      <c r="A12" s="617" t="s">
        <v>985</v>
      </c>
      <c r="B12" s="589" t="s">
        <v>1217</v>
      </c>
      <c r="C12" s="12"/>
      <c r="D12" s="591"/>
      <c r="E12" s="591"/>
      <c r="F12" s="591"/>
      <c r="G12" s="12"/>
      <c r="H12" s="561"/>
      <c r="I12" s="588"/>
      <c r="J12" s="475">
        <f t="shared" ref="J12:Y13" si="2">+J13</f>
        <v>2500</v>
      </c>
      <c r="K12" s="475">
        <f t="shared" si="2"/>
        <v>2458.4299999999998</v>
      </c>
      <c r="L12" s="475">
        <f t="shared" si="2"/>
        <v>41.57</v>
      </c>
      <c r="M12" s="475">
        <f t="shared" si="2"/>
        <v>2500</v>
      </c>
      <c r="N12" s="475">
        <f t="shared" si="2"/>
        <v>2458.4299999999998</v>
      </c>
      <c r="O12" s="475">
        <f t="shared" si="2"/>
        <v>41.57</v>
      </c>
      <c r="P12" s="577"/>
      <c r="Q12" s="577"/>
      <c r="R12" s="475">
        <f t="shared" si="2"/>
        <v>2500</v>
      </c>
      <c r="S12" s="475">
        <f t="shared" si="2"/>
        <v>2458.4299999999998</v>
      </c>
      <c r="T12" s="475">
        <f t="shared" si="2"/>
        <v>41.57</v>
      </c>
      <c r="U12" s="475">
        <f t="shared" si="2"/>
        <v>2500</v>
      </c>
      <c r="V12" s="475">
        <f t="shared" si="2"/>
        <v>2458.4299999999998</v>
      </c>
      <c r="W12" s="475">
        <f t="shared" si="2"/>
        <v>41.57</v>
      </c>
      <c r="X12" s="475">
        <f t="shared" si="2"/>
        <v>2500</v>
      </c>
      <c r="Y12" s="475">
        <f t="shared" si="2"/>
        <v>2458.4299999999998</v>
      </c>
      <c r="Z12" s="475">
        <f t="shared" ref="Y12:Z13" si="3">+Z13</f>
        <v>41.57</v>
      </c>
      <c r="AA12" s="561"/>
      <c r="AB12" s="323"/>
      <c r="AE12" s="583" t="e">
        <f>+#REF!-737.447908</f>
        <v>#REF!</v>
      </c>
    </row>
    <row r="13" spans="1:32" s="568" customFormat="1" ht="55.5" customHeight="1">
      <c r="A13" s="562" t="s">
        <v>16</v>
      </c>
      <c r="B13" s="590" t="s">
        <v>47</v>
      </c>
      <c r="C13" s="128"/>
      <c r="D13" s="574"/>
      <c r="E13" s="574"/>
      <c r="F13" s="574"/>
      <c r="G13" s="128"/>
      <c r="H13" s="412"/>
      <c r="I13" s="576"/>
      <c r="J13" s="475">
        <f>+J14</f>
        <v>2500</v>
      </c>
      <c r="K13" s="475">
        <f t="shared" si="2"/>
        <v>2458.4299999999998</v>
      </c>
      <c r="L13" s="475">
        <f t="shared" si="2"/>
        <v>41.57</v>
      </c>
      <c r="M13" s="475">
        <f t="shared" si="2"/>
        <v>2500</v>
      </c>
      <c r="N13" s="475">
        <f t="shared" si="2"/>
        <v>2458.4299999999998</v>
      </c>
      <c r="O13" s="475">
        <f t="shared" si="2"/>
        <v>41.57</v>
      </c>
      <c r="P13" s="475">
        <f t="shared" si="2"/>
        <v>0</v>
      </c>
      <c r="Q13" s="475">
        <f t="shared" si="2"/>
        <v>0</v>
      </c>
      <c r="R13" s="475">
        <f t="shared" si="2"/>
        <v>2500</v>
      </c>
      <c r="S13" s="475">
        <f t="shared" si="2"/>
        <v>2458.4299999999998</v>
      </c>
      <c r="T13" s="475">
        <f t="shared" si="2"/>
        <v>41.57</v>
      </c>
      <c r="U13" s="475">
        <f t="shared" si="2"/>
        <v>2500</v>
      </c>
      <c r="V13" s="475">
        <f t="shared" si="2"/>
        <v>2458.4299999999998</v>
      </c>
      <c r="W13" s="475">
        <f t="shared" si="2"/>
        <v>41.57</v>
      </c>
      <c r="X13" s="475">
        <f t="shared" si="2"/>
        <v>2500</v>
      </c>
      <c r="Y13" s="475">
        <f t="shared" si="3"/>
        <v>2458.4299999999998</v>
      </c>
      <c r="Z13" s="475">
        <f t="shared" si="3"/>
        <v>41.57</v>
      </c>
      <c r="AA13" s="412"/>
      <c r="AB13" s="475"/>
      <c r="AD13" s="585">
        <f>+V13-54267.271815</f>
        <v>-51808.841815</v>
      </c>
      <c r="AE13" s="586">
        <f>+U13-55402.764815</f>
        <v>-52902.764815000002</v>
      </c>
    </row>
    <row r="14" spans="1:32" s="568" customFormat="1" ht="36" customHeight="1">
      <c r="A14" s="616" t="s">
        <v>987</v>
      </c>
      <c r="B14" s="621" t="s">
        <v>1187</v>
      </c>
      <c r="C14" s="574"/>
      <c r="D14" s="574"/>
      <c r="E14" s="574"/>
      <c r="F14" s="574"/>
      <c r="G14" s="574"/>
      <c r="H14" s="576"/>
      <c r="I14" s="576"/>
      <c r="J14" s="612">
        <f t="shared" ref="J14:O14" si="4">SUM(J15:J18)</f>
        <v>2500</v>
      </c>
      <c r="K14" s="612">
        <f t="shared" si="4"/>
        <v>2458.4299999999998</v>
      </c>
      <c r="L14" s="612">
        <f t="shared" si="4"/>
        <v>41.57</v>
      </c>
      <c r="M14" s="612">
        <f t="shared" si="4"/>
        <v>2500</v>
      </c>
      <c r="N14" s="612">
        <f t="shared" si="4"/>
        <v>2458.4299999999998</v>
      </c>
      <c r="O14" s="612">
        <f t="shared" si="4"/>
        <v>41.57</v>
      </c>
      <c r="P14" s="612"/>
      <c r="Q14" s="612"/>
      <c r="R14" s="612">
        <f t="shared" ref="R14:X14" si="5">SUM(R15:R18)</f>
        <v>2500</v>
      </c>
      <c r="S14" s="612">
        <f t="shared" si="5"/>
        <v>2458.4299999999998</v>
      </c>
      <c r="T14" s="612">
        <f t="shared" si="5"/>
        <v>41.57</v>
      </c>
      <c r="U14" s="612">
        <f t="shared" si="5"/>
        <v>2500</v>
      </c>
      <c r="V14" s="612">
        <f t="shared" si="5"/>
        <v>2458.4299999999998</v>
      </c>
      <c r="W14" s="612">
        <f t="shared" si="5"/>
        <v>41.57</v>
      </c>
      <c r="X14" s="612">
        <f t="shared" si="5"/>
        <v>2500</v>
      </c>
      <c r="Y14" s="612">
        <f t="shared" ref="Y14:Z14" si="6">SUM(Y15:Y18)</f>
        <v>2458.4299999999998</v>
      </c>
      <c r="Z14" s="612">
        <f t="shared" si="6"/>
        <v>41.57</v>
      </c>
      <c r="AA14" s="576"/>
      <c r="AB14" s="577"/>
      <c r="AD14" s="585"/>
      <c r="AE14" s="586"/>
    </row>
    <row r="15" spans="1:32" s="568" customFormat="1" ht="59" customHeight="1">
      <c r="A15" s="569">
        <v>1</v>
      </c>
      <c r="B15" s="582" t="s">
        <v>1219</v>
      </c>
      <c r="C15" s="569" t="s">
        <v>186</v>
      </c>
      <c r="D15" s="593"/>
      <c r="E15" s="593" t="s">
        <v>1195</v>
      </c>
      <c r="F15" s="593">
        <v>283</v>
      </c>
      <c r="G15" s="593" t="s">
        <v>54</v>
      </c>
      <c r="H15" s="564" t="s">
        <v>1183</v>
      </c>
      <c r="I15" s="592" t="s">
        <v>1235</v>
      </c>
      <c r="J15" s="587">
        <f t="shared" ref="J15:J18" si="7">+K15+L15</f>
        <v>800</v>
      </c>
      <c r="K15" s="587">
        <v>800</v>
      </c>
      <c r="L15" s="587"/>
      <c r="M15" s="587">
        <f t="shared" ref="M15:M18" si="8">+N15+O15</f>
        <v>800</v>
      </c>
      <c r="N15" s="587">
        <v>800</v>
      </c>
      <c r="O15" s="587"/>
      <c r="P15" s="587"/>
      <c r="Q15" s="587"/>
      <c r="R15" s="580">
        <f>+S15+T15</f>
        <v>800</v>
      </c>
      <c r="S15" s="580">
        <f>+V15</f>
        <v>800</v>
      </c>
      <c r="T15" s="580">
        <f>+W15</f>
        <v>0</v>
      </c>
      <c r="U15" s="587">
        <f>+V15+W15</f>
        <v>800</v>
      </c>
      <c r="V15" s="587">
        <v>800</v>
      </c>
      <c r="W15" s="587"/>
      <c r="X15" s="619">
        <f>+Y15+Z15</f>
        <v>800</v>
      </c>
      <c r="Y15" s="587">
        <v>800</v>
      </c>
      <c r="Z15" s="587"/>
      <c r="AA15" s="637" t="s">
        <v>1188</v>
      </c>
      <c r="AB15" s="618"/>
      <c r="AD15" s="585"/>
      <c r="AE15" s="586"/>
    </row>
    <row r="16" spans="1:32" s="568" customFormat="1" ht="59.5" customHeight="1">
      <c r="A16" s="8">
        <f>+A15+1</f>
        <v>2</v>
      </c>
      <c r="B16" s="582" t="s">
        <v>1220</v>
      </c>
      <c r="C16" s="569" t="s">
        <v>1221</v>
      </c>
      <c r="D16" s="593"/>
      <c r="E16" s="593" t="str">
        <f>+E15</f>
        <v>KBNN huyện Na Rì</v>
      </c>
      <c r="F16" s="593">
        <v>262</v>
      </c>
      <c r="G16" s="593" t="str">
        <f>+G15</f>
        <v>Năm 2024</v>
      </c>
      <c r="H16" s="563" t="s">
        <v>1182</v>
      </c>
      <c r="I16" s="592" t="s">
        <v>1237</v>
      </c>
      <c r="J16" s="580">
        <f t="shared" si="7"/>
        <v>1000</v>
      </c>
      <c r="K16" s="580">
        <v>958.43</v>
      </c>
      <c r="L16" s="580">
        <v>41.57</v>
      </c>
      <c r="M16" s="580">
        <f t="shared" si="8"/>
        <v>1000</v>
      </c>
      <c r="N16" s="580">
        <v>958.43</v>
      </c>
      <c r="O16" s="580">
        <v>41.57</v>
      </c>
      <c r="P16" s="580"/>
      <c r="Q16" s="580"/>
      <c r="R16" s="580">
        <f t="shared" ref="R16" si="9">+S16+T16</f>
        <v>1000</v>
      </c>
      <c r="S16" s="580">
        <f t="shared" ref="S16:S18" si="10">+V16</f>
        <v>958.43</v>
      </c>
      <c r="T16" s="580">
        <f t="shared" ref="T16:T18" si="11">+W16</f>
        <v>41.57</v>
      </c>
      <c r="U16" s="580">
        <f>+V16+W16</f>
        <v>1000</v>
      </c>
      <c r="V16" s="580">
        <v>958.43</v>
      </c>
      <c r="W16" s="580">
        <v>41.57</v>
      </c>
      <c r="X16" s="619">
        <f t="shared" ref="X16:X18" si="12">+Y16+Z16</f>
        <v>1000</v>
      </c>
      <c r="Y16" s="580">
        <v>958.43</v>
      </c>
      <c r="Z16" s="580">
        <v>41.57</v>
      </c>
      <c r="AA16" s="638"/>
      <c r="AB16" s="618"/>
      <c r="AD16" s="585"/>
      <c r="AE16" s="586"/>
    </row>
    <row r="17" spans="1:31" s="568" customFormat="1" ht="62.5" customHeight="1">
      <c r="A17" s="8">
        <f t="shared" ref="A17:A18" si="13">+A16+1</f>
        <v>3</v>
      </c>
      <c r="B17" s="582" t="s">
        <v>1222</v>
      </c>
      <c r="C17" s="569" t="s">
        <v>1223</v>
      </c>
      <c r="D17" s="593"/>
      <c r="E17" s="593" t="str">
        <f t="shared" ref="E17:E18" si="14">+E16</f>
        <v>KBNN huyện Na Rì</v>
      </c>
      <c r="F17" s="622" t="s">
        <v>1226</v>
      </c>
      <c r="G17" s="594" t="str">
        <f>+G16</f>
        <v>Năm 2024</v>
      </c>
      <c r="H17" s="564" t="s">
        <v>1180</v>
      </c>
      <c r="I17" s="592" t="s">
        <v>1236</v>
      </c>
      <c r="J17" s="587">
        <f t="shared" si="7"/>
        <v>400</v>
      </c>
      <c r="K17" s="580">
        <v>400</v>
      </c>
      <c r="L17" s="580"/>
      <c r="M17" s="587">
        <f t="shared" si="8"/>
        <v>400</v>
      </c>
      <c r="N17" s="580">
        <v>400</v>
      </c>
      <c r="O17" s="580"/>
      <c r="P17" s="580"/>
      <c r="Q17" s="580"/>
      <c r="R17" s="580">
        <f>+S17+T17</f>
        <v>400</v>
      </c>
      <c r="S17" s="580">
        <f t="shared" si="10"/>
        <v>400</v>
      </c>
      <c r="T17" s="580">
        <f t="shared" si="11"/>
        <v>0</v>
      </c>
      <c r="U17" s="580">
        <f>+V17+W17</f>
        <v>400</v>
      </c>
      <c r="V17" s="580">
        <v>400</v>
      </c>
      <c r="W17" s="580"/>
      <c r="X17" s="619">
        <f t="shared" si="12"/>
        <v>400</v>
      </c>
      <c r="Y17" s="580">
        <v>400</v>
      </c>
      <c r="Z17" s="580"/>
      <c r="AA17" s="638"/>
      <c r="AB17" s="618"/>
      <c r="AD17" s="585"/>
      <c r="AE17" s="586"/>
    </row>
    <row r="18" spans="1:31" s="568" customFormat="1" ht="62" customHeight="1">
      <c r="A18" s="8">
        <f t="shared" si="13"/>
        <v>4</v>
      </c>
      <c r="B18" s="581" t="s">
        <v>1224</v>
      </c>
      <c r="C18" s="569" t="s">
        <v>1225</v>
      </c>
      <c r="D18" s="593"/>
      <c r="E18" s="593" t="str">
        <f t="shared" si="14"/>
        <v>KBNN huyện Na Rì</v>
      </c>
      <c r="F18" s="593">
        <v>292</v>
      </c>
      <c r="G18" s="594" t="str">
        <f>+G17</f>
        <v>Năm 2024</v>
      </c>
      <c r="H18" s="564" t="s">
        <v>1181</v>
      </c>
      <c r="I18" s="592" t="s">
        <v>1238</v>
      </c>
      <c r="J18" s="587">
        <f t="shared" si="7"/>
        <v>300</v>
      </c>
      <c r="K18" s="587">
        <v>300</v>
      </c>
      <c r="L18" s="587"/>
      <c r="M18" s="587">
        <f t="shared" si="8"/>
        <v>300</v>
      </c>
      <c r="N18" s="587">
        <v>300</v>
      </c>
      <c r="O18" s="587"/>
      <c r="P18" s="587"/>
      <c r="Q18" s="587"/>
      <c r="R18" s="580">
        <f t="shared" ref="R18" si="15">+S18+T18</f>
        <v>300</v>
      </c>
      <c r="S18" s="580">
        <f t="shared" si="10"/>
        <v>300</v>
      </c>
      <c r="T18" s="580">
        <f t="shared" si="11"/>
        <v>0</v>
      </c>
      <c r="U18" s="587">
        <f t="shared" ref="U18" si="16">+V18+W18</f>
        <v>300</v>
      </c>
      <c r="V18" s="587">
        <v>300</v>
      </c>
      <c r="W18" s="587"/>
      <c r="X18" s="619">
        <f t="shared" si="12"/>
        <v>300</v>
      </c>
      <c r="Y18" s="587">
        <v>300</v>
      </c>
      <c r="Z18" s="587"/>
      <c r="AA18" s="639"/>
      <c r="AB18" s="618"/>
      <c r="AD18" s="585"/>
      <c r="AE18" s="586"/>
    </row>
  </sheetData>
  <mergeCells count="38">
    <mergeCell ref="A3:AB3"/>
    <mergeCell ref="D6:D9"/>
    <mergeCell ref="I6:L7"/>
    <mergeCell ref="E6:E9"/>
    <mergeCell ref="M6:O6"/>
    <mergeCell ref="Q6:Q9"/>
    <mergeCell ref="P6:P9"/>
    <mergeCell ref="N7:O7"/>
    <mergeCell ref="M7:M9"/>
    <mergeCell ref="N8:N9"/>
    <mergeCell ref="O8:O9"/>
    <mergeCell ref="F6:F9"/>
    <mergeCell ref="I8:I9"/>
    <mergeCell ref="AA6:AA9"/>
    <mergeCell ref="R6:W6"/>
    <mergeCell ref="S7:T7"/>
    <mergeCell ref="AA15:AA18"/>
    <mergeCell ref="AB6:AB9"/>
    <mergeCell ref="X6:Z7"/>
    <mergeCell ref="A2:AB2"/>
    <mergeCell ref="A1:AB1"/>
    <mergeCell ref="A4:AB4"/>
    <mergeCell ref="H5:AB5"/>
    <mergeCell ref="A6:A9"/>
    <mergeCell ref="B6:B9"/>
    <mergeCell ref="C6:C9"/>
    <mergeCell ref="G6:G9"/>
    <mergeCell ref="H6:H9"/>
    <mergeCell ref="J8:J9"/>
    <mergeCell ref="K8:L8"/>
    <mergeCell ref="U8:U9"/>
    <mergeCell ref="V8:W8"/>
    <mergeCell ref="R7:R9"/>
    <mergeCell ref="S8:S9"/>
    <mergeCell ref="T8:T9"/>
    <mergeCell ref="X8:X9"/>
    <mergeCell ref="Y8:Z8"/>
    <mergeCell ref="U7:W7"/>
  </mergeCells>
  <pageMargins left="0.39370078740157499" right="0.118110236220472" top="0.39370078740157499" bottom="0.39370078740157499" header="0.31496062992126" footer="0.31496062992126"/>
  <pageSetup paperSize="9" scale="45" fitToHeight="0" orientation="landscape" r:id="rId1"/>
  <headerFooter>
    <oddFooter>&amp;C&amp;"Times New Roman,Regular"&amp;P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2"/>
  <sheetViews>
    <sheetView topLeftCell="A4" zoomScale="85" zoomScaleNormal="85" workbookViewId="0">
      <selection activeCell="M181" sqref="M181"/>
    </sheetView>
  </sheetViews>
  <sheetFormatPr defaultRowHeight="14"/>
  <cols>
    <col min="1" max="1" width="6.83203125" style="29" customWidth="1"/>
    <col min="2" max="2" width="27.4140625" style="30" customWidth="1"/>
    <col min="3" max="3" width="12.83203125" style="31" customWidth="1"/>
    <col min="4" max="4" width="12.83203125" style="31" hidden="1" customWidth="1"/>
    <col min="5" max="5" width="40.4140625" style="31" hidden="1" customWidth="1"/>
    <col min="6" max="6" width="9.1640625" style="1" customWidth="1"/>
    <col min="7" max="7" width="12.83203125" style="32" customWidth="1"/>
    <col min="8" max="8" width="12.83203125" style="296" customWidth="1"/>
    <col min="9" max="9" width="12.83203125" style="139" customWidth="1"/>
    <col min="10" max="10" width="10.75" style="32" customWidth="1"/>
    <col min="11" max="11" width="10.75" style="491" customWidth="1"/>
    <col min="12" max="12" width="12" style="32" customWidth="1"/>
    <col min="13" max="13" width="10.75" style="32" customWidth="1"/>
    <col min="14" max="14" width="10.75" style="491" customWidth="1"/>
    <col min="15" max="16" width="10.75" style="32" customWidth="1"/>
    <col min="17" max="17" width="11.75" style="543" customWidth="1"/>
    <col min="18" max="18" width="11.75" style="32" customWidth="1"/>
    <col min="19" max="20" width="10.75" style="32" customWidth="1"/>
    <col min="21" max="21" width="12.58203125" style="32" customWidth="1"/>
    <col min="22" max="22" width="11.75" style="32" customWidth="1"/>
    <col min="23" max="23" width="10.75" style="32" customWidth="1"/>
    <col min="24" max="24" width="12.75" style="32" customWidth="1"/>
    <col min="25" max="25" width="10.83203125" style="32" customWidth="1"/>
    <col min="26" max="26" width="13.83203125" style="32" customWidth="1"/>
    <col min="27" max="27" width="11.25" style="32" customWidth="1"/>
    <col min="28" max="28" width="11.25" style="491" customWidth="1"/>
    <col min="29" max="29" width="14.25" style="491" customWidth="1"/>
    <col min="30" max="30" width="11.25" style="32" customWidth="1"/>
    <col min="31" max="31" width="11.25" style="491" customWidth="1"/>
    <col min="32" max="32" width="14.1640625" style="491" customWidth="1"/>
    <col min="33" max="33" width="11.25" style="32" customWidth="1"/>
    <col min="34" max="34" width="11.25" style="491" customWidth="1"/>
    <col min="35" max="35" width="13.25" style="491" customWidth="1"/>
    <col min="36" max="36" width="11.25" style="32" customWidth="1"/>
    <col min="37" max="37" width="9.75" style="32" customWidth="1"/>
    <col min="38" max="38" width="6.1640625" style="31" customWidth="1"/>
    <col min="39" max="41" width="13.75" style="365" customWidth="1"/>
    <col min="42" max="268" width="9.1640625" style="1"/>
    <col min="269" max="269" width="6.83203125" style="1" customWidth="1"/>
    <col min="270" max="270" width="27.4140625" style="1" customWidth="1"/>
    <col min="271" max="271" width="12.83203125" style="1" customWidth="1"/>
    <col min="272" max="272" width="0" style="1" hidden="1" customWidth="1"/>
    <col min="273" max="273" width="40.4140625" style="1" customWidth="1"/>
    <col min="274" max="274" width="9.1640625" style="1" customWidth="1"/>
    <col min="275" max="276" width="11" style="1" customWidth="1"/>
    <col min="277" max="277" width="12.25" style="1" customWidth="1"/>
    <col min="278" max="280" width="12.83203125" style="1" customWidth="1"/>
    <col min="281" max="281" width="10.75" style="1" customWidth="1"/>
    <col min="282" max="282" width="12.75" style="1" customWidth="1"/>
    <col min="283" max="283" width="10.83203125" style="1" customWidth="1"/>
    <col min="284" max="284" width="11.25" style="1" customWidth="1"/>
    <col min="285" max="285" width="9.75" style="1" customWidth="1"/>
    <col min="286" max="286" width="11.1640625" style="1" customWidth="1"/>
    <col min="287" max="287" width="12.4140625" style="1" customWidth="1"/>
    <col min="288" max="293" width="9.75" style="1" customWidth="1"/>
    <col min="294" max="294" width="6.1640625" style="1" customWidth="1"/>
    <col min="295" max="524" width="9.1640625" style="1"/>
    <col min="525" max="525" width="6.83203125" style="1" customWidth="1"/>
    <col min="526" max="526" width="27.4140625" style="1" customWidth="1"/>
    <col min="527" max="527" width="12.83203125" style="1" customWidth="1"/>
    <col min="528" max="528" width="0" style="1" hidden="1" customWidth="1"/>
    <col min="529" max="529" width="40.4140625" style="1" customWidth="1"/>
    <col min="530" max="530" width="9.1640625" style="1" customWidth="1"/>
    <col min="531" max="532" width="11" style="1" customWidth="1"/>
    <col min="533" max="533" width="12.25" style="1" customWidth="1"/>
    <col min="534" max="536" width="12.83203125" style="1" customWidth="1"/>
    <col min="537" max="537" width="10.75" style="1" customWidth="1"/>
    <col min="538" max="538" width="12.75" style="1" customWidth="1"/>
    <col min="539" max="539" width="10.83203125" style="1" customWidth="1"/>
    <col min="540" max="540" width="11.25" style="1" customWidth="1"/>
    <col min="541" max="541" width="9.75" style="1" customWidth="1"/>
    <col min="542" max="542" width="11.1640625" style="1" customWidth="1"/>
    <col min="543" max="543" width="12.4140625" style="1" customWidth="1"/>
    <col min="544" max="549" width="9.75" style="1" customWidth="1"/>
    <col min="550" max="550" width="6.1640625" style="1" customWidth="1"/>
    <col min="551" max="780" width="9.1640625" style="1"/>
    <col min="781" max="781" width="6.83203125" style="1" customWidth="1"/>
    <col min="782" max="782" width="27.4140625" style="1" customWidth="1"/>
    <col min="783" max="783" width="12.83203125" style="1" customWidth="1"/>
    <col min="784" max="784" width="0" style="1" hidden="1" customWidth="1"/>
    <col min="785" max="785" width="40.4140625" style="1" customWidth="1"/>
    <col min="786" max="786" width="9.1640625" style="1" customWidth="1"/>
    <col min="787" max="788" width="11" style="1" customWidth="1"/>
    <col min="789" max="789" width="12.25" style="1" customWidth="1"/>
    <col min="790" max="792" width="12.83203125" style="1" customWidth="1"/>
    <col min="793" max="793" width="10.75" style="1" customWidth="1"/>
    <col min="794" max="794" width="12.75" style="1" customWidth="1"/>
    <col min="795" max="795" width="10.83203125" style="1" customWidth="1"/>
    <col min="796" max="796" width="11.25" style="1" customWidth="1"/>
    <col min="797" max="797" width="9.75" style="1" customWidth="1"/>
    <col min="798" max="798" width="11.1640625" style="1" customWidth="1"/>
    <col min="799" max="799" width="12.4140625" style="1" customWidth="1"/>
    <col min="800" max="805" width="9.75" style="1" customWidth="1"/>
    <col min="806" max="806" width="6.1640625" style="1" customWidth="1"/>
    <col min="807" max="1036" width="9.1640625" style="1"/>
    <col min="1037" max="1037" width="6.83203125" style="1" customWidth="1"/>
    <col min="1038" max="1038" width="27.4140625" style="1" customWidth="1"/>
    <col min="1039" max="1039" width="12.83203125" style="1" customWidth="1"/>
    <col min="1040" max="1040" width="0" style="1" hidden="1" customWidth="1"/>
    <col min="1041" max="1041" width="40.4140625" style="1" customWidth="1"/>
    <col min="1042" max="1042" width="9.1640625" style="1" customWidth="1"/>
    <col min="1043" max="1044" width="11" style="1" customWidth="1"/>
    <col min="1045" max="1045" width="12.25" style="1" customWidth="1"/>
    <col min="1046" max="1048" width="12.83203125" style="1" customWidth="1"/>
    <col min="1049" max="1049" width="10.75" style="1" customWidth="1"/>
    <col min="1050" max="1050" width="12.75" style="1" customWidth="1"/>
    <col min="1051" max="1051" width="10.83203125" style="1" customWidth="1"/>
    <col min="1052" max="1052" width="11.25" style="1" customWidth="1"/>
    <col min="1053" max="1053" width="9.75" style="1" customWidth="1"/>
    <col min="1054" max="1054" width="11.1640625" style="1" customWidth="1"/>
    <col min="1055" max="1055" width="12.4140625" style="1" customWidth="1"/>
    <col min="1056" max="1061" width="9.75" style="1" customWidth="1"/>
    <col min="1062" max="1062" width="6.1640625" style="1" customWidth="1"/>
    <col min="1063" max="1292" width="9.1640625" style="1"/>
    <col min="1293" max="1293" width="6.83203125" style="1" customWidth="1"/>
    <col min="1294" max="1294" width="27.4140625" style="1" customWidth="1"/>
    <col min="1295" max="1295" width="12.83203125" style="1" customWidth="1"/>
    <col min="1296" max="1296" width="0" style="1" hidden="1" customWidth="1"/>
    <col min="1297" max="1297" width="40.4140625" style="1" customWidth="1"/>
    <col min="1298" max="1298" width="9.1640625" style="1" customWidth="1"/>
    <col min="1299" max="1300" width="11" style="1" customWidth="1"/>
    <col min="1301" max="1301" width="12.25" style="1" customWidth="1"/>
    <col min="1302" max="1304" width="12.83203125" style="1" customWidth="1"/>
    <col min="1305" max="1305" width="10.75" style="1" customWidth="1"/>
    <col min="1306" max="1306" width="12.75" style="1" customWidth="1"/>
    <col min="1307" max="1307" width="10.83203125" style="1" customWidth="1"/>
    <col min="1308" max="1308" width="11.25" style="1" customWidth="1"/>
    <col min="1309" max="1309" width="9.75" style="1" customWidth="1"/>
    <col min="1310" max="1310" width="11.1640625" style="1" customWidth="1"/>
    <col min="1311" max="1311" width="12.4140625" style="1" customWidth="1"/>
    <col min="1312" max="1317" width="9.75" style="1" customWidth="1"/>
    <col min="1318" max="1318" width="6.1640625" style="1" customWidth="1"/>
    <col min="1319" max="1548" width="9.1640625" style="1"/>
    <col min="1549" max="1549" width="6.83203125" style="1" customWidth="1"/>
    <col min="1550" max="1550" width="27.4140625" style="1" customWidth="1"/>
    <col min="1551" max="1551" width="12.83203125" style="1" customWidth="1"/>
    <col min="1552" max="1552" width="0" style="1" hidden="1" customWidth="1"/>
    <col min="1553" max="1553" width="40.4140625" style="1" customWidth="1"/>
    <col min="1554" max="1554" width="9.1640625" style="1" customWidth="1"/>
    <col min="1555" max="1556" width="11" style="1" customWidth="1"/>
    <col min="1557" max="1557" width="12.25" style="1" customWidth="1"/>
    <col min="1558" max="1560" width="12.83203125" style="1" customWidth="1"/>
    <col min="1561" max="1561" width="10.75" style="1" customWidth="1"/>
    <col min="1562" max="1562" width="12.75" style="1" customWidth="1"/>
    <col min="1563" max="1563" width="10.83203125" style="1" customWidth="1"/>
    <col min="1564" max="1564" width="11.25" style="1" customWidth="1"/>
    <col min="1565" max="1565" width="9.75" style="1" customWidth="1"/>
    <col min="1566" max="1566" width="11.1640625" style="1" customWidth="1"/>
    <col min="1567" max="1567" width="12.4140625" style="1" customWidth="1"/>
    <col min="1568" max="1573" width="9.75" style="1" customWidth="1"/>
    <col min="1574" max="1574" width="6.1640625" style="1" customWidth="1"/>
    <col min="1575" max="1804" width="9.1640625" style="1"/>
    <col min="1805" max="1805" width="6.83203125" style="1" customWidth="1"/>
    <col min="1806" max="1806" width="27.4140625" style="1" customWidth="1"/>
    <col min="1807" max="1807" width="12.83203125" style="1" customWidth="1"/>
    <col min="1808" max="1808" width="0" style="1" hidden="1" customWidth="1"/>
    <col min="1809" max="1809" width="40.4140625" style="1" customWidth="1"/>
    <col min="1810" max="1810" width="9.1640625" style="1" customWidth="1"/>
    <col min="1811" max="1812" width="11" style="1" customWidth="1"/>
    <col min="1813" max="1813" width="12.25" style="1" customWidth="1"/>
    <col min="1814" max="1816" width="12.83203125" style="1" customWidth="1"/>
    <col min="1817" max="1817" width="10.75" style="1" customWidth="1"/>
    <col min="1818" max="1818" width="12.75" style="1" customWidth="1"/>
    <col min="1819" max="1819" width="10.83203125" style="1" customWidth="1"/>
    <col min="1820" max="1820" width="11.25" style="1" customWidth="1"/>
    <col min="1821" max="1821" width="9.75" style="1" customWidth="1"/>
    <col min="1822" max="1822" width="11.1640625" style="1" customWidth="1"/>
    <col min="1823" max="1823" width="12.4140625" style="1" customWidth="1"/>
    <col min="1824" max="1829" width="9.75" style="1" customWidth="1"/>
    <col min="1830" max="1830" width="6.1640625" style="1" customWidth="1"/>
    <col min="1831" max="2060" width="9.1640625" style="1"/>
    <col min="2061" max="2061" width="6.83203125" style="1" customWidth="1"/>
    <col min="2062" max="2062" width="27.4140625" style="1" customWidth="1"/>
    <col min="2063" max="2063" width="12.83203125" style="1" customWidth="1"/>
    <col min="2064" max="2064" width="0" style="1" hidden="1" customWidth="1"/>
    <col min="2065" max="2065" width="40.4140625" style="1" customWidth="1"/>
    <col min="2066" max="2066" width="9.1640625" style="1" customWidth="1"/>
    <col min="2067" max="2068" width="11" style="1" customWidth="1"/>
    <col min="2069" max="2069" width="12.25" style="1" customWidth="1"/>
    <col min="2070" max="2072" width="12.83203125" style="1" customWidth="1"/>
    <col min="2073" max="2073" width="10.75" style="1" customWidth="1"/>
    <col min="2074" max="2074" width="12.75" style="1" customWidth="1"/>
    <col min="2075" max="2075" width="10.83203125" style="1" customWidth="1"/>
    <col min="2076" max="2076" width="11.25" style="1" customWidth="1"/>
    <col min="2077" max="2077" width="9.75" style="1" customWidth="1"/>
    <col min="2078" max="2078" width="11.1640625" style="1" customWidth="1"/>
    <col min="2079" max="2079" width="12.4140625" style="1" customWidth="1"/>
    <col min="2080" max="2085" width="9.75" style="1" customWidth="1"/>
    <col min="2086" max="2086" width="6.1640625" style="1" customWidth="1"/>
    <col min="2087" max="2316" width="9.1640625" style="1"/>
    <col min="2317" max="2317" width="6.83203125" style="1" customWidth="1"/>
    <col min="2318" max="2318" width="27.4140625" style="1" customWidth="1"/>
    <col min="2319" max="2319" width="12.83203125" style="1" customWidth="1"/>
    <col min="2320" max="2320" width="0" style="1" hidden="1" customWidth="1"/>
    <col min="2321" max="2321" width="40.4140625" style="1" customWidth="1"/>
    <col min="2322" max="2322" width="9.1640625" style="1" customWidth="1"/>
    <col min="2323" max="2324" width="11" style="1" customWidth="1"/>
    <col min="2325" max="2325" width="12.25" style="1" customWidth="1"/>
    <col min="2326" max="2328" width="12.83203125" style="1" customWidth="1"/>
    <col min="2329" max="2329" width="10.75" style="1" customWidth="1"/>
    <col min="2330" max="2330" width="12.75" style="1" customWidth="1"/>
    <col min="2331" max="2331" width="10.83203125" style="1" customWidth="1"/>
    <col min="2332" max="2332" width="11.25" style="1" customWidth="1"/>
    <col min="2333" max="2333" width="9.75" style="1" customWidth="1"/>
    <col min="2334" max="2334" width="11.1640625" style="1" customWidth="1"/>
    <col min="2335" max="2335" width="12.4140625" style="1" customWidth="1"/>
    <col min="2336" max="2341" width="9.75" style="1" customWidth="1"/>
    <col min="2342" max="2342" width="6.1640625" style="1" customWidth="1"/>
    <col min="2343" max="2572" width="9.1640625" style="1"/>
    <col min="2573" max="2573" width="6.83203125" style="1" customWidth="1"/>
    <col min="2574" max="2574" width="27.4140625" style="1" customWidth="1"/>
    <col min="2575" max="2575" width="12.83203125" style="1" customWidth="1"/>
    <col min="2576" max="2576" width="0" style="1" hidden="1" customWidth="1"/>
    <col min="2577" max="2577" width="40.4140625" style="1" customWidth="1"/>
    <col min="2578" max="2578" width="9.1640625" style="1" customWidth="1"/>
    <col min="2579" max="2580" width="11" style="1" customWidth="1"/>
    <col min="2581" max="2581" width="12.25" style="1" customWidth="1"/>
    <col min="2582" max="2584" width="12.83203125" style="1" customWidth="1"/>
    <col min="2585" max="2585" width="10.75" style="1" customWidth="1"/>
    <col min="2586" max="2586" width="12.75" style="1" customWidth="1"/>
    <col min="2587" max="2587" width="10.83203125" style="1" customWidth="1"/>
    <col min="2588" max="2588" width="11.25" style="1" customWidth="1"/>
    <col min="2589" max="2589" width="9.75" style="1" customWidth="1"/>
    <col min="2590" max="2590" width="11.1640625" style="1" customWidth="1"/>
    <col min="2591" max="2591" width="12.4140625" style="1" customWidth="1"/>
    <col min="2592" max="2597" width="9.75" style="1" customWidth="1"/>
    <col min="2598" max="2598" width="6.1640625" style="1" customWidth="1"/>
    <col min="2599" max="2828" width="9.1640625" style="1"/>
    <col min="2829" max="2829" width="6.83203125" style="1" customWidth="1"/>
    <col min="2830" max="2830" width="27.4140625" style="1" customWidth="1"/>
    <col min="2831" max="2831" width="12.83203125" style="1" customWidth="1"/>
    <col min="2832" max="2832" width="0" style="1" hidden="1" customWidth="1"/>
    <col min="2833" max="2833" width="40.4140625" style="1" customWidth="1"/>
    <col min="2834" max="2834" width="9.1640625" style="1" customWidth="1"/>
    <col min="2835" max="2836" width="11" style="1" customWidth="1"/>
    <col min="2837" max="2837" width="12.25" style="1" customWidth="1"/>
    <col min="2838" max="2840" width="12.83203125" style="1" customWidth="1"/>
    <col min="2841" max="2841" width="10.75" style="1" customWidth="1"/>
    <col min="2842" max="2842" width="12.75" style="1" customWidth="1"/>
    <col min="2843" max="2843" width="10.83203125" style="1" customWidth="1"/>
    <col min="2844" max="2844" width="11.25" style="1" customWidth="1"/>
    <col min="2845" max="2845" width="9.75" style="1" customWidth="1"/>
    <col min="2846" max="2846" width="11.1640625" style="1" customWidth="1"/>
    <col min="2847" max="2847" width="12.4140625" style="1" customWidth="1"/>
    <col min="2848" max="2853" width="9.75" style="1" customWidth="1"/>
    <col min="2854" max="2854" width="6.1640625" style="1" customWidth="1"/>
    <col min="2855" max="3084" width="9.1640625" style="1"/>
    <col min="3085" max="3085" width="6.83203125" style="1" customWidth="1"/>
    <col min="3086" max="3086" width="27.4140625" style="1" customWidth="1"/>
    <col min="3087" max="3087" width="12.83203125" style="1" customWidth="1"/>
    <col min="3088" max="3088" width="0" style="1" hidden="1" customWidth="1"/>
    <col min="3089" max="3089" width="40.4140625" style="1" customWidth="1"/>
    <col min="3090" max="3090" width="9.1640625" style="1" customWidth="1"/>
    <col min="3091" max="3092" width="11" style="1" customWidth="1"/>
    <col min="3093" max="3093" width="12.25" style="1" customWidth="1"/>
    <col min="3094" max="3096" width="12.83203125" style="1" customWidth="1"/>
    <col min="3097" max="3097" width="10.75" style="1" customWidth="1"/>
    <col min="3098" max="3098" width="12.75" style="1" customWidth="1"/>
    <col min="3099" max="3099" width="10.83203125" style="1" customWidth="1"/>
    <col min="3100" max="3100" width="11.25" style="1" customWidth="1"/>
    <col min="3101" max="3101" width="9.75" style="1" customWidth="1"/>
    <col min="3102" max="3102" width="11.1640625" style="1" customWidth="1"/>
    <col min="3103" max="3103" width="12.4140625" style="1" customWidth="1"/>
    <col min="3104" max="3109" width="9.75" style="1" customWidth="1"/>
    <col min="3110" max="3110" width="6.1640625" style="1" customWidth="1"/>
    <col min="3111" max="3340" width="9.1640625" style="1"/>
    <col min="3341" max="3341" width="6.83203125" style="1" customWidth="1"/>
    <col min="3342" max="3342" width="27.4140625" style="1" customWidth="1"/>
    <col min="3343" max="3343" width="12.83203125" style="1" customWidth="1"/>
    <col min="3344" max="3344" width="0" style="1" hidden="1" customWidth="1"/>
    <col min="3345" max="3345" width="40.4140625" style="1" customWidth="1"/>
    <col min="3346" max="3346" width="9.1640625" style="1" customWidth="1"/>
    <col min="3347" max="3348" width="11" style="1" customWidth="1"/>
    <col min="3349" max="3349" width="12.25" style="1" customWidth="1"/>
    <col min="3350" max="3352" width="12.83203125" style="1" customWidth="1"/>
    <col min="3353" max="3353" width="10.75" style="1" customWidth="1"/>
    <col min="3354" max="3354" width="12.75" style="1" customWidth="1"/>
    <col min="3355" max="3355" width="10.83203125" style="1" customWidth="1"/>
    <col min="3356" max="3356" width="11.25" style="1" customWidth="1"/>
    <col min="3357" max="3357" width="9.75" style="1" customWidth="1"/>
    <col min="3358" max="3358" width="11.1640625" style="1" customWidth="1"/>
    <col min="3359" max="3359" width="12.4140625" style="1" customWidth="1"/>
    <col min="3360" max="3365" width="9.75" style="1" customWidth="1"/>
    <col min="3366" max="3366" width="6.1640625" style="1" customWidth="1"/>
    <col min="3367" max="3596" width="9.1640625" style="1"/>
    <col min="3597" max="3597" width="6.83203125" style="1" customWidth="1"/>
    <col min="3598" max="3598" width="27.4140625" style="1" customWidth="1"/>
    <col min="3599" max="3599" width="12.83203125" style="1" customWidth="1"/>
    <col min="3600" max="3600" width="0" style="1" hidden="1" customWidth="1"/>
    <col min="3601" max="3601" width="40.4140625" style="1" customWidth="1"/>
    <col min="3602" max="3602" width="9.1640625" style="1" customWidth="1"/>
    <col min="3603" max="3604" width="11" style="1" customWidth="1"/>
    <col min="3605" max="3605" width="12.25" style="1" customWidth="1"/>
    <col min="3606" max="3608" width="12.83203125" style="1" customWidth="1"/>
    <col min="3609" max="3609" width="10.75" style="1" customWidth="1"/>
    <col min="3610" max="3610" width="12.75" style="1" customWidth="1"/>
    <col min="3611" max="3611" width="10.83203125" style="1" customWidth="1"/>
    <col min="3612" max="3612" width="11.25" style="1" customWidth="1"/>
    <col min="3613" max="3613" width="9.75" style="1" customWidth="1"/>
    <col min="3614" max="3614" width="11.1640625" style="1" customWidth="1"/>
    <col min="3615" max="3615" width="12.4140625" style="1" customWidth="1"/>
    <col min="3616" max="3621" width="9.75" style="1" customWidth="1"/>
    <col min="3622" max="3622" width="6.1640625" style="1" customWidth="1"/>
    <col min="3623" max="3852" width="9.1640625" style="1"/>
    <col min="3853" max="3853" width="6.83203125" style="1" customWidth="1"/>
    <col min="3854" max="3854" width="27.4140625" style="1" customWidth="1"/>
    <col min="3855" max="3855" width="12.83203125" style="1" customWidth="1"/>
    <col min="3856" max="3856" width="0" style="1" hidden="1" customWidth="1"/>
    <col min="3857" max="3857" width="40.4140625" style="1" customWidth="1"/>
    <col min="3858" max="3858" width="9.1640625" style="1" customWidth="1"/>
    <col min="3859" max="3860" width="11" style="1" customWidth="1"/>
    <col min="3861" max="3861" width="12.25" style="1" customWidth="1"/>
    <col min="3862" max="3864" width="12.83203125" style="1" customWidth="1"/>
    <col min="3865" max="3865" width="10.75" style="1" customWidth="1"/>
    <col min="3866" max="3866" width="12.75" style="1" customWidth="1"/>
    <col min="3867" max="3867" width="10.83203125" style="1" customWidth="1"/>
    <col min="3868" max="3868" width="11.25" style="1" customWidth="1"/>
    <col min="3869" max="3869" width="9.75" style="1" customWidth="1"/>
    <col min="3870" max="3870" width="11.1640625" style="1" customWidth="1"/>
    <col min="3871" max="3871" width="12.4140625" style="1" customWidth="1"/>
    <col min="3872" max="3877" width="9.75" style="1" customWidth="1"/>
    <col min="3878" max="3878" width="6.1640625" style="1" customWidth="1"/>
    <col min="3879" max="4108" width="9.1640625" style="1"/>
    <col min="4109" max="4109" width="6.83203125" style="1" customWidth="1"/>
    <col min="4110" max="4110" width="27.4140625" style="1" customWidth="1"/>
    <col min="4111" max="4111" width="12.83203125" style="1" customWidth="1"/>
    <col min="4112" max="4112" width="0" style="1" hidden="1" customWidth="1"/>
    <col min="4113" max="4113" width="40.4140625" style="1" customWidth="1"/>
    <col min="4114" max="4114" width="9.1640625" style="1" customWidth="1"/>
    <col min="4115" max="4116" width="11" style="1" customWidth="1"/>
    <col min="4117" max="4117" width="12.25" style="1" customWidth="1"/>
    <col min="4118" max="4120" width="12.83203125" style="1" customWidth="1"/>
    <col min="4121" max="4121" width="10.75" style="1" customWidth="1"/>
    <col min="4122" max="4122" width="12.75" style="1" customWidth="1"/>
    <col min="4123" max="4123" width="10.83203125" style="1" customWidth="1"/>
    <col min="4124" max="4124" width="11.25" style="1" customWidth="1"/>
    <col min="4125" max="4125" width="9.75" style="1" customWidth="1"/>
    <col min="4126" max="4126" width="11.1640625" style="1" customWidth="1"/>
    <col min="4127" max="4127" width="12.4140625" style="1" customWidth="1"/>
    <col min="4128" max="4133" width="9.75" style="1" customWidth="1"/>
    <col min="4134" max="4134" width="6.1640625" style="1" customWidth="1"/>
    <col min="4135" max="4364" width="9.1640625" style="1"/>
    <col min="4365" max="4365" width="6.83203125" style="1" customWidth="1"/>
    <col min="4366" max="4366" width="27.4140625" style="1" customWidth="1"/>
    <col min="4367" max="4367" width="12.83203125" style="1" customWidth="1"/>
    <col min="4368" max="4368" width="0" style="1" hidden="1" customWidth="1"/>
    <col min="4369" max="4369" width="40.4140625" style="1" customWidth="1"/>
    <col min="4370" max="4370" width="9.1640625" style="1" customWidth="1"/>
    <col min="4371" max="4372" width="11" style="1" customWidth="1"/>
    <col min="4373" max="4373" width="12.25" style="1" customWidth="1"/>
    <col min="4374" max="4376" width="12.83203125" style="1" customWidth="1"/>
    <col min="4377" max="4377" width="10.75" style="1" customWidth="1"/>
    <col min="4378" max="4378" width="12.75" style="1" customWidth="1"/>
    <col min="4379" max="4379" width="10.83203125" style="1" customWidth="1"/>
    <col min="4380" max="4380" width="11.25" style="1" customWidth="1"/>
    <col min="4381" max="4381" width="9.75" style="1" customWidth="1"/>
    <col min="4382" max="4382" width="11.1640625" style="1" customWidth="1"/>
    <col min="4383" max="4383" width="12.4140625" style="1" customWidth="1"/>
    <col min="4384" max="4389" width="9.75" style="1" customWidth="1"/>
    <col min="4390" max="4390" width="6.1640625" style="1" customWidth="1"/>
    <col min="4391" max="4620" width="9.1640625" style="1"/>
    <col min="4621" max="4621" width="6.83203125" style="1" customWidth="1"/>
    <col min="4622" max="4622" width="27.4140625" style="1" customWidth="1"/>
    <col min="4623" max="4623" width="12.83203125" style="1" customWidth="1"/>
    <col min="4624" max="4624" width="0" style="1" hidden="1" customWidth="1"/>
    <col min="4625" max="4625" width="40.4140625" style="1" customWidth="1"/>
    <col min="4626" max="4626" width="9.1640625" style="1" customWidth="1"/>
    <col min="4627" max="4628" width="11" style="1" customWidth="1"/>
    <col min="4629" max="4629" width="12.25" style="1" customWidth="1"/>
    <col min="4630" max="4632" width="12.83203125" style="1" customWidth="1"/>
    <col min="4633" max="4633" width="10.75" style="1" customWidth="1"/>
    <col min="4634" max="4634" width="12.75" style="1" customWidth="1"/>
    <col min="4635" max="4635" width="10.83203125" style="1" customWidth="1"/>
    <col min="4636" max="4636" width="11.25" style="1" customWidth="1"/>
    <col min="4637" max="4637" width="9.75" style="1" customWidth="1"/>
    <col min="4638" max="4638" width="11.1640625" style="1" customWidth="1"/>
    <col min="4639" max="4639" width="12.4140625" style="1" customWidth="1"/>
    <col min="4640" max="4645" width="9.75" style="1" customWidth="1"/>
    <col min="4646" max="4646" width="6.1640625" style="1" customWidth="1"/>
    <col min="4647" max="4876" width="9.1640625" style="1"/>
    <col min="4877" max="4877" width="6.83203125" style="1" customWidth="1"/>
    <col min="4878" max="4878" width="27.4140625" style="1" customWidth="1"/>
    <col min="4879" max="4879" width="12.83203125" style="1" customWidth="1"/>
    <col min="4880" max="4880" width="0" style="1" hidden="1" customWidth="1"/>
    <col min="4881" max="4881" width="40.4140625" style="1" customWidth="1"/>
    <col min="4882" max="4882" width="9.1640625" style="1" customWidth="1"/>
    <col min="4883" max="4884" width="11" style="1" customWidth="1"/>
    <col min="4885" max="4885" width="12.25" style="1" customWidth="1"/>
    <col min="4886" max="4888" width="12.83203125" style="1" customWidth="1"/>
    <col min="4889" max="4889" width="10.75" style="1" customWidth="1"/>
    <col min="4890" max="4890" width="12.75" style="1" customWidth="1"/>
    <col min="4891" max="4891" width="10.83203125" style="1" customWidth="1"/>
    <col min="4892" max="4892" width="11.25" style="1" customWidth="1"/>
    <col min="4893" max="4893" width="9.75" style="1" customWidth="1"/>
    <col min="4894" max="4894" width="11.1640625" style="1" customWidth="1"/>
    <col min="4895" max="4895" width="12.4140625" style="1" customWidth="1"/>
    <col min="4896" max="4901" width="9.75" style="1" customWidth="1"/>
    <col min="4902" max="4902" width="6.1640625" style="1" customWidth="1"/>
    <col min="4903" max="5132" width="9.1640625" style="1"/>
    <col min="5133" max="5133" width="6.83203125" style="1" customWidth="1"/>
    <col min="5134" max="5134" width="27.4140625" style="1" customWidth="1"/>
    <col min="5135" max="5135" width="12.83203125" style="1" customWidth="1"/>
    <col min="5136" max="5136" width="0" style="1" hidden="1" customWidth="1"/>
    <col min="5137" max="5137" width="40.4140625" style="1" customWidth="1"/>
    <col min="5138" max="5138" width="9.1640625" style="1" customWidth="1"/>
    <col min="5139" max="5140" width="11" style="1" customWidth="1"/>
    <col min="5141" max="5141" width="12.25" style="1" customWidth="1"/>
    <col min="5142" max="5144" width="12.83203125" style="1" customWidth="1"/>
    <col min="5145" max="5145" width="10.75" style="1" customWidth="1"/>
    <col min="5146" max="5146" width="12.75" style="1" customWidth="1"/>
    <col min="5147" max="5147" width="10.83203125" style="1" customWidth="1"/>
    <col min="5148" max="5148" width="11.25" style="1" customWidth="1"/>
    <col min="5149" max="5149" width="9.75" style="1" customWidth="1"/>
    <col min="5150" max="5150" width="11.1640625" style="1" customWidth="1"/>
    <col min="5151" max="5151" width="12.4140625" style="1" customWidth="1"/>
    <col min="5152" max="5157" width="9.75" style="1" customWidth="1"/>
    <col min="5158" max="5158" width="6.1640625" style="1" customWidth="1"/>
    <col min="5159" max="5388" width="9.1640625" style="1"/>
    <col min="5389" max="5389" width="6.83203125" style="1" customWidth="1"/>
    <col min="5390" max="5390" width="27.4140625" style="1" customWidth="1"/>
    <col min="5391" max="5391" width="12.83203125" style="1" customWidth="1"/>
    <col min="5392" max="5392" width="0" style="1" hidden="1" customWidth="1"/>
    <col min="5393" max="5393" width="40.4140625" style="1" customWidth="1"/>
    <col min="5394" max="5394" width="9.1640625" style="1" customWidth="1"/>
    <col min="5395" max="5396" width="11" style="1" customWidth="1"/>
    <col min="5397" max="5397" width="12.25" style="1" customWidth="1"/>
    <col min="5398" max="5400" width="12.83203125" style="1" customWidth="1"/>
    <col min="5401" max="5401" width="10.75" style="1" customWidth="1"/>
    <col min="5402" max="5402" width="12.75" style="1" customWidth="1"/>
    <col min="5403" max="5403" width="10.83203125" style="1" customWidth="1"/>
    <col min="5404" max="5404" width="11.25" style="1" customWidth="1"/>
    <col min="5405" max="5405" width="9.75" style="1" customWidth="1"/>
    <col min="5406" max="5406" width="11.1640625" style="1" customWidth="1"/>
    <col min="5407" max="5407" width="12.4140625" style="1" customWidth="1"/>
    <col min="5408" max="5413" width="9.75" style="1" customWidth="1"/>
    <col min="5414" max="5414" width="6.1640625" style="1" customWidth="1"/>
    <col min="5415" max="5644" width="9.1640625" style="1"/>
    <col min="5645" max="5645" width="6.83203125" style="1" customWidth="1"/>
    <col min="5646" max="5646" width="27.4140625" style="1" customWidth="1"/>
    <col min="5647" max="5647" width="12.83203125" style="1" customWidth="1"/>
    <col min="5648" max="5648" width="0" style="1" hidden="1" customWidth="1"/>
    <col min="5649" max="5649" width="40.4140625" style="1" customWidth="1"/>
    <col min="5650" max="5650" width="9.1640625" style="1" customWidth="1"/>
    <col min="5651" max="5652" width="11" style="1" customWidth="1"/>
    <col min="5653" max="5653" width="12.25" style="1" customWidth="1"/>
    <col min="5654" max="5656" width="12.83203125" style="1" customWidth="1"/>
    <col min="5657" max="5657" width="10.75" style="1" customWidth="1"/>
    <col min="5658" max="5658" width="12.75" style="1" customWidth="1"/>
    <col min="5659" max="5659" width="10.83203125" style="1" customWidth="1"/>
    <col min="5660" max="5660" width="11.25" style="1" customWidth="1"/>
    <col min="5661" max="5661" width="9.75" style="1" customWidth="1"/>
    <col min="5662" max="5662" width="11.1640625" style="1" customWidth="1"/>
    <col min="5663" max="5663" width="12.4140625" style="1" customWidth="1"/>
    <col min="5664" max="5669" width="9.75" style="1" customWidth="1"/>
    <col min="5670" max="5670" width="6.1640625" style="1" customWidth="1"/>
    <col min="5671" max="5900" width="9.1640625" style="1"/>
    <col min="5901" max="5901" width="6.83203125" style="1" customWidth="1"/>
    <col min="5902" max="5902" width="27.4140625" style="1" customWidth="1"/>
    <col min="5903" max="5903" width="12.83203125" style="1" customWidth="1"/>
    <col min="5904" max="5904" width="0" style="1" hidden="1" customWidth="1"/>
    <col min="5905" max="5905" width="40.4140625" style="1" customWidth="1"/>
    <col min="5906" max="5906" width="9.1640625" style="1" customWidth="1"/>
    <col min="5907" max="5908" width="11" style="1" customWidth="1"/>
    <col min="5909" max="5909" width="12.25" style="1" customWidth="1"/>
    <col min="5910" max="5912" width="12.83203125" style="1" customWidth="1"/>
    <col min="5913" max="5913" width="10.75" style="1" customWidth="1"/>
    <col min="5914" max="5914" width="12.75" style="1" customWidth="1"/>
    <col min="5915" max="5915" width="10.83203125" style="1" customWidth="1"/>
    <col min="5916" max="5916" width="11.25" style="1" customWidth="1"/>
    <col min="5917" max="5917" width="9.75" style="1" customWidth="1"/>
    <col min="5918" max="5918" width="11.1640625" style="1" customWidth="1"/>
    <col min="5919" max="5919" width="12.4140625" style="1" customWidth="1"/>
    <col min="5920" max="5925" width="9.75" style="1" customWidth="1"/>
    <col min="5926" max="5926" width="6.1640625" style="1" customWidth="1"/>
    <col min="5927" max="6156" width="9.1640625" style="1"/>
    <col min="6157" max="6157" width="6.83203125" style="1" customWidth="1"/>
    <col min="6158" max="6158" width="27.4140625" style="1" customWidth="1"/>
    <col min="6159" max="6159" width="12.83203125" style="1" customWidth="1"/>
    <col min="6160" max="6160" width="0" style="1" hidden="1" customWidth="1"/>
    <col min="6161" max="6161" width="40.4140625" style="1" customWidth="1"/>
    <col min="6162" max="6162" width="9.1640625" style="1" customWidth="1"/>
    <col min="6163" max="6164" width="11" style="1" customWidth="1"/>
    <col min="6165" max="6165" width="12.25" style="1" customWidth="1"/>
    <col min="6166" max="6168" width="12.83203125" style="1" customWidth="1"/>
    <col min="6169" max="6169" width="10.75" style="1" customWidth="1"/>
    <col min="6170" max="6170" width="12.75" style="1" customWidth="1"/>
    <col min="6171" max="6171" width="10.83203125" style="1" customWidth="1"/>
    <col min="6172" max="6172" width="11.25" style="1" customWidth="1"/>
    <col min="6173" max="6173" width="9.75" style="1" customWidth="1"/>
    <col min="6174" max="6174" width="11.1640625" style="1" customWidth="1"/>
    <col min="6175" max="6175" width="12.4140625" style="1" customWidth="1"/>
    <col min="6176" max="6181" width="9.75" style="1" customWidth="1"/>
    <col min="6182" max="6182" width="6.1640625" style="1" customWidth="1"/>
    <col min="6183" max="6412" width="9.1640625" style="1"/>
    <col min="6413" max="6413" width="6.83203125" style="1" customWidth="1"/>
    <col min="6414" max="6414" width="27.4140625" style="1" customWidth="1"/>
    <col min="6415" max="6415" width="12.83203125" style="1" customWidth="1"/>
    <col min="6416" max="6416" width="0" style="1" hidden="1" customWidth="1"/>
    <col min="6417" max="6417" width="40.4140625" style="1" customWidth="1"/>
    <col min="6418" max="6418" width="9.1640625" style="1" customWidth="1"/>
    <col min="6419" max="6420" width="11" style="1" customWidth="1"/>
    <col min="6421" max="6421" width="12.25" style="1" customWidth="1"/>
    <col min="6422" max="6424" width="12.83203125" style="1" customWidth="1"/>
    <col min="6425" max="6425" width="10.75" style="1" customWidth="1"/>
    <col min="6426" max="6426" width="12.75" style="1" customWidth="1"/>
    <col min="6427" max="6427" width="10.83203125" style="1" customWidth="1"/>
    <col min="6428" max="6428" width="11.25" style="1" customWidth="1"/>
    <col min="6429" max="6429" width="9.75" style="1" customWidth="1"/>
    <col min="6430" max="6430" width="11.1640625" style="1" customWidth="1"/>
    <col min="6431" max="6431" width="12.4140625" style="1" customWidth="1"/>
    <col min="6432" max="6437" width="9.75" style="1" customWidth="1"/>
    <col min="6438" max="6438" width="6.1640625" style="1" customWidth="1"/>
    <col min="6439" max="6668" width="9.1640625" style="1"/>
    <col min="6669" max="6669" width="6.83203125" style="1" customWidth="1"/>
    <col min="6670" max="6670" width="27.4140625" style="1" customWidth="1"/>
    <col min="6671" max="6671" width="12.83203125" style="1" customWidth="1"/>
    <col min="6672" max="6672" width="0" style="1" hidden="1" customWidth="1"/>
    <col min="6673" max="6673" width="40.4140625" style="1" customWidth="1"/>
    <col min="6674" max="6674" width="9.1640625" style="1" customWidth="1"/>
    <col min="6675" max="6676" width="11" style="1" customWidth="1"/>
    <col min="6677" max="6677" width="12.25" style="1" customWidth="1"/>
    <col min="6678" max="6680" width="12.83203125" style="1" customWidth="1"/>
    <col min="6681" max="6681" width="10.75" style="1" customWidth="1"/>
    <col min="6682" max="6682" width="12.75" style="1" customWidth="1"/>
    <col min="6683" max="6683" width="10.83203125" style="1" customWidth="1"/>
    <col min="6684" max="6684" width="11.25" style="1" customWidth="1"/>
    <col min="6685" max="6685" width="9.75" style="1" customWidth="1"/>
    <col min="6686" max="6686" width="11.1640625" style="1" customWidth="1"/>
    <col min="6687" max="6687" width="12.4140625" style="1" customWidth="1"/>
    <col min="6688" max="6693" width="9.75" style="1" customWidth="1"/>
    <col min="6694" max="6694" width="6.1640625" style="1" customWidth="1"/>
    <col min="6695" max="6924" width="9.1640625" style="1"/>
    <col min="6925" max="6925" width="6.83203125" style="1" customWidth="1"/>
    <col min="6926" max="6926" width="27.4140625" style="1" customWidth="1"/>
    <col min="6927" max="6927" width="12.83203125" style="1" customWidth="1"/>
    <col min="6928" max="6928" width="0" style="1" hidden="1" customWidth="1"/>
    <col min="6929" max="6929" width="40.4140625" style="1" customWidth="1"/>
    <col min="6930" max="6930" width="9.1640625" style="1" customWidth="1"/>
    <col min="6931" max="6932" width="11" style="1" customWidth="1"/>
    <col min="6933" max="6933" width="12.25" style="1" customWidth="1"/>
    <col min="6934" max="6936" width="12.83203125" style="1" customWidth="1"/>
    <col min="6937" max="6937" width="10.75" style="1" customWidth="1"/>
    <col min="6938" max="6938" width="12.75" style="1" customWidth="1"/>
    <col min="6939" max="6939" width="10.83203125" style="1" customWidth="1"/>
    <col min="6940" max="6940" width="11.25" style="1" customWidth="1"/>
    <col min="6941" max="6941" width="9.75" style="1" customWidth="1"/>
    <col min="6942" max="6942" width="11.1640625" style="1" customWidth="1"/>
    <col min="6943" max="6943" width="12.4140625" style="1" customWidth="1"/>
    <col min="6944" max="6949" width="9.75" style="1" customWidth="1"/>
    <col min="6950" max="6950" width="6.1640625" style="1" customWidth="1"/>
    <col min="6951" max="7180" width="9.1640625" style="1"/>
    <col min="7181" max="7181" width="6.83203125" style="1" customWidth="1"/>
    <col min="7182" max="7182" width="27.4140625" style="1" customWidth="1"/>
    <col min="7183" max="7183" width="12.83203125" style="1" customWidth="1"/>
    <col min="7184" max="7184" width="0" style="1" hidden="1" customWidth="1"/>
    <col min="7185" max="7185" width="40.4140625" style="1" customWidth="1"/>
    <col min="7186" max="7186" width="9.1640625" style="1" customWidth="1"/>
    <col min="7187" max="7188" width="11" style="1" customWidth="1"/>
    <col min="7189" max="7189" width="12.25" style="1" customWidth="1"/>
    <col min="7190" max="7192" width="12.83203125" style="1" customWidth="1"/>
    <col min="7193" max="7193" width="10.75" style="1" customWidth="1"/>
    <col min="7194" max="7194" width="12.75" style="1" customWidth="1"/>
    <col min="7195" max="7195" width="10.83203125" style="1" customWidth="1"/>
    <col min="7196" max="7196" width="11.25" style="1" customWidth="1"/>
    <col min="7197" max="7197" width="9.75" style="1" customWidth="1"/>
    <col min="7198" max="7198" width="11.1640625" style="1" customWidth="1"/>
    <col min="7199" max="7199" width="12.4140625" style="1" customWidth="1"/>
    <col min="7200" max="7205" width="9.75" style="1" customWidth="1"/>
    <col min="7206" max="7206" width="6.1640625" style="1" customWidth="1"/>
    <col min="7207" max="7436" width="9.1640625" style="1"/>
    <col min="7437" max="7437" width="6.83203125" style="1" customWidth="1"/>
    <col min="7438" max="7438" width="27.4140625" style="1" customWidth="1"/>
    <col min="7439" max="7439" width="12.83203125" style="1" customWidth="1"/>
    <col min="7440" max="7440" width="0" style="1" hidden="1" customWidth="1"/>
    <col min="7441" max="7441" width="40.4140625" style="1" customWidth="1"/>
    <col min="7442" max="7442" width="9.1640625" style="1" customWidth="1"/>
    <col min="7443" max="7444" width="11" style="1" customWidth="1"/>
    <col min="7445" max="7445" width="12.25" style="1" customWidth="1"/>
    <col min="7446" max="7448" width="12.83203125" style="1" customWidth="1"/>
    <col min="7449" max="7449" width="10.75" style="1" customWidth="1"/>
    <col min="7450" max="7450" width="12.75" style="1" customWidth="1"/>
    <col min="7451" max="7451" width="10.83203125" style="1" customWidth="1"/>
    <col min="7452" max="7452" width="11.25" style="1" customWidth="1"/>
    <col min="7453" max="7453" width="9.75" style="1" customWidth="1"/>
    <col min="7454" max="7454" width="11.1640625" style="1" customWidth="1"/>
    <col min="7455" max="7455" width="12.4140625" style="1" customWidth="1"/>
    <col min="7456" max="7461" width="9.75" style="1" customWidth="1"/>
    <col min="7462" max="7462" width="6.1640625" style="1" customWidth="1"/>
    <col min="7463" max="7692" width="9.1640625" style="1"/>
    <col min="7693" max="7693" width="6.83203125" style="1" customWidth="1"/>
    <col min="7694" max="7694" width="27.4140625" style="1" customWidth="1"/>
    <col min="7695" max="7695" width="12.83203125" style="1" customWidth="1"/>
    <col min="7696" max="7696" width="0" style="1" hidden="1" customWidth="1"/>
    <col min="7697" max="7697" width="40.4140625" style="1" customWidth="1"/>
    <col min="7698" max="7698" width="9.1640625" style="1" customWidth="1"/>
    <col min="7699" max="7700" width="11" style="1" customWidth="1"/>
    <col min="7701" max="7701" width="12.25" style="1" customWidth="1"/>
    <col min="7702" max="7704" width="12.83203125" style="1" customWidth="1"/>
    <col min="7705" max="7705" width="10.75" style="1" customWidth="1"/>
    <col min="7706" max="7706" width="12.75" style="1" customWidth="1"/>
    <col min="7707" max="7707" width="10.83203125" style="1" customWidth="1"/>
    <col min="7708" max="7708" width="11.25" style="1" customWidth="1"/>
    <col min="7709" max="7709" width="9.75" style="1" customWidth="1"/>
    <col min="7710" max="7710" width="11.1640625" style="1" customWidth="1"/>
    <col min="7711" max="7711" width="12.4140625" style="1" customWidth="1"/>
    <col min="7712" max="7717" width="9.75" style="1" customWidth="1"/>
    <col min="7718" max="7718" width="6.1640625" style="1" customWidth="1"/>
    <col min="7719" max="7948" width="9.1640625" style="1"/>
    <col min="7949" max="7949" width="6.83203125" style="1" customWidth="1"/>
    <col min="7950" max="7950" width="27.4140625" style="1" customWidth="1"/>
    <col min="7951" max="7951" width="12.83203125" style="1" customWidth="1"/>
    <col min="7952" max="7952" width="0" style="1" hidden="1" customWidth="1"/>
    <col min="7953" max="7953" width="40.4140625" style="1" customWidth="1"/>
    <col min="7954" max="7954" width="9.1640625" style="1" customWidth="1"/>
    <col min="7955" max="7956" width="11" style="1" customWidth="1"/>
    <col min="7957" max="7957" width="12.25" style="1" customWidth="1"/>
    <col min="7958" max="7960" width="12.83203125" style="1" customWidth="1"/>
    <col min="7961" max="7961" width="10.75" style="1" customWidth="1"/>
    <col min="7962" max="7962" width="12.75" style="1" customWidth="1"/>
    <col min="7963" max="7963" width="10.83203125" style="1" customWidth="1"/>
    <col min="7964" max="7964" width="11.25" style="1" customWidth="1"/>
    <col min="7965" max="7965" width="9.75" style="1" customWidth="1"/>
    <col min="7966" max="7966" width="11.1640625" style="1" customWidth="1"/>
    <col min="7967" max="7967" width="12.4140625" style="1" customWidth="1"/>
    <col min="7968" max="7973" width="9.75" style="1" customWidth="1"/>
    <col min="7974" max="7974" width="6.1640625" style="1" customWidth="1"/>
    <col min="7975" max="8204" width="9.1640625" style="1"/>
    <col min="8205" max="8205" width="6.83203125" style="1" customWidth="1"/>
    <col min="8206" max="8206" width="27.4140625" style="1" customWidth="1"/>
    <col min="8207" max="8207" width="12.83203125" style="1" customWidth="1"/>
    <col min="8208" max="8208" width="0" style="1" hidden="1" customWidth="1"/>
    <col min="8209" max="8209" width="40.4140625" style="1" customWidth="1"/>
    <col min="8210" max="8210" width="9.1640625" style="1" customWidth="1"/>
    <col min="8211" max="8212" width="11" style="1" customWidth="1"/>
    <col min="8213" max="8213" width="12.25" style="1" customWidth="1"/>
    <col min="8214" max="8216" width="12.83203125" style="1" customWidth="1"/>
    <col min="8217" max="8217" width="10.75" style="1" customWidth="1"/>
    <col min="8218" max="8218" width="12.75" style="1" customWidth="1"/>
    <col min="8219" max="8219" width="10.83203125" style="1" customWidth="1"/>
    <col min="8220" max="8220" width="11.25" style="1" customWidth="1"/>
    <col min="8221" max="8221" width="9.75" style="1" customWidth="1"/>
    <col min="8222" max="8222" width="11.1640625" style="1" customWidth="1"/>
    <col min="8223" max="8223" width="12.4140625" style="1" customWidth="1"/>
    <col min="8224" max="8229" width="9.75" style="1" customWidth="1"/>
    <col min="8230" max="8230" width="6.1640625" style="1" customWidth="1"/>
    <col min="8231" max="8460" width="9.1640625" style="1"/>
    <col min="8461" max="8461" width="6.83203125" style="1" customWidth="1"/>
    <col min="8462" max="8462" width="27.4140625" style="1" customWidth="1"/>
    <col min="8463" max="8463" width="12.83203125" style="1" customWidth="1"/>
    <col min="8464" max="8464" width="0" style="1" hidden="1" customWidth="1"/>
    <col min="8465" max="8465" width="40.4140625" style="1" customWidth="1"/>
    <col min="8466" max="8466" width="9.1640625" style="1" customWidth="1"/>
    <col min="8467" max="8468" width="11" style="1" customWidth="1"/>
    <col min="8469" max="8469" width="12.25" style="1" customWidth="1"/>
    <col min="8470" max="8472" width="12.83203125" style="1" customWidth="1"/>
    <col min="8473" max="8473" width="10.75" style="1" customWidth="1"/>
    <col min="8474" max="8474" width="12.75" style="1" customWidth="1"/>
    <col min="8475" max="8475" width="10.83203125" style="1" customWidth="1"/>
    <col min="8476" max="8476" width="11.25" style="1" customWidth="1"/>
    <col min="8477" max="8477" width="9.75" style="1" customWidth="1"/>
    <col min="8478" max="8478" width="11.1640625" style="1" customWidth="1"/>
    <col min="8479" max="8479" width="12.4140625" style="1" customWidth="1"/>
    <col min="8480" max="8485" width="9.75" style="1" customWidth="1"/>
    <col min="8486" max="8486" width="6.1640625" style="1" customWidth="1"/>
    <col min="8487" max="8716" width="9.1640625" style="1"/>
    <col min="8717" max="8717" width="6.83203125" style="1" customWidth="1"/>
    <col min="8718" max="8718" width="27.4140625" style="1" customWidth="1"/>
    <col min="8719" max="8719" width="12.83203125" style="1" customWidth="1"/>
    <col min="8720" max="8720" width="0" style="1" hidden="1" customWidth="1"/>
    <col min="8721" max="8721" width="40.4140625" style="1" customWidth="1"/>
    <col min="8722" max="8722" width="9.1640625" style="1" customWidth="1"/>
    <col min="8723" max="8724" width="11" style="1" customWidth="1"/>
    <col min="8725" max="8725" width="12.25" style="1" customWidth="1"/>
    <col min="8726" max="8728" width="12.83203125" style="1" customWidth="1"/>
    <col min="8729" max="8729" width="10.75" style="1" customWidth="1"/>
    <col min="8730" max="8730" width="12.75" style="1" customWidth="1"/>
    <col min="8731" max="8731" width="10.83203125" style="1" customWidth="1"/>
    <col min="8732" max="8732" width="11.25" style="1" customWidth="1"/>
    <col min="8733" max="8733" width="9.75" style="1" customWidth="1"/>
    <col min="8734" max="8734" width="11.1640625" style="1" customWidth="1"/>
    <col min="8735" max="8735" width="12.4140625" style="1" customWidth="1"/>
    <col min="8736" max="8741" width="9.75" style="1" customWidth="1"/>
    <col min="8742" max="8742" width="6.1640625" style="1" customWidth="1"/>
    <col min="8743" max="8972" width="9.1640625" style="1"/>
    <col min="8973" max="8973" width="6.83203125" style="1" customWidth="1"/>
    <col min="8974" max="8974" width="27.4140625" style="1" customWidth="1"/>
    <col min="8975" max="8975" width="12.83203125" style="1" customWidth="1"/>
    <col min="8976" max="8976" width="0" style="1" hidden="1" customWidth="1"/>
    <col min="8977" max="8977" width="40.4140625" style="1" customWidth="1"/>
    <col min="8978" max="8978" width="9.1640625" style="1" customWidth="1"/>
    <col min="8979" max="8980" width="11" style="1" customWidth="1"/>
    <col min="8981" max="8981" width="12.25" style="1" customWidth="1"/>
    <col min="8982" max="8984" width="12.83203125" style="1" customWidth="1"/>
    <col min="8985" max="8985" width="10.75" style="1" customWidth="1"/>
    <col min="8986" max="8986" width="12.75" style="1" customWidth="1"/>
    <col min="8987" max="8987" width="10.83203125" style="1" customWidth="1"/>
    <col min="8988" max="8988" width="11.25" style="1" customWidth="1"/>
    <col min="8989" max="8989" width="9.75" style="1" customWidth="1"/>
    <col min="8990" max="8990" width="11.1640625" style="1" customWidth="1"/>
    <col min="8991" max="8991" width="12.4140625" style="1" customWidth="1"/>
    <col min="8992" max="8997" width="9.75" style="1" customWidth="1"/>
    <col min="8998" max="8998" width="6.1640625" style="1" customWidth="1"/>
    <col min="8999" max="9228" width="9.1640625" style="1"/>
    <col min="9229" max="9229" width="6.83203125" style="1" customWidth="1"/>
    <col min="9230" max="9230" width="27.4140625" style="1" customWidth="1"/>
    <col min="9231" max="9231" width="12.83203125" style="1" customWidth="1"/>
    <col min="9232" max="9232" width="0" style="1" hidden="1" customWidth="1"/>
    <col min="9233" max="9233" width="40.4140625" style="1" customWidth="1"/>
    <col min="9234" max="9234" width="9.1640625" style="1" customWidth="1"/>
    <col min="9235" max="9236" width="11" style="1" customWidth="1"/>
    <col min="9237" max="9237" width="12.25" style="1" customWidth="1"/>
    <col min="9238" max="9240" width="12.83203125" style="1" customWidth="1"/>
    <col min="9241" max="9241" width="10.75" style="1" customWidth="1"/>
    <col min="9242" max="9242" width="12.75" style="1" customWidth="1"/>
    <col min="9243" max="9243" width="10.83203125" style="1" customWidth="1"/>
    <col min="9244" max="9244" width="11.25" style="1" customWidth="1"/>
    <col min="9245" max="9245" width="9.75" style="1" customWidth="1"/>
    <col min="9246" max="9246" width="11.1640625" style="1" customWidth="1"/>
    <col min="9247" max="9247" width="12.4140625" style="1" customWidth="1"/>
    <col min="9248" max="9253" width="9.75" style="1" customWidth="1"/>
    <col min="9254" max="9254" width="6.1640625" style="1" customWidth="1"/>
    <col min="9255" max="9484" width="9.1640625" style="1"/>
    <col min="9485" max="9485" width="6.83203125" style="1" customWidth="1"/>
    <col min="9486" max="9486" width="27.4140625" style="1" customWidth="1"/>
    <col min="9487" max="9487" width="12.83203125" style="1" customWidth="1"/>
    <col min="9488" max="9488" width="0" style="1" hidden="1" customWidth="1"/>
    <col min="9489" max="9489" width="40.4140625" style="1" customWidth="1"/>
    <col min="9490" max="9490" width="9.1640625" style="1" customWidth="1"/>
    <col min="9491" max="9492" width="11" style="1" customWidth="1"/>
    <col min="9493" max="9493" width="12.25" style="1" customWidth="1"/>
    <col min="9494" max="9496" width="12.83203125" style="1" customWidth="1"/>
    <col min="9497" max="9497" width="10.75" style="1" customWidth="1"/>
    <col min="9498" max="9498" width="12.75" style="1" customWidth="1"/>
    <col min="9499" max="9499" width="10.83203125" style="1" customWidth="1"/>
    <col min="9500" max="9500" width="11.25" style="1" customWidth="1"/>
    <col min="9501" max="9501" width="9.75" style="1" customWidth="1"/>
    <col min="9502" max="9502" width="11.1640625" style="1" customWidth="1"/>
    <col min="9503" max="9503" width="12.4140625" style="1" customWidth="1"/>
    <col min="9504" max="9509" width="9.75" style="1" customWidth="1"/>
    <col min="9510" max="9510" width="6.1640625" style="1" customWidth="1"/>
    <col min="9511" max="9740" width="9.1640625" style="1"/>
    <col min="9741" max="9741" width="6.83203125" style="1" customWidth="1"/>
    <col min="9742" max="9742" width="27.4140625" style="1" customWidth="1"/>
    <col min="9743" max="9743" width="12.83203125" style="1" customWidth="1"/>
    <col min="9744" max="9744" width="0" style="1" hidden="1" customWidth="1"/>
    <col min="9745" max="9745" width="40.4140625" style="1" customWidth="1"/>
    <col min="9746" max="9746" width="9.1640625" style="1" customWidth="1"/>
    <col min="9747" max="9748" width="11" style="1" customWidth="1"/>
    <col min="9749" max="9749" width="12.25" style="1" customWidth="1"/>
    <col min="9750" max="9752" width="12.83203125" style="1" customWidth="1"/>
    <col min="9753" max="9753" width="10.75" style="1" customWidth="1"/>
    <col min="9754" max="9754" width="12.75" style="1" customWidth="1"/>
    <col min="9755" max="9755" width="10.83203125" style="1" customWidth="1"/>
    <col min="9756" max="9756" width="11.25" style="1" customWidth="1"/>
    <col min="9757" max="9757" width="9.75" style="1" customWidth="1"/>
    <col min="9758" max="9758" width="11.1640625" style="1" customWidth="1"/>
    <col min="9759" max="9759" width="12.4140625" style="1" customWidth="1"/>
    <col min="9760" max="9765" width="9.75" style="1" customWidth="1"/>
    <col min="9766" max="9766" width="6.1640625" style="1" customWidth="1"/>
    <col min="9767" max="9996" width="9.1640625" style="1"/>
    <col min="9997" max="9997" width="6.83203125" style="1" customWidth="1"/>
    <col min="9998" max="9998" width="27.4140625" style="1" customWidth="1"/>
    <col min="9999" max="9999" width="12.83203125" style="1" customWidth="1"/>
    <col min="10000" max="10000" width="0" style="1" hidden="1" customWidth="1"/>
    <col min="10001" max="10001" width="40.4140625" style="1" customWidth="1"/>
    <col min="10002" max="10002" width="9.1640625" style="1" customWidth="1"/>
    <col min="10003" max="10004" width="11" style="1" customWidth="1"/>
    <col min="10005" max="10005" width="12.25" style="1" customWidth="1"/>
    <col min="10006" max="10008" width="12.83203125" style="1" customWidth="1"/>
    <col min="10009" max="10009" width="10.75" style="1" customWidth="1"/>
    <col min="10010" max="10010" width="12.75" style="1" customWidth="1"/>
    <col min="10011" max="10011" width="10.83203125" style="1" customWidth="1"/>
    <col min="10012" max="10012" width="11.25" style="1" customWidth="1"/>
    <col min="10013" max="10013" width="9.75" style="1" customWidth="1"/>
    <col min="10014" max="10014" width="11.1640625" style="1" customWidth="1"/>
    <col min="10015" max="10015" width="12.4140625" style="1" customWidth="1"/>
    <col min="10016" max="10021" width="9.75" style="1" customWidth="1"/>
    <col min="10022" max="10022" width="6.1640625" style="1" customWidth="1"/>
    <col min="10023" max="10252" width="9.1640625" style="1"/>
    <col min="10253" max="10253" width="6.83203125" style="1" customWidth="1"/>
    <col min="10254" max="10254" width="27.4140625" style="1" customWidth="1"/>
    <col min="10255" max="10255" width="12.83203125" style="1" customWidth="1"/>
    <col min="10256" max="10256" width="0" style="1" hidden="1" customWidth="1"/>
    <col min="10257" max="10257" width="40.4140625" style="1" customWidth="1"/>
    <col min="10258" max="10258" width="9.1640625" style="1" customWidth="1"/>
    <col min="10259" max="10260" width="11" style="1" customWidth="1"/>
    <col min="10261" max="10261" width="12.25" style="1" customWidth="1"/>
    <col min="10262" max="10264" width="12.83203125" style="1" customWidth="1"/>
    <col min="10265" max="10265" width="10.75" style="1" customWidth="1"/>
    <col min="10266" max="10266" width="12.75" style="1" customWidth="1"/>
    <col min="10267" max="10267" width="10.83203125" style="1" customWidth="1"/>
    <col min="10268" max="10268" width="11.25" style="1" customWidth="1"/>
    <col min="10269" max="10269" width="9.75" style="1" customWidth="1"/>
    <col min="10270" max="10270" width="11.1640625" style="1" customWidth="1"/>
    <col min="10271" max="10271" width="12.4140625" style="1" customWidth="1"/>
    <col min="10272" max="10277" width="9.75" style="1" customWidth="1"/>
    <col min="10278" max="10278" width="6.1640625" style="1" customWidth="1"/>
    <col min="10279" max="10508" width="9.1640625" style="1"/>
    <col min="10509" max="10509" width="6.83203125" style="1" customWidth="1"/>
    <col min="10510" max="10510" width="27.4140625" style="1" customWidth="1"/>
    <col min="10511" max="10511" width="12.83203125" style="1" customWidth="1"/>
    <col min="10512" max="10512" width="0" style="1" hidden="1" customWidth="1"/>
    <col min="10513" max="10513" width="40.4140625" style="1" customWidth="1"/>
    <col min="10514" max="10514" width="9.1640625" style="1" customWidth="1"/>
    <col min="10515" max="10516" width="11" style="1" customWidth="1"/>
    <col min="10517" max="10517" width="12.25" style="1" customWidth="1"/>
    <col min="10518" max="10520" width="12.83203125" style="1" customWidth="1"/>
    <col min="10521" max="10521" width="10.75" style="1" customWidth="1"/>
    <col min="10522" max="10522" width="12.75" style="1" customWidth="1"/>
    <col min="10523" max="10523" width="10.83203125" style="1" customWidth="1"/>
    <col min="10524" max="10524" width="11.25" style="1" customWidth="1"/>
    <col min="10525" max="10525" width="9.75" style="1" customWidth="1"/>
    <col min="10526" max="10526" width="11.1640625" style="1" customWidth="1"/>
    <col min="10527" max="10527" width="12.4140625" style="1" customWidth="1"/>
    <col min="10528" max="10533" width="9.75" style="1" customWidth="1"/>
    <col min="10534" max="10534" width="6.1640625" style="1" customWidth="1"/>
    <col min="10535" max="10764" width="9.1640625" style="1"/>
    <col min="10765" max="10765" width="6.83203125" style="1" customWidth="1"/>
    <col min="10766" max="10766" width="27.4140625" style="1" customWidth="1"/>
    <col min="10767" max="10767" width="12.83203125" style="1" customWidth="1"/>
    <col min="10768" max="10768" width="0" style="1" hidden="1" customWidth="1"/>
    <col min="10769" max="10769" width="40.4140625" style="1" customWidth="1"/>
    <col min="10770" max="10770" width="9.1640625" style="1" customWidth="1"/>
    <col min="10771" max="10772" width="11" style="1" customWidth="1"/>
    <col min="10773" max="10773" width="12.25" style="1" customWidth="1"/>
    <col min="10774" max="10776" width="12.83203125" style="1" customWidth="1"/>
    <col min="10777" max="10777" width="10.75" style="1" customWidth="1"/>
    <col min="10778" max="10778" width="12.75" style="1" customWidth="1"/>
    <col min="10779" max="10779" width="10.83203125" style="1" customWidth="1"/>
    <col min="10780" max="10780" width="11.25" style="1" customWidth="1"/>
    <col min="10781" max="10781" width="9.75" style="1" customWidth="1"/>
    <col min="10782" max="10782" width="11.1640625" style="1" customWidth="1"/>
    <col min="10783" max="10783" width="12.4140625" style="1" customWidth="1"/>
    <col min="10784" max="10789" width="9.75" style="1" customWidth="1"/>
    <col min="10790" max="10790" width="6.1640625" style="1" customWidth="1"/>
    <col min="10791" max="11020" width="9.1640625" style="1"/>
    <col min="11021" max="11021" width="6.83203125" style="1" customWidth="1"/>
    <col min="11022" max="11022" width="27.4140625" style="1" customWidth="1"/>
    <col min="11023" max="11023" width="12.83203125" style="1" customWidth="1"/>
    <col min="11024" max="11024" width="0" style="1" hidden="1" customWidth="1"/>
    <col min="11025" max="11025" width="40.4140625" style="1" customWidth="1"/>
    <col min="11026" max="11026" width="9.1640625" style="1" customWidth="1"/>
    <col min="11027" max="11028" width="11" style="1" customWidth="1"/>
    <col min="11029" max="11029" width="12.25" style="1" customWidth="1"/>
    <col min="11030" max="11032" width="12.83203125" style="1" customWidth="1"/>
    <col min="11033" max="11033" width="10.75" style="1" customWidth="1"/>
    <col min="11034" max="11034" width="12.75" style="1" customWidth="1"/>
    <col min="11035" max="11035" width="10.83203125" style="1" customWidth="1"/>
    <col min="11036" max="11036" width="11.25" style="1" customWidth="1"/>
    <col min="11037" max="11037" width="9.75" style="1" customWidth="1"/>
    <col min="11038" max="11038" width="11.1640625" style="1" customWidth="1"/>
    <col min="11039" max="11039" width="12.4140625" style="1" customWidth="1"/>
    <col min="11040" max="11045" width="9.75" style="1" customWidth="1"/>
    <col min="11046" max="11046" width="6.1640625" style="1" customWidth="1"/>
    <col min="11047" max="11276" width="9.1640625" style="1"/>
    <col min="11277" max="11277" width="6.83203125" style="1" customWidth="1"/>
    <col min="11278" max="11278" width="27.4140625" style="1" customWidth="1"/>
    <col min="11279" max="11279" width="12.83203125" style="1" customWidth="1"/>
    <col min="11280" max="11280" width="0" style="1" hidden="1" customWidth="1"/>
    <col min="11281" max="11281" width="40.4140625" style="1" customWidth="1"/>
    <col min="11282" max="11282" width="9.1640625" style="1" customWidth="1"/>
    <col min="11283" max="11284" width="11" style="1" customWidth="1"/>
    <col min="11285" max="11285" width="12.25" style="1" customWidth="1"/>
    <col min="11286" max="11288" width="12.83203125" style="1" customWidth="1"/>
    <col min="11289" max="11289" width="10.75" style="1" customWidth="1"/>
    <col min="11290" max="11290" width="12.75" style="1" customWidth="1"/>
    <col min="11291" max="11291" width="10.83203125" style="1" customWidth="1"/>
    <col min="11292" max="11292" width="11.25" style="1" customWidth="1"/>
    <col min="11293" max="11293" width="9.75" style="1" customWidth="1"/>
    <col min="11294" max="11294" width="11.1640625" style="1" customWidth="1"/>
    <col min="11295" max="11295" width="12.4140625" style="1" customWidth="1"/>
    <col min="11296" max="11301" width="9.75" style="1" customWidth="1"/>
    <col min="11302" max="11302" width="6.1640625" style="1" customWidth="1"/>
    <col min="11303" max="11532" width="9.1640625" style="1"/>
    <col min="11533" max="11533" width="6.83203125" style="1" customWidth="1"/>
    <col min="11534" max="11534" width="27.4140625" style="1" customWidth="1"/>
    <col min="11535" max="11535" width="12.83203125" style="1" customWidth="1"/>
    <col min="11536" max="11536" width="0" style="1" hidden="1" customWidth="1"/>
    <col min="11537" max="11537" width="40.4140625" style="1" customWidth="1"/>
    <col min="11538" max="11538" width="9.1640625" style="1" customWidth="1"/>
    <col min="11539" max="11540" width="11" style="1" customWidth="1"/>
    <col min="11541" max="11541" width="12.25" style="1" customWidth="1"/>
    <col min="11542" max="11544" width="12.83203125" style="1" customWidth="1"/>
    <col min="11545" max="11545" width="10.75" style="1" customWidth="1"/>
    <col min="11546" max="11546" width="12.75" style="1" customWidth="1"/>
    <col min="11547" max="11547" width="10.83203125" style="1" customWidth="1"/>
    <col min="11548" max="11548" width="11.25" style="1" customWidth="1"/>
    <col min="11549" max="11549" width="9.75" style="1" customWidth="1"/>
    <col min="11550" max="11550" width="11.1640625" style="1" customWidth="1"/>
    <col min="11551" max="11551" width="12.4140625" style="1" customWidth="1"/>
    <col min="11552" max="11557" width="9.75" style="1" customWidth="1"/>
    <col min="11558" max="11558" width="6.1640625" style="1" customWidth="1"/>
    <col min="11559" max="11788" width="9.1640625" style="1"/>
    <col min="11789" max="11789" width="6.83203125" style="1" customWidth="1"/>
    <col min="11790" max="11790" width="27.4140625" style="1" customWidth="1"/>
    <col min="11791" max="11791" width="12.83203125" style="1" customWidth="1"/>
    <col min="11792" max="11792" width="0" style="1" hidden="1" customWidth="1"/>
    <col min="11793" max="11793" width="40.4140625" style="1" customWidth="1"/>
    <col min="11794" max="11794" width="9.1640625" style="1" customWidth="1"/>
    <col min="11795" max="11796" width="11" style="1" customWidth="1"/>
    <col min="11797" max="11797" width="12.25" style="1" customWidth="1"/>
    <col min="11798" max="11800" width="12.83203125" style="1" customWidth="1"/>
    <col min="11801" max="11801" width="10.75" style="1" customWidth="1"/>
    <col min="11802" max="11802" width="12.75" style="1" customWidth="1"/>
    <col min="11803" max="11803" width="10.83203125" style="1" customWidth="1"/>
    <col min="11804" max="11804" width="11.25" style="1" customWidth="1"/>
    <col min="11805" max="11805" width="9.75" style="1" customWidth="1"/>
    <col min="11806" max="11806" width="11.1640625" style="1" customWidth="1"/>
    <col min="11807" max="11807" width="12.4140625" style="1" customWidth="1"/>
    <col min="11808" max="11813" width="9.75" style="1" customWidth="1"/>
    <col min="11814" max="11814" width="6.1640625" style="1" customWidth="1"/>
    <col min="11815" max="12044" width="9.1640625" style="1"/>
    <col min="12045" max="12045" width="6.83203125" style="1" customWidth="1"/>
    <col min="12046" max="12046" width="27.4140625" style="1" customWidth="1"/>
    <col min="12047" max="12047" width="12.83203125" style="1" customWidth="1"/>
    <col min="12048" max="12048" width="0" style="1" hidden="1" customWidth="1"/>
    <col min="12049" max="12049" width="40.4140625" style="1" customWidth="1"/>
    <col min="12050" max="12050" width="9.1640625" style="1" customWidth="1"/>
    <col min="12051" max="12052" width="11" style="1" customWidth="1"/>
    <col min="12053" max="12053" width="12.25" style="1" customWidth="1"/>
    <col min="12054" max="12056" width="12.83203125" style="1" customWidth="1"/>
    <col min="12057" max="12057" width="10.75" style="1" customWidth="1"/>
    <col min="12058" max="12058" width="12.75" style="1" customWidth="1"/>
    <col min="12059" max="12059" width="10.83203125" style="1" customWidth="1"/>
    <col min="12060" max="12060" width="11.25" style="1" customWidth="1"/>
    <col min="12061" max="12061" width="9.75" style="1" customWidth="1"/>
    <col min="12062" max="12062" width="11.1640625" style="1" customWidth="1"/>
    <col min="12063" max="12063" width="12.4140625" style="1" customWidth="1"/>
    <col min="12064" max="12069" width="9.75" style="1" customWidth="1"/>
    <col min="12070" max="12070" width="6.1640625" style="1" customWidth="1"/>
    <col min="12071" max="12300" width="9.1640625" style="1"/>
    <col min="12301" max="12301" width="6.83203125" style="1" customWidth="1"/>
    <col min="12302" max="12302" width="27.4140625" style="1" customWidth="1"/>
    <col min="12303" max="12303" width="12.83203125" style="1" customWidth="1"/>
    <col min="12304" max="12304" width="0" style="1" hidden="1" customWidth="1"/>
    <col min="12305" max="12305" width="40.4140625" style="1" customWidth="1"/>
    <col min="12306" max="12306" width="9.1640625" style="1" customWidth="1"/>
    <col min="12307" max="12308" width="11" style="1" customWidth="1"/>
    <col min="12309" max="12309" width="12.25" style="1" customWidth="1"/>
    <col min="12310" max="12312" width="12.83203125" style="1" customWidth="1"/>
    <col min="12313" max="12313" width="10.75" style="1" customWidth="1"/>
    <col min="12314" max="12314" width="12.75" style="1" customWidth="1"/>
    <col min="12315" max="12315" width="10.83203125" style="1" customWidth="1"/>
    <col min="12316" max="12316" width="11.25" style="1" customWidth="1"/>
    <col min="12317" max="12317" width="9.75" style="1" customWidth="1"/>
    <col min="12318" max="12318" width="11.1640625" style="1" customWidth="1"/>
    <col min="12319" max="12319" width="12.4140625" style="1" customWidth="1"/>
    <col min="12320" max="12325" width="9.75" style="1" customWidth="1"/>
    <col min="12326" max="12326" width="6.1640625" style="1" customWidth="1"/>
    <col min="12327" max="12556" width="9.1640625" style="1"/>
    <col min="12557" max="12557" width="6.83203125" style="1" customWidth="1"/>
    <col min="12558" max="12558" width="27.4140625" style="1" customWidth="1"/>
    <col min="12559" max="12559" width="12.83203125" style="1" customWidth="1"/>
    <col min="12560" max="12560" width="0" style="1" hidden="1" customWidth="1"/>
    <col min="12561" max="12561" width="40.4140625" style="1" customWidth="1"/>
    <col min="12562" max="12562" width="9.1640625" style="1" customWidth="1"/>
    <col min="12563" max="12564" width="11" style="1" customWidth="1"/>
    <col min="12565" max="12565" width="12.25" style="1" customWidth="1"/>
    <col min="12566" max="12568" width="12.83203125" style="1" customWidth="1"/>
    <col min="12569" max="12569" width="10.75" style="1" customWidth="1"/>
    <col min="12570" max="12570" width="12.75" style="1" customWidth="1"/>
    <col min="12571" max="12571" width="10.83203125" style="1" customWidth="1"/>
    <col min="12572" max="12572" width="11.25" style="1" customWidth="1"/>
    <col min="12573" max="12573" width="9.75" style="1" customWidth="1"/>
    <col min="12574" max="12574" width="11.1640625" style="1" customWidth="1"/>
    <col min="12575" max="12575" width="12.4140625" style="1" customWidth="1"/>
    <col min="12576" max="12581" width="9.75" style="1" customWidth="1"/>
    <col min="12582" max="12582" width="6.1640625" style="1" customWidth="1"/>
    <col min="12583" max="12812" width="9.1640625" style="1"/>
    <col min="12813" max="12813" width="6.83203125" style="1" customWidth="1"/>
    <col min="12814" max="12814" width="27.4140625" style="1" customWidth="1"/>
    <col min="12815" max="12815" width="12.83203125" style="1" customWidth="1"/>
    <col min="12816" max="12816" width="0" style="1" hidden="1" customWidth="1"/>
    <col min="12817" max="12817" width="40.4140625" style="1" customWidth="1"/>
    <col min="12818" max="12818" width="9.1640625" style="1" customWidth="1"/>
    <col min="12819" max="12820" width="11" style="1" customWidth="1"/>
    <col min="12821" max="12821" width="12.25" style="1" customWidth="1"/>
    <col min="12822" max="12824" width="12.83203125" style="1" customWidth="1"/>
    <col min="12825" max="12825" width="10.75" style="1" customWidth="1"/>
    <col min="12826" max="12826" width="12.75" style="1" customWidth="1"/>
    <col min="12827" max="12827" width="10.83203125" style="1" customWidth="1"/>
    <col min="12828" max="12828" width="11.25" style="1" customWidth="1"/>
    <col min="12829" max="12829" width="9.75" style="1" customWidth="1"/>
    <col min="12830" max="12830" width="11.1640625" style="1" customWidth="1"/>
    <col min="12831" max="12831" width="12.4140625" style="1" customWidth="1"/>
    <col min="12832" max="12837" width="9.75" style="1" customWidth="1"/>
    <col min="12838" max="12838" width="6.1640625" style="1" customWidth="1"/>
    <col min="12839" max="13068" width="9.1640625" style="1"/>
    <col min="13069" max="13069" width="6.83203125" style="1" customWidth="1"/>
    <col min="13070" max="13070" width="27.4140625" style="1" customWidth="1"/>
    <col min="13071" max="13071" width="12.83203125" style="1" customWidth="1"/>
    <col min="13072" max="13072" width="0" style="1" hidden="1" customWidth="1"/>
    <col min="13073" max="13073" width="40.4140625" style="1" customWidth="1"/>
    <col min="13074" max="13074" width="9.1640625" style="1" customWidth="1"/>
    <col min="13075" max="13076" width="11" style="1" customWidth="1"/>
    <col min="13077" max="13077" width="12.25" style="1" customWidth="1"/>
    <col min="13078" max="13080" width="12.83203125" style="1" customWidth="1"/>
    <col min="13081" max="13081" width="10.75" style="1" customWidth="1"/>
    <col min="13082" max="13082" width="12.75" style="1" customWidth="1"/>
    <col min="13083" max="13083" width="10.83203125" style="1" customWidth="1"/>
    <col min="13084" max="13084" width="11.25" style="1" customWidth="1"/>
    <col min="13085" max="13085" width="9.75" style="1" customWidth="1"/>
    <col min="13086" max="13086" width="11.1640625" style="1" customWidth="1"/>
    <col min="13087" max="13087" width="12.4140625" style="1" customWidth="1"/>
    <col min="13088" max="13093" width="9.75" style="1" customWidth="1"/>
    <col min="13094" max="13094" width="6.1640625" style="1" customWidth="1"/>
    <col min="13095" max="13324" width="9.1640625" style="1"/>
    <col min="13325" max="13325" width="6.83203125" style="1" customWidth="1"/>
    <col min="13326" max="13326" width="27.4140625" style="1" customWidth="1"/>
    <col min="13327" max="13327" width="12.83203125" style="1" customWidth="1"/>
    <col min="13328" max="13328" width="0" style="1" hidden="1" customWidth="1"/>
    <col min="13329" max="13329" width="40.4140625" style="1" customWidth="1"/>
    <col min="13330" max="13330" width="9.1640625" style="1" customWidth="1"/>
    <col min="13331" max="13332" width="11" style="1" customWidth="1"/>
    <col min="13333" max="13333" width="12.25" style="1" customWidth="1"/>
    <col min="13334" max="13336" width="12.83203125" style="1" customWidth="1"/>
    <col min="13337" max="13337" width="10.75" style="1" customWidth="1"/>
    <col min="13338" max="13338" width="12.75" style="1" customWidth="1"/>
    <col min="13339" max="13339" width="10.83203125" style="1" customWidth="1"/>
    <col min="13340" max="13340" width="11.25" style="1" customWidth="1"/>
    <col min="13341" max="13341" width="9.75" style="1" customWidth="1"/>
    <col min="13342" max="13342" width="11.1640625" style="1" customWidth="1"/>
    <col min="13343" max="13343" width="12.4140625" style="1" customWidth="1"/>
    <col min="13344" max="13349" width="9.75" style="1" customWidth="1"/>
    <col min="13350" max="13350" width="6.1640625" style="1" customWidth="1"/>
    <col min="13351" max="13580" width="9.1640625" style="1"/>
    <col min="13581" max="13581" width="6.83203125" style="1" customWidth="1"/>
    <col min="13582" max="13582" width="27.4140625" style="1" customWidth="1"/>
    <col min="13583" max="13583" width="12.83203125" style="1" customWidth="1"/>
    <col min="13584" max="13584" width="0" style="1" hidden="1" customWidth="1"/>
    <col min="13585" max="13585" width="40.4140625" style="1" customWidth="1"/>
    <col min="13586" max="13586" width="9.1640625" style="1" customWidth="1"/>
    <col min="13587" max="13588" width="11" style="1" customWidth="1"/>
    <col min="13589" max="13589" width="12.25" style="1" customWidth="1"/>
    <col min="13590" max="13592" width="12.83203125" style="1" customWidth="1"/>
    <col min="13593" max="13593" width="10.75" style="1" customWidth="1"/>
    <col min="13594" max="13594" width="12.75" style="1" customWidth="1"/>
    <col min="13595" max="13595" width="10.83203125" style="1" customWidth="1"/>
    <col min="13596" max="13596" width="11.25" style="1" customWidth="1"/>
    <col min="13597" max="13597" width="9.75" style="1" customWidth="1"/>
    <col min="13598" max="13598" width="11.1640625" style="1" customWidth="1"/>
    <col min="13599" max="13599" width="12.4140625" style="1" customWidth="1"/>
    <col min="13600" max="13605" width="9.75" style="1" customWidth="1"/>
    <col min="13606" max="13606" width="6.1640625" style="1" customWidth="1"/>
    <col min="13607" max="13836" width="9.1640625" style="1"/>
    <col min="13837" max="13837" width="6.83203125" style="1" customWidth="1"/>
    <col min="13838" max="13838" width="27.4140625" style="1" customWidth="1"/>
    <col min="13839" max="13839" width="12.83203125" style="1" customWidth="1"/>
    <col min="13840" max="13840" width="0" style="1" hidden="1" customWidth="1"/>
    <col min="13841" max="13841" width="40.4140625" style="1" customWidth="1"/>
    <col min="13842" max="13842" width="9.1640625" style="1" customWidth="1"/>
    <col min="13843" max="13844" width="11" style="1" customWidth="1"/>
    <col min="13845" max="13845" width="12.25" style="1" customWidth="1"/>
    <col min="13846" max="13848" width="12.83203125" style="1" customWidth="1"/>
    <col min="13849" max="13849" width="10.75" style="1" customWidth="1"/>
    <col min="13850" max="13850" width="12.75" style="1" customWidth="1"/>
    <col min="13851" max="13851" width="10.83203125" style="1" customWidth="1"/>
    <col min="13852" max="13852" width="11.25" style="1" customWidth="1"/>
    <col min="13853" max="13853" width="9.75" style="1" customWidth="1"/>
    <col min="13854" max="13854" width="11.1640625" style="1" customWidth="1"/>
    <col min="13855" max="13855" width="12.4140625" style="1" customWidth="1"/>
    <col min="13856" max="13861" width="9.75" style="1" customWidth="1"/>
    <col min="13862" max="13862" width="6.1640625" style="1" customWidth="1"/>
    <col min="13863" max="14092" width="9.1640625" style="1"/>
    <col min="14093" max="14093" width="6.83203125" style="1" customWidth="1"/>
    <col min="14094" max="14094" width="27.4140625" style="1" customWidth="1"/>
    <col min="14095" max="14095" width="12.83203125" style="1" customWidth="1"/>
    <col min="14096" max="14096" width="0" style="1" hidden="1" customWidth="1"/>
    <col min="14097" max="14097" width="40.4140625" style="1" customWidth="1"/>
    <col min="14098" max="14098" width="9.1640625" style="1" customWidth="1"/>
    <col min="14099" max="14100" width="11" style="1" customWidth="1"/>
    <col min="14101" max="14101" width="12.25" style="1" customWidth="1"/>
    <col min="14102" max="14104" width="12.83203125" style="1" customWidth="1"/>
    <col min="14105" max="14105" width="10.75" style="1" customWidth="1"/>
    <col min="14106" max="14106" width="12.75" style="1" customWidth="1"/>
    <col min="14107" max="14107" width="10.83203125" style="1" customWidth="1"/>
    <col min="14108" max="14108" width="11.25" style="1" customWidth="1"/>
    <col min="14109" max="14109" width="9.75" style="1" customWidth="1"/>
    <col min="14110" max="14110" width="11.1640625" style="1" customWidth="1"/>
    <col min="14111" max="14111" width="12.4140625" style="1" customWidth="1"/>
    <col min="14112" max="14117" width="9.75" style="1" customWidth="1"/>
    <col min="14118" max="14118" width="6.1640625" style="1" customWidth="1"/>
    <col min="14119" max="14348" width="9.1640625" style="1"/>
    <col min="14349" max="14349" width="6.83203125" style="1" customWidth="1"/>
    <col min="14350" max="14350" width="27.4140625" style="1" customWidth="1"/>
    <col min="14351" max="14351" width="12.83203125" style="1" customWidth="1"/>
    <col min="14352" max="14352" width="0" style="1" hidden="1" customWidth="1"/>
    <col min="14353" max="14353" width="40.4140625" style="1" customWidth="1"/>
    <col min="14354" max="14354" width="9.1640625" style="1" customWidth="1"/>
    <col min="14355" max="14356" width="11" style="1" customWidth="1"/>
    <col min="14357" max="14357" width="12.25" style="1" customWidth="1"/>
    <col min="14358" max="14360" width="12.83203125" style="1" customWidth="1"/>
    <col min="14361" max="14361" width="10.75" style="1" customWidth="1"/>
    <col min="14362" max="14362" width="12.75" style="1" customWidth="1"/>
    <col min="14363" max="14363" width="10.83203125" style="1" customWidth="1"/>
    <col min="14364" max="14364" width="11.25" style="1" customWidth="1"/>
    <col min="14365" max="14365" width="9.75" style="1" customWidth="1"/>
    <col min="14366" max="14366" width="11.1640625" style="1" customWidth="1"/>
    <col min="14367" max="14367" width="12.4140625" style="1" customWidth="1"/>
    <col min="14368" max="14373" width="9.75" style="1" customWidth="1"/>
    <col min="14374" max="14374" width="6.1640625" style="1" customWidth="1"/>
    <col min="14375" max="14604" width="9.1640625" style="1"/>
    <col min="14605" max="14605" width="6.83203125" style="1" customWidth="1"/>
    <col min="14606" max="14606" width="27.4140625" style="1" customWidth="1"/>
    <col min="14607" max="14607" width="12.83203125" style="1" customWidth="1"/>
    <col min="14608" max="14608" width="0" style="1" hidden="1" customWidth="1"/>
    <col min="14609" max="14609" width="40.4140625" style="1" customWidth="1"/>
    <col min="14610" max="14610" width="9.1640625" style="1" customWidth="1"/>
    <col min="14611" max="14612" width="11" style="1" customWidth="1"/>
    <col min="14613" max="14613" width="12.25" style="1" customWidth="1"/>
    <col min="14614" max="14616" width="12.83203125" style="1" customWidth="1"/>
    <col min="14617" max="14617" width="10.75" style="1" customWidth="1"/>
    <col min="14618" max="14618" width="12.75" style="1" customWidth="1"/>
    <col min="14619" max="14619" width="10.83203125" style="1" customWidth="1"/>
    <col min="14620" max="14620" width="11.25" style="1" customWidth="1"/>
    <col min="14621" max="14621" width="9.75" style="1" customWidth="1"/>
    <col min="14622" max="14622" width="11.1640625" style="1" customWidth="1"/>
    <col min="14623" max="14623" width="12.4140625" style="1" customWidth="1"/>
    <col min="14624" max="14629" width="9.75" style="1" customWidth="1"/>
    <col min="14630" max="14630" width="6.1640625" style="1" customWidth="1"/>
    <col min="14631" max="14860" width="9.1640625" style="1"/>
    <col min="14861" max="14861" width="6.83203125" style="1" customWidth="1"/>
    <col min="14862" max="14862" width="27.4140625" style="1" customWidth="1"/>
    <col min="14863" max="14863" width="12.83203125" style="1" customWidth="1"/>
    <col min="14864" max="14864" width="0" style="1" hidden="1" customWidth="1"/>
    <col min="14865" max="14865" width="40.4140625" style="1" customWidth="1"/>
    <col min="14866" max="14866" width="9.1640625" style="1" customWidth="1"/>
    <col min="14867" max="14868" width="11" style="1" customWidth="1"/>
    <col min="14869" max="14869" width="12.25" style="1" customWidth="1"/>
    <col min="14870" max="14872" width="12.83203125" style="1" customWidth="1"/>
    <col min="14873" max="14873" width="10.75" style="1" customWidth="1"/>
    <col min="14874" max="14874" width="12.75" style="1" customWidth="1"/>
    <col min="14875" max="14875" width="10.83203125" style="1" customWidth="1"/>
    <col min="14876" max="14876" width="11.25" style="1" customWidth="1"/>
    <col min="14877" max="14877" width="9.75" style="1" customWidth="1"/>
    <col min="14878" max="14878" width="11.1640625" style="1" customWidth="1"/>
    <col min="14879" max="14879" width="12.4140625" style="1" customWidth="1"/>
    <col min="14880" max="14885" width="9.75" style="1" customWidth="1"/>
    <col min="14886" max="14886" width="6.1640625" style="1" customWidth="1"/>
    <col min="14887" max="15116" width="9.1640625" style="1"/>
    <col min="15117" max="15117" width="6.83203125" style="1" customWidth="1"/>
    <col min="15118" max="15118" width="27.4140625" style="1" customWidth="1"/>
    <col min="15119" max="15119" width="12.83203125" style="1" customWidth="1"/>
    <col min="15120" max="15120" width="0" style="1" hidden="1" customWidth="1"/>
    <col min="15121" max="15121" width="40.4140625" style="1" customWidth="1"/>
    <col min="15122" max="15122" width="9.1640625" style="1" customWidth="1"/>
    <col min="15123" max="15124" width="11" style="1" customWidth="1"/>
    <col min="15125" max="15125" width="12.25" style="1" customWidth="1"/>
    <col min="15126" max="15128" width="12.83203125" style="1" customWidth="1"/>
    <col min="15129" max="15129" width="10.75" style="1" customWidth="1"/>
    <col min="15130" max="15130" width="12.75" style="1" customWidth="1"/>
    <col min="15131" max="15131" width="10.83203125" style="1" customWidth="1"/>
    <col min="15132" max="15132" width="11.25" style="1" customWidth="1"/>
    <col min="15133" max="15133" width="9.75" style="1" customWidth="1"/>
    <col min="15134" max="15134" width="11.1640625" style="1" customWidth="1"/>
    <col min="15135" max="15135" width="12.4140625" style="1" customWidth="1"/>
    <col min="15136" max="15141" width="9.75" style="1" customWidth="1"/>
    <col min="15142" max="15142" width="6.1640625" style="1" customWidth="1"/>
    <col min="15143" max="15372" width="9.1640625" style="1"/>
    <col min="15373" max="15373" width="6.83203125" style="1" customWidth="1"/>
    <col min="15374" max="15374" width="27.4140625" style="1" customWidth="1"/>
    <col min="15375" max="15375" width="12.83203125" style="1" customWidth="1"/>
    <col min="15376" max="15376" width="0" style="1" hidden="1" customWidth="1"/>
    <col min="15377" max="15377" width="40.4140625" style="1" customWidth="1"/>
    <col min="15378" max="15378" width="9.1640625" style="1" customWidth="1"/>
    <col min="15379" max="15380" width="11" style="1" customWidth="1"/>
    <col min="15381" max="15381" width="12.25" style="1" customWidth="1"/>
    <col min="15382" max="15384" width="12.83203125" style="1" customWidth="1"/>
    <col min="15385" max="15385" width="10.75" style="1" customWidth="1"/>
    <col min="15386" max="15386" width="12.75" style="1" customWidth="1"/>
    <col min="15387" max="15387" width="10.83203125" style="1" customWidth="1"/>
    <col min="15388" max="15388" width="11.25" style="1" customWidth="1"/>
    <col min="15389" max="15389" width="9.75" style="1" customWidth="1"/>
    <col min="15390" max="15390" width="11.1640625" style="1" customWidth="1"/>
    <col min="15391" max="15391" width="12.4140625" style="1" customWidth="1"/>
    <col min="15392" max="15397" width="9.75" style="1" customWidth="1"/>
    <col min="15398" max="15398" width="6.1640625" style="1" customWidth="1"/>
    <col min="15399" max="15628" width="9.1640625" style="1"/>
    <col min="15629" max="15629" width="6.83203125" style="1" customWidth="1"/>
    <col min="15630" max="15630" width="27.4140625" style="1" customWidth="1"/>
    <col min="15631" max="15631" width="12.83203125" style="1" customWidth="1"/>
    <col min="15632" max="15632" width="0" style="1" hidden="1" customWidth="1"/>
    <col min="15633" max="15633" width="40.4140625" style="1" customWidth="1"/>
    <col min="15634" max="15634" width="9.1640625" style="1" customWidth="1"/>
    <col min="15635" max="15636" width="11" style="1" customWidth="1"/>
    <col min="15637" max="15637" width="12.25" style="1" customWidth="1"/>
    <col min="15638" max="15640" width="12.83203125" style="1" customWidth="1"/>
    <col min="15641" max="15641" width="10.75" style="1" customWidth="1"/>
    <col min="15642" max="15642" width="12.75" style="1" customWidth="1"/>
    <col min="15643" max="15643" width="10.83203125" style="1" customWidth="1"/>
    <col min="15644" max="15644" width="11.25" style="1" customWidth="1"/>
    <col min="15645" max="15645" width="9.75" style="1" customWidth="1"/>
    <col min="15646" max="15646" width="11.1640625" style="1" customWidth="1"/>
    <col min="15647" max="15647" width="12.4140625" style="1" customWidth="1"/>
    <col min="15648" max="15653" width="9.75" style="1" customWidth="1"/>
    <col min="15654" max="15654" width="6.1640625" style="1" customWidth="1"/>
    <col min="15655" max="15884" width="9.1640625" style="1"/>
    <col min="15885" max="15885" width="6.83203125" style="1" customWidth="1"/>
    <col min="15886" max="15886" width="27.4140625" style="1" customWidth="1"/>
    <col min="15887" max="15887" width="12.83203125" style="1" customWidth="1"/>
    <col min="15888" max="15888" width="0" style="1" hidden="1" customWidth="1"/>
    <col min="15889" max="15889" width="40.4140625" style="1" customWidth="1"/>
    <col min="15890" max="15890" width="9.1640625" style="1" customWidth="1"/>
    <col min="15891" max="15892" width="11" style="1" customWidth="1"/>
    <col min="15893" max="15893" width="12.25" style="1" customWidth="1"/>
    <col min="15894" max="15896" width="12.83203125" style="1" customWidth="1"/>
    <col min="15897" max="15897" width="10.75" style="1" customWidth="1"/>
    <col min="15898" max="15898" width="12.75" style="1" customWidth="1"/>
    <col min="15899" max="15899" width="10.83203125" style="1" customWidth="1"/>
    <col min="15900" max="15900" width="11.25" style="1" customWidth="1"/>
    <col min="15901" max="15901" width="9.75" style="1" customWidth="1"/>
    <col min="15902" max="15902" width="11.1640625" style="1" customWidth="1"/>
    <col min="15903" max="15903" width="12.4140625" style="1" customWidth="1"/>
    <col min="15904" max="15909" width="9.75" style="1" customWidth="1"/>
    <col min="15910" max="15910" width="6.1640625" style="1" customWidth="1"/>
    <col min="15911" max="16140" width="9.1640625" style="1"/>
    <col min="16141" max="16141" width="6.83203125" style="1" customWidth="1"/>
    <col min="16142" max="16142" width="27.4140625" style="1" customWidth="1"/>
    <col min="16143" max="16143" width="12.83203125" style="1" customWidth="1"/>
    <col min="16144" max="16144" width="0" style="1" hidden="1" customWidth="1"/>
    <col min="16145" max="16145" width="40.4140625" style="1" customWidth="1"/>
    <col min="16146" max="16146" width="9.1640625" style="1" customWidth="1"/>
    <col min="16147" max="16148" width="11" style="1" customWidth="1"/>
    <col min="16149" max="16149" width="12.25" style="1" customWidth="1"/>
    <col min="16150" max="16152" width="12.83203125" style="1" customWidth="1"/>
    <col min="16153" max="16153" width="10.75" style="1" customWidth="1"/>
    <col min="16154" max="16154" width="12.75" style="1" customWidth="1"/>
    <col min="16155" max="16155" width="10.83203125" style="1" customWidth="1"/>
    <col min="16156" max="16156" width="11.25" style="1" customWidth="1"/>
    <col min="16157" max="16157" width="9.75" style="1" customWidth="1"/>
    <col min="16158" max="16158" width="11.1640625" style="1" customWidth="1"/>
    <col min="16159" max="16159" width="12.4140625" style="1" customWidth="1"/>
    <col min="16160" max="16165" width="9.75" style="1" customWidth="1"/>
    <col min="16166" max="16166" width="6.1640625" style="1" customWidth="1"/>
    <col min="16167" max="16384" width="9.16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653" t="s">
        <v>1096</v>
      </c>
      <c r="AL1" s="653"/>
    </row>
    <row r="2" spans="1:44" ht="33.75" customHeight="1">
      <c r="A2" s="654" t="s">
        <v>1093</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row>
    <row r="3" spans="1:44">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row>
    <row r="4" spans="1:44">
      <c r="A4" s="2"/>
      <c r="B4" s="234"/>
      <c r="C4" s="2"/>
      <c r="D4" s="2"/>
      <c r="E4" s="2"/>
      <c r="F4" s="2"/>
      <c r="G4" s="235"/>
      <c r="H4" s="282"/>
      <c r="I4" s="643" t="s">
        <v>0</v>
      </c>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row>
    <row r="5" spans="1:44" ht="36" customHeight="1">
      <c r="A5" s="644" t="s">
        <v>1</v>
      </c>
      <c r="B5" s="645" t="s">
        <v>2</v>
      </c>
      <c r="C5" s="644" t="s">
        <v>3</v>
      </c>
      <c r="D5" s="548"/>
      <c r="E5" s="644" t="s">
        <v>4</v>
      </c>
      <c r="F5" s="644" t="s">
        <v>5</v>
      </c>
      <c r="G5" s="655" t="s">
        <v>6</v>
      </c>
      <c r="H5" s="656"/>
      <c r="I5" s="656"/>
      <c r="J5" s="657"/>
      <c r="K5" s="644" t="s">
        <v>1102</v>
      </c>
      <c r="L5" s="644"/>
      <c r="M5" s="644"/>
      <c r="N5" s="644" t="s">
        <v>1103</v>
      </c>
      <c r="O5" s="644"/>
      <c r="P5" s="644"/>
      <c r="Q5" s="644" t="s">
        <v>1099</v>
      </c>
      <c r="R5" s="644"/>
      <c r="S5" s="644"/>
      <c r="T5" s="647" t="s">
        <v>8</v>
      </c>
      <c r="U5" s="655" t="s">
        <v>1105</v>
      </c>
      <c r="V5" s="656"/>
      <c r="W5" s="657"/>
      <c r="X5" s="655" t="s">
        <v>7</v>
      </c>
      <c r="Y5" s="656"/>
      <c r="Z5" s="656"/>
      <c r="AA5" s="644" t="s">
        <v>915</v>
      </c>
      <c r="AB5" s="644"/>
      <c r="AC5" s="644"/>
      <c r="AD5" s="655" t="s">
        <v>1106</v>
      </c>
      <c r="AE5" s="656"/>
      <c r="AF5" s="656"/>
      <c r="AG5" s="655" t="s">
        <v>1107</v>
      </c>
      <c r="AH5" s="656"/>
      <c r="AI5" s="656"/>
      <c r="AJ5" s="549"/>
      <c r="AK5" s="461"/>
      <c r="AL5" s="644" t="s">
        <v>8</v>
      </c>
    </row>
    <row r="6" spans="1:44" ht="28">
      <c r="A6" s="644"/>
      <c r="B6" s="645"/>
      <c r="C6" s="644"/>
      <c r="D6" s="548"/>
      <c r="E6" s="644"/>
      <c r="F6" s="644"/>
      <c r="G6" s="550" t="s">
        <v>9</v>
      </c>
      <c r="H6" s="283" t="s">
        <v>10</v>
      </c>
      <c r="I6" s="550" t="s">
        <v>11</v>
      </c>
      <c r="J6" s="550" t="s">
        <v>12</v>
      </c>
      <c r="K6" s="526" t="s">
        <v>9</v>
      </c>
      <c r="L6" s="281" t="s">
        <v>10</v>
      </c>
      <c r="M6" s="548" t="s">
        <v>11</v>
      </c>
      <c r="N6" s="526" t="s">
        <v>9</v>
      </c>
      <c r="O6" s="281" t="s">
        <v>10</v>
      </c>
      <c r="P6" s="548" t="s">
        <v>11</v>
      </c>
      <c r="Q6" s="537" t="s">
        <v>9</v>
      </c>
      <c r="R6" s="281" t="s">
        <v>10</v>
      </c>
      <c r="S6" s="548" t="s">
        <v>11</v>
      </c>
      <c r="T6" s="632"/>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644"/>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+G10+G13+G285</f>
        <v>172054</v>
      </c>
      <c r="H8" s="323">
        <f>+H10+H13+H285</f>
        <v>163552</v>
      </c>
      <c r="I8" s="323">
        <f>+I10+I13+I285</f>
        <v>8501.9999999999982</v>
      </c>
      <c r="J8" s="323">
        <f>+J10+J13+J285</f>
        <v>0</v>
      </c>
      <c r="K8" s="479"/>
      <c r="L8" s="323"/>
      <c r="M8" s="323"/>
      <c r="N8" s="479"/>
      <c r="O8" s="323"/>
      <c r="P8" s="323"/>
      <c r="Q8" s="539"/>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48" t="s">
        <v>1176</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48"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658" t="s">
        <v>17</v>
      </c>
      <c r="C11" s="658"/>
      <c r="D11" s="551"/>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48"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659"/>
      <c r="AN13" s="659"/>
      <c r="AO13" s="659"/>
      <c r="AP13" s="659"/>
      <c r="AQ13" s="659"/>
      <c r="AR13" s="659"/>
    </row>
    <row r="14" spans="1:44" s="7" customFormat="1" ht="94.5" customHeight="1">
      <c r="A14" s="6" t="s">
        <v>985</v>
      </c>
      <c r="B14" s="551" t="s">
        <v>1007</v>
      </c>
      <c r="C14" s="128"/>
      <c r="D14" s="128"/>
      <c r="E14" s="128"/>
      <c r="F14" s="128"/>
      <c r="G14" s="475">
        <f>G15+G31+G46+G56+G69+G84+G105+G120+G152+G136+G163+G181+G198+G218+G223+G238+G252</f>
        <v>154894</v>
      </c>
      <c r="H14" s="475">
        <f>H15+H31+H46+H56+H69+H84+H105+H120+H152+H136+H163+H181+H198+H218+H223+H238+H252</f>
        <v>147518</v>
      </c>
      <c r="I14" s="557">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27">
        <f t="shared" si="8"/>
        <v>678.44690000000003</v>
      </c>
      <c r="L15" s="528">
        <f t="shared" si="8"/>
        <v>657.27689999999996</v>
      </c>
      <c r="M15" s="528">
        <f t="shared" si="8"/>
        <v>21.169999999999995</v>
      </c>
      <c r="N15" s="527">
        <f t="shared" si="8"/>
        <v>678.44689999999991</v>
      </c>
      <c r="O15" s="528">
        <f t="shared" si="8"/>
        <v>657.27689999999996</v>
      </c>
      <c r="P15" s="528">
        <f t="shared" si="8"/>
        <v>21.17</v>
      </c>
      <c r="Q15" s="540">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42" hidden="1">
      <c r="A16" s="141">
        <v>1</v>
      </c>
      <c r="B16" s="325" t="s">
        <v>62</v>
      </c>
      <c r="C16" s="141" t="s">
        <v>63</v>
      </c>
      <c r="D16" s="141"/>
      <c r="E16" s="141" t="s">
        <v>64</v>
      </c>
      <c r="F16" s="141" t="s">
        <v>52</v>
      </c>
      <c r="G16" s="447">
        <f>H16+I16</f>
        <v>270.79999999999995</v>
      </c>
      <c r="H16" s="447">
        <v>257.89999999999998</v>
      </c>
      <c r="I16" s="473">
        <v>12.9</v>
      </c>
      <c r="J16" s="448"/>
      <c r="K16" s="529">
        <f>+Q16-G16</f>
        <v>0</v>
      </c>
      <c r="L16" s="530"/>
      <c r="M16" s="530"/>
      <c r="N16" s="529">
        <f>+Q16-G16</f>
        <v>0</v>
      </c>
      <c r="O16" s="530"/>
      <c r="P16" s="530"/>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2" hidden="1">
      <c r="A17" s="141">
        <f>+A16+1</f>
        <v>2</v>
      </c>
      <c r="B17" s="325" t="s">
        <v>65</v>
      </c>
      <c r="C17" s="141" t="s">
        <v>66</v>
      </c>
      <c r="D17" s="141"/>
      <c r="E17" s="141" t="s">
        <v>67</v>
      </c>
      <c r="F17" s="141" t="s">
        <v>52</v>
      </c>
      <c r="G17" s="447">
        <f>H17+I17</f>
        <v>270.74</v>
      </c>
      <c r="H17" s="447">
        <v>257.85000000000002</v>
      </c>
      <c r="I17" s="473">
        <v>12.89</v>
      </c>
      <c r="J17" s="448"/>
      <c r="K17" s="529">
        <f t="shared" ref="K17:K18" si="12">+Q17-G17</f>
        <v>0</v>
      </c>
      <c r="L17" s="530"/>
      <c r="M17" s="530"/>
      <c r="N17" s="529">
        <f t="shared" ref="N17:N18" si="13">+Q17-G17</f>
        <v>0</v>
      </c>
      <c r="O17" s="530"/>
      <c r="P17" s="530"/>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56" hidden="1">
      <c r="A18" s="141">
        <f t="shared" ref="A18:A30" si="17">+A17+1</f>
        <v>3</v>
      </c>
      <c r="B18" s="325" t="s">
        <v>68</v>
      </c>
      <c r="C18" s="141" t="s">
        <v>69</v>
      </c>
      <c r="D18" s="141"/>
      <c r="E18" s="141" t="s">
        <v>70</v>
      </c>
      <c r="F18" s="141" t="s">
        <v>52</v>
      </c>
      <c r="G18" s="447">
        <f>H18+I18</f>
        <v>270.75</v>
      </c>
      <c r="H18" s="447">
        <v>257.85000000000002</v>
      </c>
      <c r="I18" s="473">
        <v>12.9</v>
      </c>
      <c r="J18" s="448"/>
      <c r="K18" s="529">
        <f t="shared" si="12"/>
        <v>0</v>
      </c>
      <c r="L18" s="530"/>
      <c r="M18" s="530"/>
      <c r="N18" s="529">
        <f t="shared" si="13"/>
        <v>0</v>
      </c>
      <c r="O18" s="530"/>
      <c r="P18" s="530"/>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42" hidden="1">
      <c r="A19" s="141">
        <f t="shared" si="17"/>
        <v>4</v>
      </c>
      <c r="B19" s="325" t="s">
        <v>71</v>
      </c>
      <c r="C19" s="141" t="s">
        <v>63</v>
      </c>
      <c r="D19" s="141"/>
      <c r="E19" s="141" t="s">
        <v>72</v>
      </c>
      <c r="F19" s="141" t="s">
        <v>53</v>
      </c>
      <c r="G19" s="447">
        <f t="shared" ref="G19:G88" si="18">H19+I19</f>
        <v>525.04999999999995</v>
      </c>
      <c r="H19" s="447">
        <v>500</v>
      </c>
      <c r="I19" s="473">
        <v>25.05</v>
      </c>
      <c r="J19" s="448"/>
      <c r="K19" s="529">
        <f>+L19+M19</f>
        <v>161.84699999999998</v>
      </c>
      <c r="L19" s="530">
        <f>+H19-R19</f>
        <v>155.46699999999998</v>
      </c>
      <c r="M19" s="530">
        <f>+I19-S19</f>
        <v>6.379999999999999</v>
      </c>
      <c r="N19" s="529"/>
      <c r="O19" s="530"/>
      <c r="P19" s="530"/>
      <c r="Q19" s="466">
        <f t="shared" si="14"/>
        <v>363.20300000000003</v>
      </c>
      <c r="R19" s="448">
        <v>344.53300000000002</v>
      </c>
      <c r="S19" s="448">
        <v>18.670000000000002</v>
      </c>
      <c r="T19" s="533"/>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2" hidden="1">
      <c r="A20" s="141">
        <f t="shared" si="17"/>
        <v>5</v>
      </c>
      <c r="B20" s="325" t="s">
        <v>65</v>
      </c>
      <c r="C20" s="141" t="s">
        <v>66</v>
      </c>
      <c r="D20" s="141"/>
      <c r="E20" s="141" t="s">
        <v>73</v>
      </c>
      <c r="F20" s="141" t="s">
        <v>53</v>
      </c>
      <c r="G20" s="447">
        <f t="shared" si="18"/>
        <v>472.5</v>
      </c>
      <c r="H20" s="447">
        <v>450</v>
      </c>
      <c r="I20" s="473">
        <v>22.5</v>
      </c>
      <c r="J20" s="448"/>
      <c r="K20" s="529">
        <f t="shared" ref="K20:K23" si="20">+L20+M20</f>
        <v>149.11989999999997</v>
      </c>
      <c r="L20" s="530">
        <f t="shared" ref="L20:M23" si="21">+H20-R20</f>
        <v>145.28989999999999</v>
      </c>
      <c r="M20" s="530">
        <f t="shared" si="21"/>
        <v>3.8299999999999983</v>
      </c>
      <c r="N20" s="529"/>
      <c r="O20" s="530"/>
      <c r="P20" s="530"/>
      <c r="Q20" s="466">
        <f t="shared" si="14"/>
        <v>323.38010000000003</v>
      </c>
      <c r="R20" s="448">
        <v>304.71010000000001</v>
      </c>
      <c r="S20" s="448">
        <v>18.670000000000002</v>
      </c>
      <c r="T20" s="533"/>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56" hidden="1">
      <c r="A21" s="141">
        <f t="shared" si="17"/>
        <v>6</v>
      </c>
      <c r="B21" s="325" t="s">
        <v>74</v>
      </c>
      <c r="C21" s="141" t="s">
        <v>69</v>
      </c>
      <c r="D21" s="141"/>
      <c r="E21" s="141" t="s">
        <v>75</v>
      </c>
      <c r="F21" s="141" t="s">
        <v>53</v>
      </c>
      <c r="G21" s="447">
        <f t="shared" si="18"/>
        <v>525</v>
      </c>
      <c r="H21" s="447">
        <v>500</v>
      </c>
      <c r="I21" s="473">
        <v>25</v>
      </c>
      <c r="J21" s="448"/>
      <c r="K21" s="529">
        <f t="shared" si="20"/>
        <v>160.64999999999998</v>
      </c>
      <c r="L21" s="530">
        <f t="shared" si="21"/>
        <v>154.32</v>
      </c>
      <c r="M21" s="530">
        <f t="shared" si="21"/>
        <v>6.3299999999999983</v>
      </c>
      <c r="N21" s="529"/>
      <c r="O21" s="530"/>
      <c r="P21" s="530"/>
      <c r="Q21" s="466">
        <f t="shared" si="14"/>
        <v>364.35</v>
      </c>
      <c r="R21" s="448">
        <v>345.68</v>
      </c>
      <c r="S21" s="448">
        <v>18.670000000000002</v>
      </c>
      <c r="T21" s="533"/>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2" hidden="1">
      <c r="A22" s="141">
        <f t="shared" si="17"/>
        <v>7</v>
      </c>
      <c r="B22" s="325" t="s">
        <v>76</v>
      </c>
      <c r="C22" s="141" t="s">
        <v>63</v>
      </c>
      <c r="D22" s="141"/>
      <c r="E22" s="150" t="s">
        <v>77</v>
      </c>
      <c r="F22" s="141" t="s">
        <v>78</v>
      </c>
      <c r="G22" s="447">
        <f t="shared" si="18"/>
        <v>472.5</v>
      </c>
      <c r="H22" s="447">
        <v>450</v>
      </c>
      <c r="I22" s="473">
        <v>22.5</v>
      </c>
      <c r="J22" s="448"/>
      <c r="K22" s="529">
        <f t="shared" si="20"/>
        <v>103.30000000000003</v>
      </c>
      <c r="L22" s="530">
        <f t="shared" si="21"/>
        <v>101.10000000000002</v>
      </c>
      <c r="M22" s="530">
        <f t="shared" si="21"/>
        <v>2.1999999999999993</v>
      </c>
      <c r="N22" s="529"/>
      <c r="O22" s="530"/>
      <c r="P22" s="530"/>
      <c r="Q22" s="466">
        <f t="shared" si="14"/>
        <v>369.2</v>
      </c>
      <c r="R22" s="448">
        <v>348.9</v>
      </c>
      <c r="S22" s="448">
        <v>20.3</v>
      </c>
      <c r="T22" s="533"/>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56" hidden="1">
      <c r="A23" s="141">
        <f t="shared" si="17"/>
        <v>8</v>
      </c>
      <c r="B23" s="325" t="s">
        <v>79</v>
      </c>
      <c r="C23" s="141" t="s">
        <v>66</v>
      </c>
      <c r="D23" s="141"/>
      <c r="E23" s="141" t="s">
        <v>80</v>
      </c>
      <c r="F23" s="141" t="s">
        <v>54</v>
      </c>
      <c r="G23" s="447">
        <f t="shared" si="18"/>
        <v>472.5</v>
      </c>
      <c r="H23" s="447">
        <v>450</v>
      </c>
      <c r="I23" s="473">
        <v>22.5</v>
      </c>
      <c r="J23" s="448">
        <v>0</v>
      </c>
      <c r="K23" s="529">
        <f t="shared" si="20"/>
        <v>103.30000000000003</v>
      </c>
      <c r="L23" s="530">
        <f t="shared" si="21"/>
        <v>101.10000000000002</v>
      </c>
      <c r="M23" s="530">
        <f t="shared" si="21"/>
        <v>2.1999999999999993</v>
      </c>
      <c r="N23" s="529"/>
      <c r="O23" s="530"/>
      <c r="P23" s="530"/>
      <c r="Q23" s="466">
        <f t="shared" si="14"/>
        <v>369.2</v>
      </c>
      <c r="R23" s="448">
        <v>348.9</v>
      </c>
      <c r="S23" s="448">
        <v>20.3</v>
      </c>
      <c r="T23" s="533"/>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56"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29">
        <f>+O24+P24</f>
        <v>80.659999999999968</v>
      </c>
      <c r="O24" s="530">
        <f>+R24-H24</f>
        <v>74.099999999999966</v>
      </c>
      <c r="P24" s="530">
        <f>+S24-I24</f>
        <v>6.5600000000000005</v>
      </c>
      <c r="Q24" s="466">
        <f t="shared" si="14"/>
        <v>369.2</v>
      </c>
      <c r="R24" s="448">
        <v>348.9</v>
      </c>
      <c r="S24" s="448">
        <v>20.3</v>
      </c>
      <c r="T24" s="533"/>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2" hidden="1">
      <c r="A25" s="141">
        <f t="shared" si="17"/>
        <v>10</v>
      </c>
      <c r="B25" s="325" t="s">
        <v>82</v>
      </c>
      <c r="C25" s="141" t="s">
        <v>63</v>
      </c>
      <c r="D25" s="141"/>
      <c r="E25" s="141" t="s">
        <v>83</v>
      </c>
      <c r="F25" s="141" t="s">
        <v>55</v>
      </c>
      <c r="G25" s="447">
        <f t="shared" si="18"/>
        <v>105</v>
      </c>
      <c r="H25" s="447">
        <v>100</v>
      </c>
      <c r="I25" s="473">
        <v>5</v>
      </c>
      <c r="J25" s="448"/>
      <c r="K25" s="483"/>
      <c r="L25" s="448"/>
      <c r="M25" s="448"/>
      <c r="N25" s="529">
        <f>+O25+P25</f>
        <v>1.1370000000000005</v>
      </c>
      <c r="O25" s="530">
        <f>+R25-H25</f>
        <v>1.1370000000000005</v>
      </c>
      <c r="P25" s="530"/>
      <c r="Q25" s="466">
        <f t="shared" si="14"/>
        <v>106.137</v>
      </c>
      <c r="R25" s="483">
        <f>100+1.137</f>
        <v>101.137</v>
      </c>
      <c r="S25" s="483">
        <v>5</v>
      </c>
      <c r="T25" s="533"/>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56" hidden="1">
      <c r="A26" s="141">
        <f t="shared" si="17"/>
        <v>11</v>
      </c>
      <c r="B26" s="325" t="s">
        <v>1163</v>
      </c>
      <c r="C26" s="141" t="s">
        <v>63</v>
      </c>
      <c r="D26" s="141"/>
      <c r="E26" s="141" t="s">
        <v>85</v>
      </c>
      <c r="F26" s="141" t="s">
        <v>55</v>
      </c>
      <c r="G26" s="447">
        <f t="shared" si="18"/>
        <v>131.04</v>
      </c>
      <c r="H26" s="447">
        <v>124.8</v>
      </c>
      <c r="I26" s="473">
        <v>6.24</v>
      </c>
      <c r="J26" s="448"/>
      <c r="K26" s="483"/>
      <c r="L26" s="448"/>
      <c r="M26" s="448"/>
      <c r="N26" s="529">
        <f>+O26+P26</f>
        <v>1.0000000000005116E-2</v>
      </c>
      <c r="O26" s="530">
        <f>+R26-H26</f>
        <v>1.0000000000005116E-2</v>
      </c>
      <c r="P26" s="530"/>
      <c r="Q26" s="466">
        <f t="shared" si="14"/>
        <v>131.05000000000001</v>
      </c>
      <c r="R26" s="483">
        <v>124.81</v>
      </c>
      <c r="S26" s="483">
        <v>6.24</v>
      </c>
      <c r="T26" s="533" t="s">
        <v>1165</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2"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29"/>
      <c r="O27" s="530"/>
      <c r="P27" s="530"/>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56" hidden="1">
      <c r="A28" s="141">
        <f t="shared" si="17"/>
        <v>13</v>
      </c>
      <c r="B28" s="325" t="s">
        <v>1164</v>
      </c>
      <c r="C28" s="141" t="s">
        <v>69</v>
      </c>
      <c r="D28" s="141"/>
      <c r="E28" s="141" t="s">
        <v>70</v>
      </c>
      <c r="F28" s="141" t="s">
        <v>55</v>
      </c>
      <c r="G28" s="447">
        <f t="shared" si="18"/>
        <v>420</v>
      </c>
      <c r="H28" s="447">
        <v>400</v>
      </c>
      <c r="I28" s="473">
        <v>20</v>
      </c>
      <c r="J28" s="448"/>
      <c r="K28" s="483">
        <f>+L28+M28</f>
        <v>0.23000000000000043</v>
      </c>
      <c r="L28" s="448"/>
      <c r="M28" s="448">
        <f>+I28-S28</f>
        <v>0.23000000000000043</v>
      </c>
      <c r="N28" s="529">
        <f>+O28+P28</f>
        <v>80.220000000000027</v>
      </c>
      <c r="O28" s="530">
        <f>+R28-H28</f>
        <v>80.220000000000027</v>
      </c>
      <c r="P28" s="530"/>
      <c r="Q28" s="466">
        <f t="shared" si="14"/>
        <v>499.99</v>
      </c>
      <c r="R28" s="483">
        <v>480.22</v>
      </c>
      <c r="S28" s="483">
        <v>19.77</v>
      </c>
      <c r="T28" s="533" t="s">
        <v>1167</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2" hidden="1">
      <c r="A29" s="141">
        <f t="shared" si="17"/>
        <v>14</v>
      </c>
      <c r="B29" s="467" t="s">
        <v>1108</v>
      </c>
      <c r="C29" s="148" t="s">
        <v>63</v>
      </c>
      <c r="D29" s="148"/>
      <c r="E29" s="148"/>
      <c r="F29" s="148" t="s">
        <v>55</v>
      </c>
      <c r="G29" s="468"/>
      <c r="H29" s="468"/>
      <c r="I29" s="468"/>
      <c r="J29" s="469"/>
      <c r="K29" s="484"/>
      <c r="L29" s="469"/>
      <c r="M29" s="469"/>
      <c r="N29" s="531">
        <f>+O29+P29</f>
        <v>264</v>
      </c>
      <c r="O29" s="532">
        <v>255.42</v>
      </c>
      <c r="P29" s="532">
        <v>8.58</v>
      </c>
      <c r="Q29" s="450">
        <f t="shared" si="14"/>
        <v>264</v>
      </c>
      <c r="R29" s="484">
        <v>255.42</v>
      </c>
      <c r="S29" s="484">
        <v>8.58</v>
      </c>
      <c r="T29" s="534" t="s">
        <v>1166</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31">
        <f>+O30+P30</f>
        <v>252.41989999999998</v>
      </c>
      <c r="O30" s="532">
        <f>205.42+40.9699</f>
        <v>246.38989999999998</v>
      </c>
      <c r="P30" s="532">
        <v>6.03</v>
      </c>
      <c r="Q30" s="450">
        <f t="shared" si="14"/>
        <v>252.41989999999998</v>
      </c>
      <c r="R30" s="484">
        <f>205.42+40.9699</f>
        <v>246.38989999999998</v>
      </c>
      <c r="S30" s="484">
        <v>6.03</v>
      </c>
      <c r="T30" s="534" t="s">
        <v>1166</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41">
        <f t="shared" si="24"/>
        <v>10104.68</v>
      </c>
      <c r="R31" s="535">
        <f t="shared" si="24"/>
        <v>9623.51</v>
      </c>
      <c r="S31" s="535">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56"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56"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56"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2"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56"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56"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56"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56"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56"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56"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2"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33"/>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28"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33"/>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2"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33"/>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56"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56"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56"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56"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56"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56"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56"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28"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2" hidden="1">
      <c r="A55" s="141">
        <f t="shared" si="44"/>
        <v>9</v>
      </c>
      <c r="B55" s="325" t="s">
        <v>1168</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33" t="s">
        <v>1166</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2"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2"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28"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28"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42"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2"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42" hidden="1">
      <c r="A64" s="141">
        <f t="shared" si="56"/>
        <v>8</v>
      </c>
      <c r="B64" s="328" t="s">
        <v>1137</v>
      </c>
      <c r="C64" s="8" t="s">
        <v>138</v>
      </c>
      <c r="D64" s="8"/>
      <c r="E64" s="22"/>
      <c r="F64" s="8" t="s">
        <v>1170</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44" t="s">
        <v>1169</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42"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33" t="s">
        <v>1166</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2"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33" t="s">
        <v>1166</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2"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33" t="s">
        <v>1166</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2"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33" t="s">
        <v>1166</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56"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28"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56"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56"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28"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28"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42"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28"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56"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28"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56"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56"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2"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33" t="s">
        <v>1166</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56"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56"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56"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56"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0"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28"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56"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28"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56"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56"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42"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2"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28"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56"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28"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28"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28"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2"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28"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2"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33" t="s">
        <v>1166</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42"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56"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56"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42"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56"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0"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2"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56"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56"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28"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56"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56"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2"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33" t="s">
        <v>1166</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2"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33" t="s">
        <v>1166</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56"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56"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56"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56"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28"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28"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56"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56"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56"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42"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42"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56"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56"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56"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56"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56"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56"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56"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56"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56"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56"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56"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56"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56"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56"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2"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33" t="s">
        <v>1166</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1171</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33" t="s">
        <v>1166</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56"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56"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56"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56"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56"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56"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56"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56"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56"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56"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56"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56"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56"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56"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28"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28"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56"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56"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56"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56"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56"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56"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56"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28"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28"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28"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28"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2"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2"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2"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28"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28"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28"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3">
        <f>+G198-U198</f>
        <v>3259.8509400000012</v>
      </c>
      <c r="AN199" s="523">
        <f>+H198-V198</f>
        <v>3125.6150399999997</v>
      </c>
      <c r="AO199" s="523">
        <f>+I198-W198</f>
        <v>134.23590000000007</v>
      </c>
    </row>
    <row r="200" spans="1:41" s="146" customFormat="1" ht="56"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5">
        <f>+AM199-AG198</f>
        <v>0</v>
      </c>
      <c r="AN200" s="525">
        <f t="shared" ref="AN200:AO200" si="185">+AN199-AH198</f>
        <v>0</v>
      </c>
      <c r="AO200" s="524">
        <f t="shared" si="185"/>
        <v>0</v>
      </c>
    </row>
    <row r="201" spans="1:41" s="146" customFormat="1" ht="28"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56"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56"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56"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56"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56" hidden="1">
      <c r="A207" s="141">
        <v>9</v>
      </c>
      <c r="B207" s="337" t="s">
        <v>416</v>
      </c>
      <c r="C207" s="157" t="s">
        <v>401</v>
      </c>
      <c r="D207" s="157"/>
      <c r="E207" s="150" t="s">
        <v>417</v>
      </c>
      <c r="F207" s="158" t="s">
        <v>53</v>
      </c>
      <c r="G207" s="447">
        <f t="shared" si="157"/>
        <v>683</v>
      </c>
      <c r="H207" s="447">
        <v>650</v>
      </c>
      <c r="I207" s="447">
        <v>33</v>
      </c>
      <c r="J207" s="448">
        <v>0</v>
      </c>
      <c r="K207" s="546">
        <f>+L207+M207</f>
        <v>3.3999999993739038E-4</v>
      </c>
      <c r="L207" s="448">
        <f t="shared" si="181"/>
        <v>3.3999999993739038E-4</v>
      </c>
      <c r="M207" s="448"/>
      <c r="N207" s="546">
        <f>+O207+P207</f>
        <v>3.9000000000015689E-3</v>
      </c>
      <c r="O207" s="547"/>
      <c r="P207" s="547">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28"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56"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56"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56"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56"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28"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56"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2"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56"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56"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56"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56"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28"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2"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56"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56"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56"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56"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56"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56"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56"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56"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56"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56"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56"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56"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42"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2"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33" t="s">
        <v>1166</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56"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56"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56"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28"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28"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28"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1162</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56"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56"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56"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28" hidden="1">
      <c r="A248" s="19">
        <f t="shared" si="215"/>
        <v>10</v>
      </c>
      <c r="B248" s="328" t="s">
        <v>490</v>
      </c>
      <c r="C248" s="8" t="s">
        <v>1173</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28" hidden="1">
      <c r="A249" s="19">
        <f t="shared" si="215"/>
        <v>11</v>
      </c>
      <c r="B249" s="328" t="s">
        <v>1172</v>
      </c>
      <c r="C249" s="8" t="s">
        <v>1173</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1162</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56"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28"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44" t="s">
        <v>1174</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56"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56"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56"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56"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56"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56"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56"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56"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56"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56"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56"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56"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56"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28"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56"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56"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56"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28"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28"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28"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56"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56"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56"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28"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1174</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28"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1174</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56"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1174</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28"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1174</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28"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1174</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56"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1174</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98">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7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7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7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7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84">
      <c r="A290" s="249" t="s">
        <v>1004</v>
      </c>
      <c r="B290" s="551"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70">
      <c r="A291" s="253" t="s">
        <v>891</v>
      </c>
      <c r="B291" s="241" t="s">
        <v>900</v>
      </c>
      <c r="C291" s="257"/>
      <c r="D291" s="257"/>
      <c r="E291" s="257"/>
      <c r="F291" s="9" t="s">
        <v>19</v>
      </c>
      <c r="G291" s="255">
        <f t="shared" si="240"/>
        <v>7364</v>
      </c>
      <c r="H291" s="255">
        <v>7014</v>
      </c>
      <c r="I291" s="255">
        <v>350</v>
      </c>
      <c r="J291" s="255"/>
      <c r="K291" s="489">
        <f>+L291+M291</f>
        <v>5508.2415000000001</v>
      </c>
      <c r="L291" s="554">
        <f>+H291-R291</f>
        <v>5250.2415000000001</v>
      </c>
      <c r="M291" s="554">
        <f>+I291-S291</f>
        <v>258</v>
      </c>
      <c r="N291" s="489"/>
      <c r="O291" s="255"/>
      <c r="P291" s="255"/>
      <c r="Q291" s="542">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45" t="s">
        <v>1175</v>
      </c>
      <c r="C292" s="257"/>
      <c r="D292" s="257"/>
      <c r="E292" s="257"/>
      <c r="F292" s="275" t="s">
        <v>51</v>
      </c>
      <c r="G292" s="493"/>
      <c r="H292" s="552"/>
      <c r="I292" s="553"/>
      <c r="J292" s="493"/>
      <c r="K292" s="494"/>
      <c r="L292" s="493"/>
      <c r="M292" s="493"/>
      <c r="N292" s="555">
        <f>+O292+P292</f>
        <v>6809.2415000000001</v>
      </c>
      <c r="O292" s="255">
        <f>5250.2415+1238</f>
        <v>6488.2415000000001</v>
      </c>
      <c r="P292" s="255">
        <f>258+63</f>
        <v>321</v>
      </c>
      <c r="Q292" s="556">
        <f>+R292+S292</f>
        <v>6809.2415000000001</v>
      </c>
      <c r="R292" s="553">
        <f>+O292</f>
        <v>6488.2415000000001</v>
      </c>
      <c r="S292" s="553">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B11:C11"/>
    <mergeCell ref="AM13:AR13"/>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1"/>
  <sheetViews>
    <sheetView zoomScale="85" zoomScaleNormal="85" workbookViewId="0">
      <selection activeCell="M181" sqref="M181"/>
    </sheetView>
  </sheetViews>
  <sheetFormatPr defaultRowHeight="14"/>
  <cols>
    <col min="1" max="1" width="6.83203125" style="29" customWidth="1"/>
    <col min="2" max="2" width="27.4140625" style="30" customWidth="1"/>
    <col min="3" max="3" width="12.83203125" style="31" customWidth="1"/>
    <col min="4" max="4" width="12.83203125" style="31" hidden="1" customWidth="1"/>
    <col min="5" max="5" width="40.4140625" style="31" hidden="1" customWidth="1"/>
    <col min="6" max="6" width="9.1640625" style="1" customWidth="1"/>
    <col min="7" max="7" width="12.83203125" style="32" customWidth="1"/>
    <col min="8" max="8" width="12.83203125" style="296" customWidth="1"/>
    <col min="9" max="9" width="12.83203125" style="139" customWidth="1"/>
    <col min="10" max="10" width="10.75" style="32" customWidth="1"/>
    <col min="11" max="11" width="10.75" style="491" customWidth="1"/>
    <col min="12" max="12" width="12" style="32" customWidth="1"/>
    <col min="13" max="13" width="10.75" style="32" customWidth="1"/>
    <col min="14" max="14" width="10.75" style="491" customWidth="1"/>
    <col min="15" max="16" width="10.75" style="32" customWidth="1"/>
    <col min="17" max="17" width="11.75" style="543" customWidth="1"/>
    <col min="18" max="18" width="11.75" style="32" customWidth="1"/>
    <col min="19" max="20" width="10.75" style="32" customWidth="1"/>
    <col min="21" max="21" width="12.58203125" style="32" customWidth="1"/>
    <col min="22" max="22" width="11.75" style="32" customWidth="1"/>
    <col min="23" max="23" width="10.75" style="32" customWidth="1"/>
    <col min="24" max="24" width="12.75" style="32" customWidth="1"/>
    <col min="25" max="25" width="10.83203125" style="32" customWidth="1"/>
    <col min="26" max="26" width="13.83203125" style="32" customWidth="1"/>
    <col min="27" max="27" width="11.25" style="32" customWidth="1"/>
    <col min="28" max="28" width="11.25" style="491" customWidth="1"/>
    <col min="29" max="29" width="14.25" style="491" customWidth="1"/>
    <col min="30" max="30" width="11.25" style="32" customWidth="1"/>
    <col min="31" max="31" width="11.25" style="491" customWidth="1"/>
    <col min="32" max="32" width="14.1640625" style="491" customWidth="1"/>
    <col min="33" max="33" width="11.25" style="32" customWidth="1"/>
    <col min="34" max="34" width="11.25" style="491" customWidth="1"/>
    <col min="35" max="35" width="13.25" style="491" customWidth="1"/>
    <col min="36" max="36" width="11.25" style="32" customWidth="1"/>
    <col min="37" max="37" width="9.75" style="32" customWidth="1"/>
    <col min="38" max="38" width="6.1640625" style="31" customWidth="1"/>
    <col min="39" max="41" width="13.75" style="365" customWidth="1"/>
    <col min="42" max="268" width="9.1640625" style="1"/>
    <col min="269" max="269" width="6.83203125" style="1" customWidth="1"/>
    <col min="270" max="270" width="27.4140625" style="1" customWidth="1"/>
    <col min="271" max="271" width="12.83203125" style="1" customWidth="1"/>
    <col min="272" max="272" width="0" style="1" hidden="1" customWidth="1"/>
    <col min="273" max="273" width="40.4140625" style="1" customWidth="1"/>
    <col min="274" max="274" width="9.1640625" style="1" customWidth="1"/>
    <col min="275" max="276" width="11" style="1" customWidth="1"/>
    <col min="277" max="277" width="12.25" style="1" customWidth="1"/>
    <col min="278" max="280" width="12.83203125" style="1" customWidth="1"/>
    <col min="281" max="281" width="10.75" style="1" customWidth="1"/>
    <col min="282" max="282" width="12.75" style="1" customWidth="1"/>
    <col min="283" max="283" width="10.83203125" style="1" customWidth="1"/>
    <col min="284" max="284" width="11.25" style="1" customWidth="1"/>
    <col min="285" max="285" width="9.75" style="1" customWidth="1"/>
    <col min="286" max="286" width="11.1640625" style="1" customWidth="1"/>
    <col min="287" max="287" width="12.4140625" style="1" customWidth="1"/>
    <col min="288" max="293" width="9.75" style="1" customWidth="1"/>
    <col min="294" max="294" width="6.1640625" style="1" customWidth="1"/>
    <col min="295" max="524" width="9.1640625" style="1"/>
    <col min="525" max="525" width="6.83203125" style="1" customWidth="1"/>
    <col min="526" max="526" width="27.4140625" style="1" customWidth="1"/>
    <col min="527" max="527" width="12.83203125" style="1" customWidth="1"/>
    <col min="528" max="528" width="0" style="1" hidden="1" customWidth="1"/>
    <col min="529" max="529" width="40.4140625" style="1" customWidth="1"/>
    <col min="530" max="530" width="9.1640625" style="1" customWidth="1"/>
    <col min="531" max="532" width="11" style="1" customWidth="1"/>
    <col min="533" max="533" width="12.25" style="1" customWidth="1"/>
    <col min="534" max="536" width="12.83203125" style="1" customWidth="1"/>
    <col min="537" max="537" width="10.75" style="1" customWidth="1"/>
    <col min="538" max="538" width="12.75" style="1" customWidth="1"/>
    <col min="539" max="539" width="10.83203125" style="1" customWidth="1"/>
    <col min="540" max="540" width="11.25" style="1" customWidth="1"/>
    <col min="541" max="541" width="9.75" style="1" customWidth="1"/>
    <col min="542" max="542" width="11.1640625" style="1" customWidth="1"/>
    <col min="543" max="543" width="12.4140625" style="1" customWidth="1"/>
    <col min="544" max="549" width="9.75" style="1" customWidth="1"/>
    <col min="550" max="550" width="6.1640625" style="1" customWidth="1"/>
    <col min="551" max="780" width="9.1640625" style="1"/>
    <col min="781" max="781" width="6.83203125" style="1" customWidth="1"/>
    <col min="782" max="782" width="27.4140625" style="1" customWidth="1"/>
    <col min="783" max="783" width="12.83203125" style="1" customWidth="1"/>
    <col min="784" max="784" width="0" style="1" hidden="1" customWidth="1"/>
    <col min="785" max="785" width="40.4140625" style="1" customWidth="1"/>
    <col min="786" max="786" width="9.1640625" style="1" customWidth="1"/>
    <col min="787" max="788" width="11" style="1" customWidth="1"/>
    <col min="789" max="789" width="12.25" style="1" customWidth="1"/>
    <col min="790" max="792" width="12.83203125" style="1" customWidth="1"/>
    <col min="793" max="793" width="10.75" style="1" customWidth="1"/>
    <col min="794" max="794" width="12.75" style="1" customWidth="1"/>
    <col min="795" max="795" width="10.83203125" style="1" customWidth="1"/>
    <col min="796" max="796" width="11.25" style="1" customWidth="1"/>
    <col min="797" max="797" width="9.75" style="1" customWidth="1"/>
    <col min="798" max="798" width="11.1640625" style="1" customWidth="1"/>
    <col min="799" max="799" width="12.4140625" style="1" customWidth="1"/>
    <col min="800" max="805" width="9.75" style="1" customWidth="1"/>
    <col min="806" max="806" width="6.1640625" style="1" customWidth="1"/>
    <col min="807" max="1036" width="9.1640625" style="1"/>
    <col min="1037" max="1037" width="6.83203125" style="1" customWidth="1"/>
    <col min="1038" max="1038" width="27.4140625" style="1" customWidth="1"/>
    <col min="1039" max="1039" width="12.83203125" style="1" customWidth="1"/>
    <col min="1040" max="1040" width="0" style="1" hidden="1" customWidth="1"/>
    <col min="1041" max="1041" width="40.4140625" style="1" customWidth="1"/>
    <col min="1042" max="1042" width="9.1640625" style="1" customWidth="1"/>
    <col min="1043" max="1044" width="11" style="1" customWidth="1"/>
    <col min="1045" max="1045" width="12.25" style="1" customWidth="1"/>
    <col min="1046" max="1048" width="12.83203125" style="1" customWidth="1"/>
    <col min="1049" max="1049" width="10.75" style="1" customWidth="1"/>
    <col min="1050" max="1050" width="12.75" style="1" customWidth="1"/>
    <col min="1051" max="1051" width="10.83203125" style="1" customWidth="1"/>
    <col min="1052" max="1052" width="11.25" style="1" customWidth="1"/>
    <col min="1053" max="1053" width="9.75" style="1" customWidth="1"/>
    <col min="1054" max="1054" width="11.1640625" style="1" customWidth="1"/>
    <col min="1055" max="1055" width="12.4140625" style="1" customWidth="1"/>
    <col min="1056" max="1061" width="9.75" style="1" customWidth="1"/>
    <col min="1062" max="1062" width="6.1640625" style="1" customWidth="1"/>
    <col min="1063" max="1292" width="9.1640625" style="1"/>
    <col min="1293" max="1293" width="6.83203125" style="1" customWidth="1"/>
    <col min="1294" max="1294" width="27.4140625" style="1" customWidth="1"/>
    <col min="1295" max="1295" width="12.83203125" style="1" customWidth="1"/>
    <col min="1296" max="1296" width="0" style="1" hidden="1" customWidth="1"/>
    <col min="1297" max="1297" width="40.4140625" style="1" customWidth="1"/>
    <col min="1298" max="1298" width="9.1640625" style="1" customWidth="1"/>
    <col min="1299" max="1300" width="11" style="1" customWidth="1"/>
    <col min="1301" max="1301" width="12.25" style="1" customWidth="1"/>
    <col min="1302" max="1304" width="12.83203125" style="1" customWidth="1"/>
    <col min="1305" max="1305" width="10.75" style="1" customWidth="1"/>
    <col min="1306" max="1306" width="12.75" style="1" customWidth="1"/>
    <col min="1307" max="1307" width="10.83203125" style="1" customWidth="1"/>
    <col min="1308" max="1308" width="11.25" style="1" customWidth="1"/>
    <col min="1309" max="1309" width="9.75" style="1" customWidth="1"/>
    <col min="1310" max="1310" width="11.1640625" style="1" customWidth="1"/>
    <col min="1311" max="1311" width="12.4140625" style="1" customWidth="1"/>
    <col min="1312" max="1317" width="9.75" style="1" customWidth="1"/>
    <col min="1318" max="1318" width="6.1640625" style="1" customWidth="1"/>
    <col min="1319" max="1548" width="9.1640625" style="1"/>
    <col min="1549" max="1549" width="6.83203125" style="1" customWidth="1"/>
    <col min="1550" max="1550" width="27.4140625" style="1" customWidth="1"/>
    <col min="1551" max="1551" width="12.83203125" style="1" customWidth="1"/>
    <col min="1552" max="1552" width="0" style="1" hidden="1" customWidth="1"/>
    <col min="1553" max="1553" width="40.4140625" style="1" customWidth="1"/>
    <col min="1554" max="1554" width="9.1640625" style="1" customWidth="1"/>
    <col min="1555" max="1556" width="11" style="1" customWidth="1"/>
    <col min="1557" max="1557" width="12.25" style="1" customWidth="1"/>
    <col min="1558" max="1560" width="12.83203125" style="1" customWidth="1"/>
    <col min="1561" max="1561" width="10.75" style="1" customWidth="1"/>
    <col min="1562" max="1562" width="12.75" style="1" customWidth="1"/>
    <col min="1563" max="1563" width="10.83203125" style="1" customWidth="1"/>
    <col min="1564" max="1564" width="11.25" style="1" customWidth="1"/>
    <col min="1565" max="1565" width="9.75" style="1" customWidth="1"/>
    <col min="1566" max="1566" width="11.1640625" style="1" customWidth="1"/>
    <col min="1567" max="1567" width="12.4140625" style="1" customWidth="1"/>
    <col min="1568" max="1573" width="9.75" style="1" customWidth="1"/>
    <col min="1574" max="1574" width="6.1640625" style="1" customWidth="1"/>
    <col min="1575" max="1804" width="9.1640625" style="1"/>
    <col min="1805" max="1805" width="6.83203125" style="1" customWidth="1"/>
    <col min="1806" max="1806" width="27.4140625" style="1" customWidth="1"/>
    <col min="1807" max="1807" width="12.83203125" style="1" customWidth="1"/>
    <col min="1808" max="1808" width="0" style="1" hidden="1" customWidth="1"/>
    <col min="1809" max="1809" width="40.4140625" style="1" customWidth="1"/>
    <col min="1810" max="1810" width="9.1640625" style="1" customWidth="1"/>
    <col min="1811" max="1812" width="11" style="1" customWidth="1"/>
    <col min="1813" max="1813" width="12.25" style="1" customWidth="1"/>
    <col min="1814" max="1816" width="12.83203125" style="1" customWidth="1"/>
    <col min="1817" max="1817" width="10.75" style="1" customWidth="1"/>
    <col min="1818" max="1818" width="12.75" style="1" customWidth="1"/>
    <col min="1819" max="1819" width="10.83203125" style="1" customWidth="1"/>
    <col min="1820" max="1820" width="11.25" style="1" customWidth="1"/>
    <col min="1821" max="1821" width="9.75" style="1" customWidth="1"/>
    <col min="1822" max="1822" width="11.1640625" style="1" customWidth="1"/>
    <col min="1823" max="1823" width="12.4140625" style="1" customWidth="1"/>
    <col min="1824" max="1829" width="9.75" style="1" customWidth="1"/>
    <col min="1830" max="1830" width="6.1640625" style="1" customWidth="1"/>
    <col min="1831" max="2060" width="9.1640625" style="1"/>
    <col min="2061" max="2061" width="6.83203125" style="1" customWidth="1"/>
    <col min="2062" max="2062" width="27.4140625" style="1" customWidth="1"/>
    <col min="2063" max="2063" width="12.83203125" style="1" customWidth="1"/>
    <col min="2064" max="2064" width="0" style="1" hidden="1" customWidth="1"/>
    <col min="2065" max="2065" width="40.4140625" style="1" customWidth="1"/>
    <col min="2066" max="2066" width="9.1640625" style="1" customWidth="1"/>
    <col min="2067" max="2068" width="11" style="1" customWidth="1"/>
    <col min="2069" max="2069" width="12.25" style="1" customWidth="1"/>
    <col min="2070" max="2072" width="12.83203125" style="1" customWidth="1"/>
    <col min="2073" max="2073" width="10.75" style="1" customWidth="1"/>
    <col min="2074" max="2074" width="12.75" style="1" customWidth="1"/>
    <col min="2075" max="2075" width="10.83203125" style="1" customWidth="1"/>
    <col min="2076" max="2076" width="11.25" style="1" customWidth="1"/>
    <col min="2077" max="2077" width="9.75" style="1" customWidth="1"/>
    <col min="2078" max="2078" width="11.1640625" style="1" customWidth="1"/>
    <col min="2079" max="2079" width="12.4140625" style="1" customWidth="1"/>
    <col min="2080" max="2085" width="9.75" style="1" customWidth="1"/>
    <col min="2086" max="2086" width="6.1640625" style="1" customWidth="1"/>
    <col min="2087" max="2316" width="9.1640625" style="1"/>
    <col min="2317" max="2317" width="6.83203125" style="1" customWidth="1"/>
    <col min="2318" max="2318" width="27.4140625" style="1" customWidth="1"/>
    <col min="2319" max="2319" width="12.83203125" style="1" customWidth="1"/>
    <col min="2320" max="2320" width="0" style="1" hidden="1" customWidth="1"/>
    <col min="2321" max="2321" width="40.4140625" style="1" customWidth="1"/>
    <col min="2322" max="2322" width="9.1640625" style="1" customWidth="1"/>
    <col min="2323" max="2324" width="11" style="1" customWidth="1"/>
    <col min="2325" max="2325" width="12.25" style="1" customWidth="1"/>
    <col min="2326" max="2328" width="12.83203125" style="1" customWidth="1"/>
    <col min="2329" max="2329" width="10.75" style="1" customWidth="1"/>
    <col min="2330" max="2330" width="12.75" style="1" customWidth="1"/>
    <col min="2331" max="2331" width="10.83203125" style="1" customWidth="1"/>
    <col min="2332" max="2332" width="11.25" style="1" customWidth="1"/>
    <col min="2333" max="2333" width="9.75" style="1" customWidth="1"/>
    <col min="2334" max="2334" width="11.1640625" style="1" customWidth="1"/>
    <col min="2335" max="2335" width="12.4140625" style="1" customWidth="1"/>
    <col min="2336" max="2341" width="9.75" style="1" customWidth="1"/>
    <col min="2342" max="2342" width="6.1640625" style="1" customWidth="1"/>
    <col min="2343" max="2572" width="9.1640625" style="1"/>
    <col min="2573" max="2573" width="6.83203125" style="1" customWidth="1"/>
    <col min="2574" max="2574" width="27.4140625" style="1" customWidth="1"/>
    <col min="2575" max="2575" width="12.83203125" style="1" customWidth="1"/>
    <col min="2576" max="2576" width="0" style="1" hidden="1" customWidth="1"/>
    <col min="2577" max="2577" width="40.4140625" style="1" customWidth="1"/>
    <col min="2578" max="2578" width="9.1640625" style="1" customWidth="1"/>
    <col min="2579" max="2580" width="11" style="1" customWidth="1"/>
    <col min="2581" max="2581" width="12.25" style="1" customWidth="1"/>
    <col min="2582" max="2584" width="12.83203125" style="1" customWidth="1"/>
    <col min="2585" max="2585" width="10.75" style="1" customWidth="1"/>
    <col min="2586" max="2586" width="12.75" style="1" customWidth="1"/>
    <col min="2587" max="2587" width="10.83203125" style="1" customWidth="1"/>
    <col min="2588" max="2588" width="11.25" style="1" customWidth="1"/>
    <col min="2589" max="2589" width="9.75" style="1" customWidth="1"/>
    <col min="2590" max="2590" width="11.1640625" style="1" customWidth="1"/>
    <col min="2591" max="2591" width="12.4140625" style="1" customWidth="1"/>
    <col min="2592" max="2597" width="9.75" style="1" customWidth="1"/>
    <col min="2598" max="2598" width="6.1640625" style="1" customWidth="1"/>
    <col min="2599" max="2828" width="9.1640625" style="1"/>
    <col min="2829" max="2829" width="6.83203125" style="1" customWidth="1"/>
    <col min="2830" max="2830" width="27.4140625" style="1" customWidth="1"/>
    <col min="2831" max="2831" width="12.83203125" style="1" customWidth="1"/>
    <col min="2832" max="2832" width="0" style="1" hidden="1" customWidth="1"/>
    <col min="2833" max="2833" width="40.4140625" style="1" customWidth="1"/>
    <col min="2834" max="2834" width="9.1640625" style="1" customWidth="1"/>
    <col min="2835" max="2836" width="11" style="1" customWidth="1"/>
    <col min="2837" max="2837" width="12.25" style="1" customWidth="1"/>
    <col min="2838" max="2840" width="12.83203125" style="1" customWidth="1"/>
    <col min="2841" max="2841" width="10.75" style="1" customWidth="1"/>
    <col min="2842" max="2842" width="12.75" style="1" customWidth="1"/>
    <col min="2843" max="2843" width="10.83203125" style="1" customWidth="1"/>
    <col min="2844" max="2844" width="11.25" style="1" customWidth="1"/>
    <col min="2845" max="2845" width="9.75" style="1" customWidth="1"/>
    <col min="2846" max="2846" width="11.1640625" style="1" customWidth="1"/>
    <col min="2847" max="2847" width="12.4140625" style="1" customWidth="1"/>
    <col min="2848" max="2853" width="9.75" style="1" customWidth="1"/>
    <col min="2854" max="2854" width="6.1640625" style="1" customWidth="1"/>
    <col min="2855" max="3084" width="9.1640625" style="1"/>
    <col min="3085" max="3085" width="6.83203125" style="1" customWidth="1"/>
    <col min="3086" max="3086" width="27.4140625" style="1" customWidth="1"/>
    <col min="3087" max="3087" width="12.83203125" style="1" customWidth="1"/>
    <col min="3088" max="3088" width="0" style="1" hidden="1" customWidth="1"/>
    <col min="3089" max="3089" width="40.4140625" style="1" customWidth="1"/>
    <col min="3090" max="3090" width="9.1640625" style="1" customWidth="1"/>
    <col min="3091" max="3092" width="11" style="1" customWidth="1"/>
    <col min="3093" max="3093" width="12.25" style="1" customWidth="1"/>
    <col min="3094" max="3096" width="12.83203125" style="1" customWidth="1"/>
    <col min="3097" max="3097" width="10.75" style="1" customWidth="1"/>
    <col min="3098" max="3098" width="12.75" style="1" customWidth="1"/>
    <col min="3099" max="3099" width="10.83203125" style="1" customWidth="1"/>
    <col min="3100" max="3100" width="11.25" style="1" customWidth="1"/>
    <col min="3101" max="3101" width="9.75" style="1" customWidth="1"/>
    <col min="3102" max="3102" width="11.1640625" style="1" customWidth="1"/>
    <col min="3103" max="3103" width="12.4140625" style="1" customWidth="1"/>
    <col min="3104" max="3109" width="9.75" style="1" customWidth="1"/>
    <col min="3110" max="3110" width="6.1640625" style="1" customWidth="1"/>
    <col min="3111" max="3340" width="9.1640625" style="1"/>
    <col min="3341" max="3341" width="6.83203125" style="1" customWidth="1"/>
    <col min="3342" max="3342" width="27.4140625" style="1" customWidth="1"/>
    <col min="3343" max="3343" width="12.83203125" style="1" customWidth="1"/>
    <col min="3344" max="3344" width="0" style="1" hidden="1" customWidth="1"/>
    <col min="3345" max="3345" width="40.4140625" style="1" customWidth="1"/>
    <col min="3346" max="3346" width="9.1640625" style="1" customWidth="1"/>
    <col min="3347" max="3348" width="11" style="1" customWidth="1"/>
    <col min="3349" max="3349" width="12.25" style="1" customWidth="1"/>
    <col min="3350" max="3352" width="12.83203125" style="1" customWidth="1"/>
    <col min="3353" max="3353" width="10.75" style="1" customWidth="1"/>
    <col min="3354" max="3354" width="12.75" style="1" customWidth="1"/>
    <col min="3355" max="3355" width="10.83203125" style="1" customWidth="1"/>
    <col min="3356" max="3356" width="11.25" style="1" customWidth="1"/>
    <col min="3357" max="3357" width="9.75" style="1" customWidth="1"/>
    <col min="3358" max="3358" width="11.1640625" style="1" customWidth="1"/>
    <col min="3359" max="3359" width="12.4140625" style="1" customWidth="1"/>
    <col min="3360" max="3365" width="9.75" style="1" customWidth="1"/>
    <col min="3366" max="3366" width="6.1640625" style="1" customWidth="1"/>
    <col min="3367" max="3596" width="9.1640625" style="1"/>
    <col min="3597" max="3597" width="6.83203125" style="1" customWidth="1"/>
    <col min="3598" max="3598" width="27.4140625" style="1" customWidth="1"/>
    <col min="3599" max="3599" width="12.83203125" style="1" customWidth="1"/>
    <col min="3600" max="3600" width="0" style="1" hidden="1" customWidth="1"/>
    <col min="3601" max="3601" width="40.4140625" style="1" customWidth="1"/>
    <col min="3602" max="3602" width="9.1640625" style="1" customWidth="1"/>
    <col min="3603" max="3604" width="11" style="1" customWidth="1"/>
    <col min="3605" max="3605" width="12.25" style="1" customWidth="1"/>
    <col min="3606" max="3608" width="12.83203125" style="1" customWidth="1"/>
    <col min="3609" max="3609" width="10.75" style="1" customWidth="1"/>
    <col min="3610" max="3610" width="12.75" style="1" customWidth="1"/>
    <col min="3611" max="3611" width="10.83203125" style="1" customWidth="1"/>
    <col min="3612" max="3612" width="11.25" style="1" customWidth="1"/>
    <col min="3613" max="3613" width="9.75" style="1" customWidth="1"/>
    <col min="3614" max="3614" width="11.1640625" style="1" customWidth="1"/>
    <col min="3615" max="3615" width="12.4140625" style="1" customWidth="1"/>
    <col min="3616" max="3621" width="9.75" style="1" customWidth="1"/>
    <col min="3622" max="3622" width="6.1640625" style="1" customWidth="1"/>
    <col min="3623" max="3852" width="9.1640625" style="1"/>
    <col min="3853" max="3853" width="6.83203125" style="1" customWidth="1"/>
    <col min="3854" max="3854" width="27.4140625" style="1" customWidth="1"/>
    <col min="3855" max="3855" width="12.83203125" style="1" customWidth="1"/>
    <col min="3856" max="3856" width="0" style="1" hidden="1" customWidth="1"/>
    <col min="3857" max="3857" width="40.4140625" style="1" customWidth="1"/>
    <col min="3858" max="3858" width="9.1640625" style="1" customWidth="1"/>
    <col min="3859" max="3860" width="11" style="1" customWidth="1"/>
    <col min="3861" max="3861" width="12.25" style="1" customWidth="1"/>
    <col min="3862" max="3864" width="12.83203125" style="1" customWidth="1"/>
    <col min="3865" max="3865" width="10.75" style="1" customWidth="1"/>
    <col min="3866" max="3866" width="12.75" style="1" customWidth="1"/>
    <col min="3867" max="3867" width="10.83203125" style="1" customWidth="1"/>
    <col min="3868" max="3868" width="11.25" style="1" customWidth="1"/>
    <col min="3869" max="3869" width="9.75" style="1" customWidth="1"/>
    <col min="3870" max="3870" width="11.1640625" style="1" customWidth="1"/>
    <col min="3871" max="3871" width="12.4140625" style="1" customWidth="1"/>
    <col min="3872" max="3877" width="9.75" style="1" customWidth="1"/>
    <col min="3878" max="3878" width="6.1640625" style="1" customWidth="1"/>
    <col min="3879" max="4108" width="9.1640625" style="1"/>
    <col min="4109" max="4109" width="6.83203125" style="1" customWidth="1"/>
    <col min="4110" max="4110" width="27.4140625" style="1" customWidth="1"/>
    <col min="4111" max="4111" width="12.83203125" style="1" customWidth="1"/>
    <col min="4112" max="4112" width="0" style="1" hidden="1" customWidth="1"/>
    <col min="4113" max="4113" width="40.4140625" style="1" customWidth="1"/>
    <col min="4114" max="4114" width="9.1640625" style="1" customWidth="1"/>
    <col min="4115" max="4116" width="11" style="1" customWidth="1"/>
    <col min="4117" max="4117" width="12.25" style="1" customWidth="1"/>
    <col min="4118" max="4120" width="12.83203125" style="1" customWidth="1"/>
    <col min="4121" max="4121" width="10.75" style="1" customWidth="1"/>
    <col min="4122" max="4122" width="12.75" style="1" customWidth="1"/>
    <col min="4123" max="4123" width="10.83203125" style="1" customWidth="1"/>
    <col min="4124" max="4124" width="11.25" style="1" customWidth="1"/>
    <col min="4125" max="4125" width="9.75" style="1" customWidth="1"/>
    <col min="4126" max="4126" width="11.1640625" style="1" customWidth="1"/>
    <col min="4127" max="4127" width="12.4140625" style="1" customWidth="1"/>
    <col min="4128" max="4133" width="9.75" style="1" customWidth="1"/>
    <col min="4134" max="4134" width="6.1640625" style="1" customWidth="1"/>
    <col min="4135" max="4364" width="9.1640625" style="1"/>
    <col min="4365" max="4365" width="6.83203125" style="1" customWidth="1"/>
    <col min="4366" max="4366" width="27.4140625" style="1" customWidth="1"/>
    <col min="4367" max="4367" width="12.83203125" style="1" customWidth="1"/>
    <col min="4368" max="4368" width="0" style="1" hidden="1" customWidth="1"/>
    <col min="4369" max="4369" width="40.4140625" style="1" customWidth="1"/>
    <col min="4370" max="4370" width="9.1640625" style="1" customWidth="1"/>
    <col min="4371" max="4372" width="11" style="1" customWidth="1"/>
    <col min="4373" max="4373" width="12.25" style="1" customWidth="1"/>
    <col min="4374" max="4376" width="12.83203125" style="1" customWidth="1"/>
    <col min="4377" max="4377" width="10.75" style="1" customWidth="1"/>
    <col min="4378" max="4378" width="12.75" style="1" customWidth="1"/>
    <col min="4379" max="4379" width="10.83203125" style="1" customWidth="1"/>
    <col min="4380" max="4380" width="11.25" style="1" customWidth="1"/>
    <col min="4381" max="4381" width="9.75" style="1" customWidth="1"/>
    <col min="4382" max="4382" width="11.1640625" style="1" customWidth="1"/>
    <col min="4383" max="4383" width="12.4140625" style="1" customWidth="1"/>
    <col min="4384" max="4389" width="9.75" style="1" customWidth="1"/>
    <col min="4390" max="4390" width="6.1640625" style="1" customWidth="1"/>
    <col min="4391" max="4620" width="9.1640625" style="1"/>
    <col min="4621" max="4621" width="6.83203125" style="1" customWidth="1"/>
    <col min="4622" max="4622" width="27.4140625" style="1" customWidth="1"/>
    <col min="4623" max="4623" width="12.83203125" style="1" customWidth="1"/>
    <col min="4624" max="4624" width="0" style="1" hidden="1" customWidth="1"/>
    <col min="4625" max="4625" width="40.4140625" style="1" customWidth="1"/>
    <col min="4626" max="4626" width="9.1640625" style="1" customWidth="1"/>
    <col min="4627" max="4628" width="11" style="1" customWidth="1"/>
    <col min="4629" max="4629" width="12.25" style="1" customWidth="1"/>
    <col min="4630" max="4632" width="12.83203125" style="1" customWidth="1"/>
    <col min="4633" max="4633" width="10.75" style="1" customWidth="1"/>
    <col min="4634" max="4634" width="12.75" style="1" customWidth="1"/>
    <col min="4635" max="4635" width="10.83203125" style="1" customWidth="1"/>
    <col min="4636" max="4636" width="11.25" style="1" customWidth="1"/>
    <col min="4637" max="4637" width="9.75" style="1" customWidth="1"/>
    <col min="4638" max="4638" width="11.1640625" style="1" customWidth="1"/>
    <col min="4639" max="4639" width="12.4140625" style="1" customWidth="1"/>
    <col min="4640" max="4645" width="9.75" style="1" customWidth="1"/>
    <col min="4646" max="4646" width="6.1640625" style="1" customWidth="1"/>
    <col min="4647" max="4876" width="9.1640625" style="1"/>
    <col min="4877" max="4877" width="6.83203125" style="1" customWidth="1"/>
    <col min="4878" max="4878" width="27.4140625" style="1" customWidth="1"/>
    <col min="4879" max="4879" width="12.83203125" style="1" customWidth="1"/>
    <col min="4880" max="4880" width="0" style="1" hidden="1" customWidth="1"/>
    <col min="4881" max="4881" width="40.4140625" style="1" customWidth="1"/>
    <col min="4882" max="4882" width="9.1640625" style="1" customWidth="1"/>
    <col min="4883" max="4884" width="11" style="1" customWidth="1"/>
    <col min="4885" max="4885" width="12.25" style="1" customWidth="1"/>
    <col min="4886" max="4888" width="12.83203125" style="1" customWidth="1"/>
    <col min="4889" max="4889" width="10.75" style="1" customWidth="1"/>
    <col min="4890" max="4890" width="12.75" style="1" customWidth="1"/>
    <col min="4891" max="4891" width="10.83203125" style="1" customWidth="1"/>
    <col min="4892" max="4892" width="11.25" style="1" customWidth="1"/>
    <col min="4893" max="4893" width="9.75" style="1" customWidth="1"/>
    <col min="4894" max="4894" width="11.1640625" style="1" customWidth="1"/>
    <col min="4895" max="4895" width="12.4140625" style="1" customWidth="1"/>
    <col min="4896" max="4901" width="9.75" style="1" customWidth="1"/>
    <col min="4902" max="4902" width="6.1640625" style="1" customWidth="1"/>
    <col min="4903" max="5132" width="9.1640625" style="1"/>
    <col min="5133" max="5133" width="6.83203125" style="1" customWidth="1"/>
    <col min="5134" max="5134" width="27.4140625" style="1" customWidth="1"/>
    <col min="5135" max="5135" width="12.83203125" style="1" customWidth="1"/>
    <col min="5136" max="5136" width="0" style="1" hidden="1" customWidth="1"/>
    <col min="5137" max="5137" width="40.4140625" style="1" customWidth="1"/>
    <col min="5138" max="5138" width="9.1640625" style="1" customWidth="1"/>
    <col min="5139" max="5140" width="11" style="1" customWidth="1"/>
    <col min="5141" max="5141" width="12.25" style="1" customWidth="1"/>
    <col min="5142" max="5144" width="12.83203125" style="1" customWidth="1"/>
    <col min="5145" max="5145" width="10.75" style="1" customWidth="1"/>
    <col min="5146" max="5146" width="12.75" style="1" customWidth="1"/>
    <col min="5147" max="5147" width="10.83203125" style="1" customWidth="1"/>
    <col min="5148" max="5148" width="11.25" style="1" customWidth="1"/>
    <col min="5149" max="5149" width="9.75" style="1" customWidth="1"/>
    <col min="5150" max="5150" width="11.1640625" style="1" customWidth="1"/>
    <col min="5151" max="5151" width="12.4140625" style="1" customWidth="1"/>
    <col min="5152" max="5157" width="9.75" style="1" customWidth="1"/>
    <col min="5158" max="5158" width="6.1640625" style="1" customWidth="1"/>
    <col min="5159" max="5388" width="9.1640625" style="1"/>
    <col min="5389" max="5389" width="6.83203125" style="1" customWidth="1"/>
    <col min="5390" max="5390" width="27.4140625" style="1" customWidth="1"/>
    <col min="5391" max="5391" width="12.83203125" style="1" customWidth="1"/>
    <col min="5392" max="5392" width="0" style="1" hidden="1" customWidth="1"/>
    <col min="5393" max="5393" width="40.4140625" style="1" customWidth="1"/>
    <col min="5394" max="5394" width="9.1640625" style="1" customWidth="1"/>
    <col min="5395" max="5396" width="11" style="1" customWidth="1"/>
    <col min="5397" max="5397" width="12.25" style="1" customWidth="1"/>
    <col min="5398" max="5400" width="12.83203125" style="1" customWidth="1"/>
    <col min="5401" max="5401" width="10.75" style="1" customWidth="1"/>
    <col min="5402" max="5402" width="12.75" style="1" customWidth="1"/>
    <col min="5403" max="5403" width="10.83203125" style="1" customWidth="1"/>
    <col min="5404" max="5404" width="11.25" style="1" customWidth="1"/>
    <col min="5405" max="5405" width="9.75" style="1" customWidth="1"/>
    <col min="5406" max="5406" width="11.1640625" style="1" customWidth="1"/>
    <col min="5407" max="5407" width="12.4140625" style="1" customWidth="1"/>
    <col min="5408" max="5413" width="9.75" style="1" customWidth="1"/>
    <col min="5414" max="5414" width="6.1640625" style="1" customWidth="1"/>
    <col min="5415" max="5644" width="9.1640625" style="1"/>
    <col min="5645" max="5645" width="6.83203125" style="1" customWidth="1"/>
    <col min="5646" max="5646" width="27.4140625" style="1" customWidth="1"/>
    <col min="5647" max="5647" width="12.83203125" style="1" customWidth="1"/>
    <col min="5648" max="5648" width="0" style="1" hidden="1" customWidth="1"/>
    <col min="5649" max="5649" width="40.4140625" style="1" customWidth="1"/>
    <col min="5650" max="5650" width="9.1640625" style="1" customWidth="1"/>
    <col min="5651" max="5652" width="11" style="1" customWidth="1"/>
    <col min="5653" max="5653" width="12.25" style="1" customWidth="1"/>
    <col min="5654" max="5656" width="12.83203125" style="1" customWidth="1"/>
    <col min="5657" max="5657" width="10.75" style="1" customWidth="1"/>
    <col min="5658" max="5658" width="12.75" style="1" customWidth="1"/>
    <col min="5659" max="5659" width="10.83203125" style="1" customWidth="1"/>
    <col min="5660" max="5660" width="11.25" style="1" customWidth="1"/>
    <col min="5661" max="5661" width="9.75" style="1" customWidth="1"/>
    <col min="5662" max="5662" width="11.1640625" style="1" customWidth="1"/>
    <col min="5663" max="5663" width="12.4140625" style="1" customWidth="1"/>
    <col min="5664" max="5669" width="9.75" style="1" customWidth="1"/>
    <col min="5670" max="5670" width="6.1640625" style="1" customWidth="1"/>
    <col min="5671" max="5900" width="9.1640625" style="1"/>
    <col min="5901" max="5901" width="6.83203125" style="1" customWidth="1"/>
    <col min="5902" max="5902" width="27.4140625" style="1" customWidth="1"/>
    <col min="5903" max="5903" width="12.83203125" style="1" customWidth="1"/>
    <col min="5904" max="5904" width="0" style="1" hidden="1" customWidth="1"/>
    <col min="5905" max="5905" width="40.4140625" style="1" customWidth="1"/>
    <col min="5906" max="5906" width="9.1640625" style="1" customWidth="1"/>
    <col min="5907" max="5908" width="11" style="1" customWidth="1"/>
    <col min="5909" max="5909" width="12.25" style="1" customWidth="1"/>
    <col min="5910" max="5912" width="12.83203125" style="1" customWidth="1"/>
    <col min="5913" max="5913" width="10.75" style="1" customWidth="1"/>
    <col min="5914" max="5914" width="12.75" style="1" customWidth="1"/>
    <col min="5915" max="5915" width="10.83203125" style="1" customWidth="1"/>
    <col min="5916" max="5916" width="11.25" style="1" customWidth="1"/>
    <col min="5917" max="5917" width="9.75" style="1" customWidth="1"/>
    <col min="5918" max="5918" width="11.1640625" style="1" customWidth="1"/>
    <col min="5919" max="5919" width="12.4140625" style="1" customWidth="1"/>
    <col min="5920" max="5925" width="9.75" style="1" customWidth="1"/>
    <col min="5926" max="5926" width="6.1640625" style="1" customWidth="1"/>
    <col min="5927" max="6156" width="9.1640625" style="1"/>
    <col min="6157" max="6157" width="6.83203125" style="1" customWidth="1"/>
    <col min="6158" max="6158" width="27.4140625" style="1" customWidth="1"/>
    <col min="6159" max="6159" width="12.83203125" style="1" customWidth="1"/>
    <col min="6160" max="6160" width="0" style="1" hidden="1" customWidth="1"/>
    <col min="6161" max="6161" width="40.4140625" style="1" customWidth="1"/>
    <col min="6162" max="6162" width="9.1640625" style="1" customWidth="1"/>
    <col min="6163" max="6164" width="11" style="1" customWidth="1"/>
    <col min="6165" max="6165" width="12.25" style="1" customWidth="1"/>
    <col min="6166" max="6168" width="12.83203125" style="1" customWidth="1"/>
    <col min="6169" max="6169" width="10.75" style="1" customWidth="1"/>
    <col min="6170" max="6170" width="12.75" style="1" customWidth="1"/>
    <col min="6171" max="6171" width="10.83203125" style="1" customWidth="1"/>
    <col min="6172" max="6172" width="11.25" style="1" customWidth="1"/>
    <col min="6173" max="6173" width="9.75" style="1" customWidth="1"/>
    <col min="6174" max="6174" width="11.1640625" style="1" customWidth="1"/>
    <col min="6175" max="6175" width="12.4140625" style="1" customWidth="1"/>
    <col min="6176" max="6181" width="9.75" style="1" customWidth="1"/>
    <col min="6182" max="6182" width="6.1640625" style="1" customWidth="1"/>
    <col min="6183" max="6412" width="9.1640625" style="1"/>
    <col min="6413" max="6413" width="6.83203125" style="1" customWidth="1"/>
    <col min="6414" max="6414" width="27.4140625" style="1" customWidth="1"/>
    <col min="6415" max="6415" width="12.83203125" style="1" customWidth="1"/>
    <col min="6416" max="6416" width="0" style="1" hidden="1" customWidth="1"/>
    <col min="6417" max="6417" width="40.4140625" style="1" customWidth="1"/>
    <col min="6418" max="6418" width="9.1640625" style="1" customWidth="1"/>
    <col min="6419" max="6420" width="11" style="1" customWidth="1"/>
    <col min="6421" max="6421" width="12.25" style="1" customWidth="1"/>
    <col min="6422" max="6424" width="12.83203125" style="1" customWidth="1"/>
    <col min="6425" max="6425" width="10.75" style="1" customWidth="1"/>
    <col min="6426" max="6426" width="12.75" style="1" customWidth="1"/>
    <col min="6427" max="6427" width="10.83203125" style="1" customWidth="1"/>
    <col min="6428" max="6428" width="11.25" style="1" customWidth="1"/>
    <col min="6429" max="6429" width="9.75" style="1" customWidth="1"/>
    <col min="6430" max="6430" width="11.1640625" style="1" customWidth="1"/>
    <col min="6431" max="6431" width="12.4140625" style="1" customWidth="1"/>
    <col min="6432" max="6437" width="9.75" style="1" customWidth="1"/>
    <col min="6438" max="6438" width="6.1640625" style="1" customWidth="1"/>
    <col min="6439" max="6668" width="9.1640625" style="1"/>
    <col min="6669" max="6669" width="6.83203125" style="1" customWidth="1"/>
    <col min="6670" max="6670" width="27.4140625" style="1" customWidth="1"/>
    <col min="6671" max="6671" width="12.83203125" style="1" customWidth="1"/>
    <col min="6672" max="6672" width="0" style="1" hidden="1" customWidth="1"/>
    <col min="6673" max="6673" width="40.4140625" style="1" customWidth="1"/>
    <col min="6674" max="6674" width="9.1640625" style="1" customWidth="1"/>
    <col min="6675" max="6676" width="11" style="1" customWidth="1"/>
    <col min="6677" max="6677" width="12.25" style="1" customWidth="1"/>
    <col min="6678" max="6680" width="12.83203125" style="1" customWidth="1"/>
    <col min="6681" max="6681" width="10.75" style="1" customWidth="1"/>
    <col min="6682" max="6682" width="12.75" style="1" customWidth="1"/>
    <col min="6683" max="6683" width="10.83203125" style="1" customWidth="1"/>
    <col min="6684" max="6684" width="11.25" style="1" customWidth="1"/>
    <col min="6685" max="6685" width="9.75" style="1" customWidth="1"/>
    <col min="6686" max="6686" width="11.1640625" style="1" customWidth="1"/>
    <col min="6687" max="6687" width="12.4140625" style="1" customWidth="1"/>
    <col min="6688" max="6693" width="9.75" style="1" customWidth="1"/>
    <col min="6694" max="6694" width="6.1640625" style="1" customWidth="1"/>
    <col min="6695" max="6924" width="9.1640625" style="1"/>
    <col min="6925" max="6925" width="6.83203125" style="1" customWidth="1"/>
    <col min="6926" max="6926" width="27.4140625" style="1" customWidth="1"/>
    <col min="6927" max="6927" width="12.83203125" style="1" customWidth="1"/>
    <col min="6928" max="6928" width="0" style="1" hidden="1" customWidth="1"/>
    <col min="6929" max="6929" width="40.4140625" style="1" customWidth="1"/>
    <col min="6930" max="6930" width="9.1640625" style="1" customWidth="1"/>
    <col min="6931" max="6932" width="11" style="1" customWidth="1"/>
    <col min="6933" max="6933" width="12.25" style="1" customWidth="1"/>
    <col min="6934" max="6936" width="12.83203125" style="1" customWidth="1"/>
    <col min="6937" max="6937" width="10.75" style="1" customWidth="1"/>
    <col min="6938" max="6938" width="12.75" style="1" customWidth="1"/>
    <col min="6939" max="6939" width="10.83203125" style="1" customWidth="1"/>
    <col min="6940" max="6940" width="11.25" style="1" customWidth="1"/>
    <col min="6941" max="6941" width="9.75" style="1" customWidth="1"/>
    <col min="6942" max="6942" width="11.1640625" style="1" customWidth="1"/>
    <col min="6943" max="6943" width="12.4140625" style="1" customWidth="1"/>
    <col min="6944" max="6949" width="9.75" style="1" customWidth="1"/>
    <col min="6950" max="6950" width="6.1640625" style="1" customWidth="1"/>
    <col min="6951" max="7180" width="9.1640625" style="1"/>
    <col min="7181" max="7181" width="6.83203125" style="1" customWidth="1"/>
    <col min="7182" max="7182" width="27.4140625" style="1" customWidth="1"/>
    <col min="7183" max="7183" width="12.83203125" style="1" customWidth="1"/>
    <col min="7184" max="7184" width="0" style="1" hidden="1" customWidth="1"/>
    <col min="7185" max="7185" width="40.4140625" style="1" customWidth="1"/>
    <col min="7186" max="7186" width="9.1640625" style="1" customWidth="1"/>
    <col min="7187" max="7188" width="11" style="1" customWidth="1"/>
    <col min="7189" max="7189" width="12.25" style="1" customWidth="1"/>
    <col min="7190" max="7192" width="12.83203125" style="1" customWidth="1"/>
    <col min="7193" max="7193" width="10.75" style="1" customWidth="1"/>
    <col min="7194" max="7194" width="12.75" style="1" customWidth="1"/>
    <col min="7195" max="7195" width="10.83203125" style="1" customWidth="1"/>
    <col min="7196" max="7196" width="11.25" style="1" customWidth="1"/>
    <col min="7197" max="7197" width="9.75" style="1" customWidth="1"/>
    <col min="7198" max="7198" width="11.1640625" style="1" customWidth="1"/>
    <col min="7199" max="7199" width="12.4140625" style="1" customWidth="1"/>
    <col min="7200" max="7205" width="9.75" style="1" customWidth="1"/>
    <col min="7206" max="7206" width="6.1640625" style="1" customWidth="1"/>
    <col min="7207" max="7436" width="9.1640625" style="1"/>
    <col min="7437" max="7437" width="6.83203125" style="1" customWidth="1"/>
    <col min="7438" max="7438" width="27.4140625" style="1" customWidth="1"/>
    <col min="7439" max="7439" width="12.83203125" style="1" customWidth="1"/>
    <col min="7440" max="7440" width="0" style="1" hidden="1" customWidth="1"/>
    <col min="7441" max="7441" width="40.4140625" style="1" customWidth="1"/>
    <col min="7442" max="7442" width="9.1640625" style="1" customWidth="1"/>
    <col min="7443" max="7444" width="11" style="1" customWidth="1"/>
    <col min="7445" max="7445" width="12.25" style="1" customWidth="1"/>
    <col min="7446" max="7448" width="12.83203125" style="1" customWidth="1"/>
    <col min="7449" max="7449" width="10.75" style="1" customWidth="1"/>
    <col min="7450" max="7450" width="12.75" style="1" customWidth="1"/>
    <col min="7451" max="7451" width="10.83203125" style="1" customWidth="1"/>
    <col min="7452" max="7452" width="11.25" style="1" customWidth="1"/>
    <col min="7453" max="7453" width="9.75" style="1" customWidth="1"/>
    <col min="7454" max="7454" width="11.1640625" style="1" customWidth="1"/>
    <col min="7455" max="7455" width="12.4140625" style="1" customWidth="1"/>
    <col min="7456" max="7461" width="9.75" style="1" customWidth="1"/>
    <col min="7462" max="7462" width="6.1640625" style="1" customWidth="1"/>
    <col min="7463" max="7692" width="9.1640625" style="1"/>
    <col min="7693" max="7693" width="6.83203125" style="1" customWidth="1"/>
    <col min="7694" max="7694" width="27.4140625" style="1" customWidth="1"/>
    <col min="7695" max="7695" width="12.83203125" style="1" customWidth="1"/>
    <col min="7696" max="7696" width="0" style="1" hidden="1" customWidth="1"/>
    <col min="7697" max="7697" width="40.4140625" style="1" customWidth="1"/>
    <col min="7698" max="7698" width="9.1640625" style="1" customWidth="1"/>
    <col min="7699" max="7700" width="11" style="1" customWidth="1"/>
    <col min="7701" max="7701" width="12.25" style="1" customWidth="1"/>
    <col min="7702" max="7704" width="12.83203125" style="1" customWidth="1"/>
    <col min="7705" max="7705" width="10.75" style="1" customWidth="1"/>
    <col min="7706" max="7706" width="12.75" style="1" customWidth="1"/>
    <col min="7707" max="7707" width="10.83203125" style="1" customWidth="1"/>
    <col min="7708" max="7708" width="11.25" style="1" customWidth="1"/>
    <col min="7709" max="7709" width="9.75" style="1" customWidth="1"/>
    <col min="7710" max="7710" width="11.1640625" style="1" customWidth="1"/>
    <col min="7711" max="7711" width="12.4140625" style="1" customWidth="1"/>
    <col min="7712" max="7717" width="9.75" style="1" customWidth="1"/>
    <col min="7718" max="7718" width="6.1640625" style="1" customWidth="1"/>
    <col min="7719" max="7948" width="9.1640625" style="1"/>
    <col min="7949" max="7949" width="6.83203125" style="1" customWidth="1"/>
    <col min="7950" max="7950" width="27.4140625" style="1" customWidth="1"/>
    <col min="7951" max="7951" width="12.83203125" style="1" customWidth="1"/>
    <col min="7952" max="7952" width="0" style="1" hidden="1" customWidth="1"/>
    <col min="7953" max="7953" width="40.4140625" style="1" customWidth="1"/>
    <col min="7954" max="7954" width="9.1640625" style="1" customWidth="1"/>
    <col min="7955" max="7956" width="11" style="1" customWidth="1"/>
    <col min="7957" max="7957" width="12.25" style="1" customWidth="1"/>
    <col min="7958" max="7960" width="12.83203125" style="1" customWidth="1"/>
    <col min="7961" max="7961" width="10.75" style="1" customWidth="1"/>
    <col min="7962" max="7962" width="12.75" style="1" customWidth="1"/>
    <col min="7963" max="7963" width="10.83203125" style="1" customWidth="1"/>
    <col min="7964" max="7964" width="11.25" style="1" customWidth="1"/>
    <col min="7965" max="7965" width="9.75" style="1" customWidth="1"/>
    <col min="7966" max="7966" width="11.1640625" style="1" customWidth="1"/>
    <col min="7967" max="7967" width="12.4140625" style="1" customWidth="1"/>
    <col min="7968" max="7973" width="9.75" style="1" customWidth="1"/>
    <col min="7974" max="7974" width="6.1640625" style="1" customWidth="1"/>
    <col min="7975" max="8204" width="9.1640625" style="1"/>
    <col min="8205" max="8205" width="6.83203125" style="1" customWidth="1"/>
    <col min="8206" max="8206" width="27.4140625" style="1" customWidth="1"/>
    <col min="8207" max="8207" width="12.83203125" style="1" customWidth="1"/>
    <col min="8208" max="8208" width="0" style="1" hidden="1" customWidth="1"/>
    <col min="8209" max="8209" width="40.4140625" style="1" customWidth="1"/>
    <col min="8210" max="8210" width="9.1640625" style="1" customWidth="1"/>
    <col min="8211" max="8212" width="11" style="1" customWidth="1"/>
    <col min="8213" max="8213" width="12.25" style="1" customWidth="1"/>
    <col min="8214" max="8216" width="12.83203125" style="1" customWidth="1"/>
    <col min="8217" max="8217" width="10.75" style="1" customWidth="1"/>
    <col min="8218" max="8218" width="12.75" style="1" customWidth="1"/>
    <col min="8219" max="8219" width="10.83203125" style="1" customWidth="1"/>
    <col min="8220" max="8220" width="11.25" style="1" customWidth="1"/>
    <col min="8221" max="8221" width="9.75" style="1" customWidth="1"/>
    <col min="8222" max="8222" width="11.1640625" style="1" customWidth="1"/>
    <col min="8223" max="8223" width="12.4140625" style="1" customWidth="1"/>
    <col min="8224" max="8229" width="9.75" style="1" customWidth="1"/>
    <col min="8230" max="8230" width="6.1640625" style="1" customWidth="1"/>
    <col min="8231" max="8460" width="9.1640625" style="1"/>
    <col min="8461" max="8461" width="6.83203125" style="1" customWidth="1"/>
    <col min="8462" max="8462" width="27.4140625" style="1" customWidth="1"/>
    <col min="8463" max="8463" width="12.83203125" style="1" customWidth="1"/>
    <col min="8464" max="8464" width="0" style="1" hidden="1" customWidth="1"/>
    <col min="8465" max="8465" width="40.4140625" style="1" customWidth="1"/>
    <col min="8466" max="8466" width="9.1640625" style="1" customWidth="1"/>
    <col min="8467" max="8468" width="11" style="1" customWidth="1"/>
    <col min="8469" max="8469" width="12.25" style="1" customWidth="1"/>
    <col min="8470" max="8472" width="12.83203125" style="1" customWidth="1"/>
    <col min="8473" max="8473" width="10.75" style="1" customWidth="1"/>
    <col min="8474" max="8474" width="12.75" style="1" customWidth="1"/>
    <col min="8475" max="8475" width="10.83203125" style="1" customWidth="1"/>
    <col min="8476" max="8476" width="11.25" style="1" customWidth="1"/>
    <col min="8477" max="8477" width="9.75" style="1" customWidth="1"/>
    <col min="8478" max="8478" width="11.1640625" style="1" customWidth="1"/>
    <col min="8479" max="8479" width="12.4140625" style="1" customWidth="1"/>
    <col min="8480" max="8485" width="9.75" style="1" customWidth="1"/>
    <col min="8486" max="8486" width="6.1640625" style="1" customWidth="1"/>
    <col min="8487" max="8716" width="9.1640625" style="1"/>
    <col min="8717" max="8717" width="6.83203125" style="1" customWidth="1"/>
    <col min="8718" max="8718" width="27.4140625" style="1" customWidth="1"/>
    <col min="8719" max="8719" width="12.83203125" style="1" customWidth="1"/>
    <col min="8720" max="8720" width="0" style="1" hidden="1" customWidth="1"/>
    <col min="8721" max="8721" width="40.4140625" style="1" customWidth="1"/>
    <col min="8722" max="8722" width="9.1640625" style="1" customWidth="1"/>
    <col min="8723" max="8724" width="11" style="1" customWidth="1"/>
    <col min="8725" max="8725" width="12.25" style="1" customWidth="1"/>
    <col min="8726" max="8728" width="12.83203125" style="1" customWidth="1"/>
    <col min="8729" max="8729" width="10.75" style="1" customWidth="1"/>
    <col min="8730" max="8730" width="12.75" style="1" customWidth="1"/>
    <col min="8731" max="8731" width="10.83203125" style="1" customWidth="1"/>
    <col min="8732" max="8732" width="11.25" style="1" customWidth="1"/>
    <col min="8733" max="8733" width="9.75" style="1" customWidth="1"/>
    <col min="8734" max="8734" width="11.1640625" style="1" customWidth="1"/>
    <col min="8735" max="8735" width="12.4140625" style="1" customWidth="1"/>
    <col min="8736" max="8741" width="9.75" style="1" customWidth="1"/>
    <col min="8742" max="8742" width="6.1640625" style="1" customWidth="1"/>
    <col min="8743" max="8972" width="9.1640625" style="1"/>
    <col min="8973" max="8973" width="6.83203125" style="1" customWidth="1"/>
    <col min="8974" max="8974" width="27.4140625" style="1" customWidth="1"/>
    <col min="8975" max="8975" width="12.83203125" style="1" customWidth="1"/>
    <col min="8976" max="8976" width="0" style="1" hidden="1" customWidth="1"/>
    <col min="8977" max="8977" width="40.4140625" style="1" customWidth="1"/>
    <col min="8978" max="8978" width="9.1640625" style="1" customWidth="1"/>
    <col min="8979" max="8980" width="11" style="1" customWidth="1"/>
    <col min="8981" max="8981" width="12.25" style="1" customWidth="1"/>
    <col min="8982" max="8984" width="12.83203125" style="1" customWidth="1"/>
    <col min="8985" max="8985" width="10.75" style="1" customWidth="1"/>
    <col min="8986" max="8986" width="12.75" style="1" customWidth="1"/>
    <col min="8987" max="8987" width="10.83203125" style="1" customWidth="1"/>
    <col min="8988" max="8988" width="11.25" style="1" customWidth="1"/>
    <col min="8989" max="8989" width="9.75" style="1" customWidth="1"/>
    <col min="8990" max="8990" width="11.1640625" style="1" customWidth="1"/>
    <col min="8991" max="8991" width="12.4140625" style="1" customWidth="1"/>
    <col min="8992" max="8997" width="9.75" style="1" customWidth="1"/>
    <col min="8998" max="8998" width="6.1640625" style="1" customWidth="1"/>
    <col min="8999" max="9228" width="9.1640625" style="1"/>
    <col min="9229" max="9229" width="6.83203125" style="1" customWidth="1"/>
    <col min="9230" max="9230" width="27.4140625" style="1" customWidth="1"/>
    <col min="9231" max="9231" width="12.83203125" style="1" customWidth="1"/>
    <col min="9232" max="9232" width="0" style="1" hidden="1" customWidth="1"/>
    <col min="9233" max="9233" width="40.4140625" style="1" customWidth="1"/>
    <col min="9234" max="9234" width="9.1640625" style="1" customWidth="1"/>
    <col min="9235" max="9236" width="11" style="1" customWidth="1"/>
    <col min="9237" max="9237" width="12.25" style="1" customWidth="1"/>
    <col min="9238" max="9240" width="12.83203125" style="1" customWidth="1"/>
    <col min="9241" max="9241" width="10.75" style="1" customWidth="1"/>
    <col min="9242" max="9242" width="12.75" style="1" customWidth="1"/>
    <col min="9243" max="9243" width="10.83203125" style="1" customWidth="1"/>
    <col min="9244" max="9244" width="11.25" style="1" customWidth="1"/>
    <col min="9245" max="9245" width="9.75" style="1" customWidth="1"/>
    <col min="9246" max="9246" width="11.1640625" style="1" customWidth="1"/>
    <col min="9247" max="9247" width="12.4140625" style="1" customWidth="1"/>
    <col min="9248" max="9253" width="9.75" style="1" customWidth="1"/>
    <col min="9254" max="9254" width="6.1640625" style="1" customWidth="1"/>
    <col min="9255" max="9484" width="9.1640625" style="1"/>
    <col min="9485" max="9485" width="6.83203125" style="1" customWidth="1"/>
    <col min="9486" max="9486" width="27.4140625" style="1" customWidth="1"/>
    <col min="9487" max="9487" width="12.83203125" style="1" customWidth="1"/>
    <col min="9488" max="9488" width="0" style="1" hidden="1" customWidth="1"/>
    <col min="9489" max="9489" width="40.4140625" style="1" customWidth="1"/>
    <col min="9490" max="9490" width="9.1640625" style="1" customWidth="1"/>
    <col min="9491" max="9492" width="11" style="1" customWidth="1"/>
    <col min="9493" max="9493" width="12.25" style="1" customWidth="1"/>
    <col min="9494" max="9496" width="12.83203125" style="1" customWidth="1"/>
    <col min="9497" max="9497" width="10.75" style="1" customWidth="1"/>
    <col min="9498" max="9498" width="12.75" style="1" customWidth="1"/>
    <col min="9499" max="9499" width="10.83203125" style="1" customWidth="1"/>
    <col min="9500" max="9500" width="11.25" style="1" customWidth="1"/>
    <col min="9501" max="9501" width="9.75" style="1" customWidth="1"/>
    <col min="9502" max="9502" width="11.1640625" style="1" customWidth="1"/>
    <col min="9503" max="9503" width="12.4140625" style="1" customWidth="1"/>
    <col min="9504" max="9509" width="9.75" style="1" customWidth="1"/>
    <col min="9510" max="9510" width="6.1640625" style="1" customWidth="1"/>
    <col min="9511" max="9740" width="9.1640625" style="1"/>
    <col min="9741" max="9741" width="6.83203125" style="1" customWidth="1"/>
    <col min="9742" max="9742" width="27.4140625" style="1" customWidth="1"/>
    <col min="9743" max="9743" width="12.83203125" style="1" customWidth="1"/>
    <col min="9744" max="9744" width="0" style="1" hidden="1" customWidth="1"/>
    <col min="9745" max="9745" width="40.4140625" style="1" customWidth="1"/>
    <col min="9746" max="9746" width="9.1640625" style="1" customWidth="1"/>
    <col min="9747" max="9748" width="11" style="1" customWidth="1"/>
    <col min="9749" max="9749" width="12.25" style="1" customWidth="1"/>
    <col min="9750" max="9752" width="12.83203125" style="1" customWidth="1"/>
    <col min="9753" max="9753" width="10.75" style="1" customWidth="1"/>
    <col min="9754" max="9754" width="12.75" style="1" customWidth="1"/>
    <col min="9755" max="9755" width="10.83203125" style="1" customWidth="1"/>
    <col min="9756" max="9756" width="11.25" style="1" customWidth="1"/>
    <col min="9757" max="9757" width="9.75" style="1" customWidth="1"/>
    <col min="9758" max="9758" width="11.1640625" style="1" customWidth="1"/>
    <col min="9759" max="9759" width="12.4140625" style="1" customWidth="1"/>
    <col min="9760" max="9765" width="9.75" style="1" customWidth="1"/>
    <col min="9766" max="9766" width="6.1640625" style="1" customWidth="1"/>
    <col min="9767" max="9996" width="9.1640625" style="1"/>
    <col min="9997" max="9997" width="6.83203125" style="1" customWidth="1"/>
    <col min="9998" max="9998" width="27.4140625" style="1" customWidth="1"/>
    <col min="9999" max="9999" width="12.83203125" style="1" customWidth="1"/>
    <col min="10000" max="10000" width="0" style="1" hidden="1" customWidth="1"/>
    <col min="10001" max="10001" width="40.4140625" style="1" customWidth="1"/>
    <col min="10002" max="10002" width="9.1640625" style="1" customWidth="1"/>
    <col min="10003" max="10004" width="11" style="1" customWidth="1"/>
    <col min="10005" max="10005" width="12.25" style="1" customWidth="1"/>
    <col min="10006" max="10008" width="12.83203125" style="1" customWidth="1"/>
    <col min="10009" max="10009" width="10.75" style="1" customWidth="1"/>
    <col min="10010" max="10010" width="12.75" style="1" customWidth="1"/>
    <col min="10011" max="10011" width="10.83203125" style="1" customWidth="1"/>
    <col min="10012" max="10012" width="11.25" style="1" customWidth="1"/>
    <col min="10013" max="10013" width="9.75" style="1" customWidth="1"/>
    <col min="10014" max="10014" width="11.1640625" style="1" customWidth="1"/>
    <col min="10015" max="10015" width="12.4140625" style="1" customWidth="1"/>
    <col min="10016" max="10021" width="9.75" style="1" customWidth="1"/>
    <col min="10022" max="10022" width="6.1640625" style="1" customWidth="1"/>
    <col min="10023" max="10252" width="9.1640625" style="1"/>
    <col min="10253" max="10253" width="6.83203125" style="1" customWidth="1"/>
    <col min="10254" max="10254" width="27.4140625" style="1" customWidth="1"/>
    <col min="10255" max="10255" width="12.83203125" style="1" customWidth="1"/>
    <col min="10256" max="10256" width="0" style="1" hidden="1" customWidth="1"/>
    <col min="10257" max="10257" width="40.4140625" style="1" customWidth="1"/>
    <col min="10258" max="10258" width="9.1640625" style="1" customWidth="1"/>
    <col min="10259" max="10260" width="11" style="1" customWidth="1"/>
    <col min="10261" max="10261" width="12.25" style="1" customWidth="1"/>
    <col min="10262" max="10264" width="12.83203125" style="1" customWidth="1"/>
    <col min="10265" max="10265" width="10.75" style="1" customWidth="1"/>
    <col min="10266" max="10266" width="12.75" style="1" customWidth="1"/>
    <col min="10267" max="10267" width="10.83203125" style="1" customWidth="1"/>
    <col min="10268" max="10268" width="11.25" style="1" customWidth="1"/>
    <col min="10269" max="10269" width="9.75" style="1" customWidth="1"/>
    <col min="10270" max="10270" width="11.1640625" style="1" customWidth="1"/>
    <col min="10271" max="10271" width="12.4140625" style="1" customWidth="1"/>
    <col min="10272" max="10277" width="9.75" style="1" customWidth="1"/>
    <col min="10278" max="10278" width="6.1640625" style="1" customWidth="1"/>
    <col min="10279" max="10508" width="9.1640625" style="1"/>
    <col min="10509" max="10509" width="6.83203125" style="1" customWidth="1"/>
    <col min="10510" max="10510" width="27.4140625" style="1" customWidth="1"/>
    <col min="10511" max="10511" width="12.83203125" style="1" customWidth="1"/>
    <col min="10512" max="10512" width="0" style="1" hidden="1" customWidth="1"/>
    <col min="10513" max="10513" width="40.4140625" style="1" customWidth="1"/>
    <col min="10514" max="10514" width="9.1640625" style="1" customWidth="1"/>
    <col min="10515" max="10516" width="11" style="1" customWidth="1"/>
    <col min="10517" max="10517" width="12.25" style="1" customWidth="1"/>
    <col min="10518" max="10520" width="12.83203125" style="1" customWidth="1"/>
    <col min="10521" max="10521" width="10.75" style="1" customWidth="1"/>
    <col min="10522" max="10522" width="12.75" style="1" customWidth="1"/>
    <col min="10523" max="10523" width="10.83203125" style="1" customWidth="1"/>
    <col min="10524" max="10524" width="11.25" style="1" customWidth="1"/>
    <col min="10525" max="10525" width="9.75" style="1" customWidth="1"/>
    <col min="10526" max="10526" width="11.1640625" style="1" customWidth="1"/>
    <col min="10527" max="10527" width="12.4140625" style="1" customWidth="1"/>
    <col min="10528" max="10533" width="9.75" style="1" customWidth="1"/>
    <col min="10534" max="10534" width="6.1640625" style="1" customWidth="1"/>
    <col min="10535" max="10764" width="9.1640625" style="1"/>
    <col min="10765" max="10765" width="6.83203125" style="1" customWidth="1"/>
    <col min="10766" max="10766" width="27.4140625" style="1" customWidth="1"/>
    <col min="10767" max="10767" width="12.83203125" style="1" customWidth="1"/>
    <col min="10768" max="10768" width="0" style="1" hidden="1" customWidth="1"/>
    <col min="10769" max="10769" width="40.4140625" style="1" customWidth="1"/>
    <col min="10770" max="10770" width="9.1640625" style="1" customWidth="1"/>
    <col min="10771" max="10772" width="11" style="1" customWidth="1"/>
    <col min="10773" max="10773" width="12.25" style="1" customWidth="1"/>
    <col min="10774" max="10776" width="12.83203125" style="1" customWidth="1"/>
    <col min="10777" max="10777" width="10.75" style="1" customWidth="1"/>
    <col min="10778" max="10778" width="12.75" style="1" customWidth="1"/>
    <col min="10779" max="10779" width="10.83203125" style="1" customWidth="1"/>
    <col min="10780" max="10780" width="11.25" style="1" customWidth="1"/>
    <col min="10781" max="10781" width="9.75" style="1" customWidth="1"/>
    <col min="10782" max="10782" width="11.1640625" style="1" customWidth="1"/>
    <col min="10783" max="10783" width="12.4140625" style="1" customWidth="1"/>
    <col min="10784" max="10789" width="9.75" style="1" customWidth="1"/>
    <col min="10790" max="10790" width="6.1640625" style="1" customWidth="1"/>
    <col min="10791" max="11020" width="9.1640625" style="1"/>
    <col min="11021" max="11021" width="6.83203125" style="1" customWidth="1"/>
    <col min="11022" max="11022" width="27.4140625" style="1" customWidth="1"/>
    <col min="11023" max="11023" width="12.83203125" style="1" customWidth="1"/>
    <col min="11024" max="11024" width="0" style="1" hidden="1" customWidth="1"/>
    <col min="11025" max="11025" width="40.4140625" style="1" customWidth="1"/>
    <col min="11026" max="11026" width="9.1640625" style="1" customWidth="1"/>
    <col min="11027" max="11028" width="11" style="1" customWidth="1"/>
    <col min="11029" max="11029" width="12.25" style="1" customWidth="1"/>
    <col min="11030" max="11032" width="12.83203125" style="1" customWidth="1"/>
    <col min="11033" max="11033" width="10.75" style="1" customWidth="1"/>
    <col min="11034" max="11034" width="12.75" style="1" customWidth="1"/>
    <col min="11035" max="11035" width="10.83203125" style="1" customWidth="1"/>
    <col min="11036" max="11036" width="11.25" style="1" customWidth="1"/>
    <col min="11037" max="11037" width="9.75" style="1" customWidth="1"/>
    <col min="11038" max="11038" width="11.1640625" style="1" customWidth="1"/>
    <col min="11039" max="11039" width="12.4140625" style="1" customWidth="1"/>
    <col min="11040" max="11045" width="9.75" style="1" customWidth="1"/>
    <col min="11046" max="11046" width="6.1640625" style="1" customWidth="1"/>
    <col min="11047" max="11276" width="9.1640625" style="1"/>
    <col min="11277" max="11277" width="6.83203125" style="1" customWidth="1"/>
    <col min="11278" max="11278" width="27.4140625" style="1" customWidth="1"/>
    <col min="11279" max="11279" width="12.83203125" style="1" customWidth="1"/>
    <col min="11280" max="11280" width="0" style="1" hidden="1" customWidth="1"/>
    <col min="11281" max="11281" width="40.4140625" style="1" customWidth="1"/>
    <col min="11282" max="11282" width="9.1640625" style="1" customWidth="1"/>
    <col min="11283" max="11284" width="11" style="1" customWidth="1"/>
    <col min="11285" max="11285" width="12.25" style="1" customWidth="1"/>
    <col min="11286" max="11288" width="12.83203125" style="1" customWidth="1"/>
    <col min="11289" max="11289" width="10.75" style="1" customWidth="1"/>
    <col min="11290" max="11290" width="12.75" style="1" customWidth="1"/>
    <col min="11291" max="11291" width="10.83203125" style="1" customWidth="1"/>
    <col min="11292" max="11292" width="11.25" style="1" customWidth="1"/>
    <col min="11293" max="11293" width="9.75" style="1" customWidth="1"/>
    <col min="11294" max="11294" width="11.1640625" style="1" customWidth="1"/>
    <col min="11295" max="11295" width="12.4140625" style="1" customWidth="1"/>
    <col min="11296" max="11301" width="9.75" style="1" customWidth="1"/>
    <col min="11302" max="11302" width="6.1640625" style="1" customWidth="1"/>
    <col min="11303" max="11532" width="9.1640625" style="1"/>
    <col min="11533" max="11533" width="6.83203125" style="1" customWidth="1"/>
    <col min="11534" max="11534" width="27.4140625" style="1" customWidth="1"/>
    <col min="11535" max="11535" width="12.83203125" style="1" customWidth="1"/>
    <col min="11536" max="11536" width="0" style="1" hidden="1" customWidth="1"/>
    <col min="11537" max="11537" width="40.4140625" style="1" customWidth="1"/>
    <col min="11538" max="11538" width="9.1640625" style="1" customWidth="1"/>
    <col min="11539" max="11540" width="11" style="1" customWidth="1"/>
    <col min="11541" max="11541" width="12.25" style="1" customWidth="1"/>
    <col min="11542" max="11544" width="12.83203125" style="1" customWidth="1"/>
    <col min="11545" max="11545" width="10.75" style="1" customWidth="1"/>
    <col min="11546" max="11546" width="12.75" style="1" customWidth="1"/>
    <col min="11547" max="11547" width="10.83203125" style="1" customWidth="1"/>
    <col min="11548" max="11548" width="11.25" style="1" customWidth="1"/>
    <col min="11549" max="11549" width="9.75" style="1" customWidth="1"/>
    <col min="11550" max="11550" width="11.1640625" style="1" customWidth="1"/>
    <col min="11551" max="11551" width="12.4140625" style="1" customWidth="1"/>
    <col min="11552" max="11557" width="9.75" style="1" customWidth="1"/>
    <col min="11558" max="11558" width="6.1640625" style="1" customWidth="1"/>
    <col min="11559" max="11788" width="9.1640625" style="1"/>
    <col min="11789" max="11789" width="6.83203125" style="1" customWidth="1"/>
    <col min="11790" max="11790" width="27.4140625" style="1" customWidth="1"/>
    <col min="11791" max="11791" width="12.83203125" style="1" customWidth="1"/>
    <col min="11792" max="11792" width="0" style="1" hidden="1" customWidth="1"/>
    <col min="11793" max="11793" width="40.4140625" style="1" customWidth="1"/>
    <col min="11794" max="11794" width="9.1640625" style="1" customWidth="1"/>
    <col min="11795" max="11796" width="11" style="1" customWidth="1"/>
    <col min="11797" max="11797" width="12.25" style="1" customWidth="1"/>
    <col min="11798" max="11800" width="12.83203125" style="1" customWidth="1"/>
    <col min="11801" max="11801" width="10.75" style="1" customWidth="1"/>
    <col min="11802" max="11802" width="12.75" style="1" customWidth="1"/>
    <col min="11803" max="11803" width="10.83203125" style="1" customWidth="1"/>
    <col min="11804" max="11804" width="11.25" style="1" customWidth="1"/>
    <col min="11805" max="11805" width="9.75" style="1" customWidth="1"/>
    <col min="11806" max="11806" width="11.1640625" style="1" customWidth="1"/>
    <col min="11807" max="11807" width="12.4140625" style="1" customWidth="1"/>
    <col min="11808" max="11813" width="9.75" style="1" customWidth="1"/>
    <col min="11814" max="11814" width="6.1640625" style="1" customWidth="1"/>
    <col min="11815" max="12044" width="9.1640625" style="1"/>
    <col min="12045" max="12045" width="6.83203125" style="1" customWidth="1"/>
    <col min="12046" max="12046" width="27.4140625" style="1" customWidth="1"/>
    <col min="12047" max="12047" width="12.83203125" style="1" customWidth="1"/>
    <col min="12048" max="12048" width="0" style="1" hidden="1" customWidth="1"/>
    <col min="12049" max="12049" width="40.4140625" style="1" customWidth="1"/>
    <col min="12050" max="12050" width="9.1640625" style="1" customWidth="1"/>
    <col min="12051" max="12052" width="11" style="1" customWidth="1"/>
    <col min="12053" max="12053" width="12.25" style="1" customWidth="1"/>
    <col min="12054" max="12056" width="12.83203125" style="1" customWidth="1"/>
    <col min="12057" max="12057" width="10.75" style="1" customWidth="1"/>
    <col min="12058" max="12058" width="12.75" style="1" customWidth="1"/>
    <col min="12059" max="12059" width="10.83203125" style="1" customWidth="1"/>
    <col min="12060" max="12060" width="11.25" style="1" customWidth="1"/>
    <col min="12061" max="12061" width="9.75" style="1" customWidth="1"/>
    <col min="12062" max="12062" width="11.1640625" style="1" customWidth="1"/>
    <col min="12063" max="12063" width="12.4140625" style="1" customWidth="1"/>
    <col min="12064" max="12069" width="9.75" style="1" customWidth="1"/>
    <col min="12070" max="12070" width="6.1640625" style="1" customWidth="1"/>
    <col min="12071" max="12300" width="9.1640625" style="1"/>
    <col min="12301" max="12301" width="6.83203125" style="1" customWidth="1"/>
    <col min="12302" max="12302" width="27.4140625" style="1" customWidth="1"/>
    <col min="12303" max="12303" width="12.83203125" style="1" customWidth="1"/>
    <col min="12304" max="12304" width="0" style="1" hidden="1" customWidth="1"/>
    <col min="12305" max="12305" width="40.4140625" style="1" customWidth="1"/>
    <col min="12306" max="12306" width="9.1640625" style="1" customWidth="1"/>
    <col min="12307" max="12308" width="11" style="1" customWidth="1"/>
    <col min="12309" max="12309" width="12.25" style="1" customWidth="1"/>
    <col min="12310" max="12312" width="12.83203125" style="1" customWidth="1"/>
    <col min="12313" max="12313" width="10.75" style="1" customWidth="1"/>
    <col min="12314" max="12314" width="12.75" style="1" customWidth="1"/>
    <col min="12315" max="12315" width="10.83203125" style="1" customWidth="1"/>
    <col min="12316" max="12316" width="11.25" style="1" customWidth="1"/>
    <col min="12317" max="12317" width="9.75" style="1" customWidth="1"/>
    <col min="12318" max="12318" width="11.1640625" style="1" customWidth="1"/>
    <col min="12319" max="12319" width="12.4140625" style="1" customWidth="1"/>
    <col min="12320" max="12325" width="9.75" style="1" customWidth="1"/>
    <col min="12326" max="12326" width="6.1640625" style="1" customWidth="1"/>
    <col min="12327" max="12556" width="9.1640625" style="1"/>
    <col min="12557" max="12557" width="6.83203125" style="1" customWidth="1"/>
    <col min="12558" max="12558" width="27.4140625" style="1" customWidth="1"/>
    <col min="12559" max="12559" width="12.83203125" style="1" customWidth="1"/>
    <col min="12560" max="12560" width="0" style="1" hidden="1" customWidth="1"/>
    <col min="12561" max="12561" width="40.4140625" style="1" customWidth="1"/>
    <col min="12562" max="12562" width="9.1640625" style="1" customWidth="1"/>
    <col min="12563" max="12564" width="11" style="1" customWidth="1"/>
    <col min="12565" max="12565" width="12.25" style="1" customWidth="1"/>
    <col min="12566" max="12568" width="12.83203125" style="1" customWidth="1"/>
    <col min="12569" max="12569" width="10.75" style="1" customWidth="1"/>
    <col min="12570" max="12570" width="12.75" style="1" customWidth="1"/>
    <col min="12571" max="12571" width="10.83203125" style="1" customWidth="1"/>
    <col min="12572" max="12572" width="11.25" style="1" customWidth="1"/>
    <col min="12573" max="12573" width="9.75" style="1" customWidth="1"/>
    <col min="12574" max="12574" width="11.1640625" style="1" customWidth="1"/>
    <col min="12575" max="12575" width="12.4140625" style="1" customWidth="1"/>
    <col min="12576" max="12581" width="9.75" style="1" customWidth="1"/>
    <col min="12582" max="12582" width="6.1640625" style="1" customWidth="1"/>
    <col min="12583" max="12812" width="9.1640625" style="1"/>
    <col min="12813" max="12813" width="6.83203125" style="1" customWidth="1"/>
    <col min="12814" max="12814" width="27.4140625" style="1" customWidth="1"/>
    <col min="12815" max="12815" width="12.83203125" style="1" customWidth="1"/>
    <col min="12816" max="12816" width="0" style="1" hidden="1" customWidth="1"/>
    <col min="12817" max="12817" width="40.4140625" style="1" customWidth="1"/>
    <col min="12818" max="12818" width="9.1640625" style="1" customWidth="1"/>
    <col min="12819" max="12820" width="11" style="1" customWidth="1"/>
    <col min="12821" max="12821" width="12.25" style="1" customWidth="1"/>
    <col min="12822" max="12824" width="12.83203125" style="1" customWidth="1"/>
    <col min="12825" max="12825" width="10.75" style="1" customWidth="1"/>
    <col min="12826" max="12826" width="12.75" style="1" customWidth="1"/>
    <col min="12827" max="12827" width="10.83203125" style="1" customWidth="1"/>
    <col min="12828" max="12828" width="11.25" style="1" customWidth="1"/>
    <col min="12829" max="12829" width="9.75" style="1" customWidth="1"/>
    <col min="12830" max="12830" width="11.1640625" style="1" customWidth="1"/>
    <col min="12831" max="12831" width="12.4140625" style="1" customWidth="1"/>
    <col min="12832" max="12837" width="9.75" style="1" customWidth="1"/>
    <col min="12838" max="12838" width="6.1640625" style="1" customWidth="1"/>
    <col min="12839" max="13068" width="9.1640625" style="1"/>
    <col min="13069" max="13069" width="6.83203125" style="1" customWidth="1"/>
    <col min="13070" max="13070" width="27.4140625" style="1" customWidth="1"/>
    <col min="13071" max="13071" width="12.83203125" style="1" customWidth="1"/>
    <col min="13072" max="13072" width="0" style="1" hidden="1" customWidth="1"/>
    <col min="13073" max="13073" width="40.4140625" style="1" customWidth="1"/>
    <col min="13074" max="13074" width="9.1640625" style="1" customWidth="1"/>
    <col min="13075" max="13076" width="11" style="1" customWidth="1"/>
    <col min="13077" max="13077" width="12.25" style="1" customWidth="1"/>
    <col min="13078" max="13080" width="12.83203125" style="1" customWidth="1"/>
    <col min="13081" max="13081" width="10.75" style="1" customWidth="1"/>
    <col min="13082" max="13082" width="12.75" style="1" customWidth="1"/>
    <col min="13083" max="13083" width="10.83203125" style="1" customWidth="1"/>
    <col min="13084" max="13084" width="11.25" style="1" customWidth="1"/>
    <col min="13085" max="13085" width="9.75" style="1" customWidth="1"/>
    <col min="13086" max="13086" width="11.1640625" style="1" customWidth="1"/>
    <col min="13087" max="13087" width="12.4140625" style="1" customWidth="1"/>
    <col min="13088" max="13093" width="9.75" style="1" customWidth="1"/>
    <col min="13094" max="13094" width="6.1640625" style="1" customWidth="1"/>
    <col min="13095" max="13324" width="9.1640625" style="1"/>
    <col min="13325" max="13325" width="6.83203125" style="1" customWidth="1"/>
    <col min="13326" max="13326" width="27.4140625" style="1" customWidth="1"/>
    <col min="13327" max="13327" width="12.83203125" style="1" customWidth="1"/>
    <col min="13328" max="13328" width="0" style="1" hidden="1" customWidth="1"/>
    <col min="13329" max="13329" width="40.4140625" style="1" customWidth="1"/>
    <col min="13330" max="13330" width="9.1640625" style="1" customWidth="1"/>
    <col min="13331" max="13332" width="11" style="1" customWidth="1"/>
    <col min="13333" max="13333" width="12.25" style="1" customWidth="1"/>
    <col min="13334" max="13336" width="12.83203125" style="1" customWidth="1"/>
    <col min="13337" max="13337" width="10.75" style="1" customWidth="1"/>
    <col min="13338" max="13338" width="12.75" style="1" customWidth="1"/>
    <col min="13339" max="13339" width="10.83203125" style="1" customWidth="1"/>
    <col min="13340" max="13340" width="11.25" style="1" customWidth="1"/>
    <col min="13341" max="13341" width="9.75" style="1" customWidth="1"/>
    <col min="13342" max="13342" width="11.1640625" style="1" customWidth="1"/>
    <col min="13343" max="13343" width="12.4140625" style="1" customWidth="1"/>
    <col min="13344" max="13349" width="9.75" style="1" customWidth="1"/>
    <col min="13350" max="13350" width="6.1640625" style="1" customWidth="1"/>
    <col min="13351" max="13580" width="9.1640625" style="1"/>
    <col min="13581" max="13581" width="6.83203125" style="1" customWidth="1"/>
    <col min="13582" max="13582" width="27.4140625" style="1" customWidth="1"/>
    <col min="13583" max="13583" width="12.83203125" style="1" customWidth="1"/>
    <col min="13584" max="13584" width="0" style="1" hidden="1" customWidth="1"/>
    <col min="13585" max="13585" width="40.4140625" style="1" customWidth="1"/>
    <col min="13586" max="13586" width="9.1640625" style="1" customWidth="1"/>
    <col min="13587" max="13588" width="11" style="1" customWidth="1"/>
    <col min="13589" max="13589" width="12.25" style="1" customWidth="1"/>
    <col min="13590" max="13592" width="12.83203125" style="1" customWidth="1"/>
    <col min="13593" max="13593" width="10.75" style="1" customWidth="1"/>
    <col min="13594" max="13594" width="12.75" style="1" customWidth="1"/>
    <col min="13595" max="13595" width="10.83203125" style="1" customWidth="1"/>
    <col min="13596" max="13596" width="11.25" style="1" customWidth="1"/>
    <col min="13597" max="13597" width="9.75" style="1" customWidth="1"/>
    <col min="13598" max="13598" width="11.1640625" style="1" customWidth="1"/>
    <col min="13599" max="13599" width="12.4140625" style="1" customWidth="1"/>
    <col min="13600" max="13605" width="9.75" style="1" customWidth="1"/>
    <col min="13606" max="13606" width="6.1640625" style="1" customWidth="1"/>
    <col min="13607" max="13836" width="9.1640625" style="1"/>
    <col min="13837" max="13837" width="6.83203125" style="1" customWidth="1"/>
    <col min="13838" max="13838" width="27.4140625" style="1" customWidth="1"/>
    <col min="13839" max="13839" width="12.83203125" style="1" customWidth="1"/>
    <col min="13840" max="13840" width="0" style="1" hidden="1" customWidth="1"/>
    <col min="13841" max="13841" width="40.4140625" style="1" customWidth="1"/>
    <col min="13842" max="13842" width="9.1640625" style="1" customWidth="1"/>
    <col min="13843" max="13844" width="11" style="1" customWidth="1"/>
    <col min="13845" max="13845" width="12.25" style="1" customWidth="1"/>
    <col min="13846" max="13848" width="12.83203125" style="1" customWidth="1"/>
    <col min="13849" max="13849" width="10.75" style="1" customWidth="1"/>
    <col min="13850" max="13850" width="12.75" style="1" customWidth="1"/>
    <col min="13851" max="13851" width="10.83203125" style="1" customWidth="1"/>
    <col min="13852" max="13852" width="11.25" style="1" customWidth="1"/>
    <col min="13853" max="13853" width="9.75" style="1" customWidth="1"/>
    <col min="13854" max="13854" width="11.1640625" style="1" customWidth="1"/>
    <col min="13855" max="13855" width="12.4140625" style="1" customWidth="1"/>
    <col min="13856" max="13861" width="9.75" style="1" customWidth="1"/>
    <col min="13862" max="13862" width="6.1640625" style="1" customWidth="1"/>
    <col min="13863" max="14092" width="9.1640625" style="1"/>
    <col min="14093" max="14093" width="6.83203125" style="1" customWidth="1"/>
    <col min="14094" max="14094" width="27.4140625" style="1" customWidth="1"/>
    <col min="14095" max="14095" width="12.83203125" style="1" customWidth="1"/>
    <col min="14096" max="14096" width="0" style="1" hidden="1" customWidth="1"/>
    <col min="14097" max="14097" width="40.4140625" style="1" customWidth="1"/>
    <col min="14098" max="14098" width="9.1640625" style="1" customWidth="1"/>
    <col min="14099" max="14100" width="11" style="1" customWidth="1"/>
    <col min="14101" max="14101" width="12.25" style="1" customWidth="1"/>
    <col min="14102" max="14104" width="12.83203125" style="1" customWidth="1"/>
    <col min="14105" max="14105" width="10.75" style="1" customWidth="1"/>
    <col min="14106" max="14106" width="12.75" style="1" customWidth="1"/>
    <col min="14107" max="14107" width="10.83203125" style="1" customWidth="1"/>
    <col min="14108" max="14108" width="11.25" style="1" customWidth="1"/>
    <col min="14109" max="14109" width="9.75" style="1" customWidth="1"/>
    <col min="14110" max="14110" width="11.1640625" style="1" customWidth="1"/>
    <col min="14111" max="14111" width="12.4140625" style="1" customWidth="1"/>
    <col min="14112" max="14117" width="9.75" style="1" customWidth="1"/>
    <col min="14118" max="14118" width="6.1640625" style="1" customWidth="1"/>
    <col min="14119" max="14348" width="9.1640625" style="1"/>
    <col min="14349" max="14349" width="6.83203125" style="1" customWidth="1"/>
    <col min="14350" max="14350" width="27.4140625" style="1" customWidth="1"/>
    <col min="14351" max="14351" width="12.83203125" style="1" customWidth="1"/>
    <col min="14352" max="14352" width="0" style="1" hidden="1" customWidth="1"/>
    <col min="14353" max="14353" width="40.4140625" style="1" customWidth="1"/>
    <col min="14354" max="14354" width="9.1640625" style="1" customWidth="1"/>
    <col min="14355" max="14356" width="11" style="1" customWidth="1"/>
    <col min="14357" max="14357" width="12.25" style="1" customWidth="1"/>
    <col min="14358" max="14360" width="12.83203125" style="1" customWidth="1"/>
    <col min="14361" max="14361" width="10.75" style="1" customWidth="1"/>
    <col min="14362" max="14362" width="12.75" style="1" customWidth="1"/>
    <col min="14363" max="14363" width="10.83203125" style="1" customWidth="1"/>
    <col min="14364" max="14364" width="11.25" style="1" customWidth="1"/>
    <col min="14365" max="14365" width="9.75" style="1" customWidth="1"/>
    <col min="14366" max="14366" width="11.1640625" style="1" customWidth="1"/>
    <col min="14367" max="14367" width="12.4140625" style="1" customWidth="1"/>
    <col min="14368" max="14373" width="9.75" style="1" customWidth="1"/>
    <col min="14374" max="14374" width="6.1640625" style="1" customWidth="1"/>
    <col min="14375" max="14604" width="9.1640625" style="1"/>
    <col min="14605" max="14605" width="6.83203125" style="1" customWidth="1"/>
    <col min="14606" max="14606" width="27.4140625" style="1" customWidth="1"/>
    <col min="14607" max="14607" width="12.83203125" style="1" customWidth="1"/>
    <col min="14608" max="14608" width="0" style="1" hidden="1" customWidth="1"/>
    <col min="14609" max="14609" width="40.4140625" style="1" customWidth="1"/>
    <col min="14610" max="14610" width="9.1640625" style="1" customWidth="1"/>
    <col min="14611" max="14612" width="11" style="1" customWidth="1"/>
    <col min="14613" max="14613" width="12.25" style="1" customWidth="1"/>
    <col min="14614" max="14616" width="12.83203125" style="1" customWidth="1"/>
    <col min="14617" max="14617" width="10.75" style="1" customWidth="1"/>
    <col min="14618" max="14618" width="12.75" style="1" customWidth="1"/>
    <col min="14619" max="14619" width="10.83203125" style="1" customWidth="1"/>
    <col min="14620" max="14620" width="11.25" style="1" customWidth="1"/>
    <col min="14621" max="14621" width="9.75" style="1" customWidth="1"/>
    <col min="14622" max="14622" width="11.1640625" style="1" customWidth="1"/>
    <col min="14623" max="14623" width="12.4140625" style="1" customWidth="1"/>
    <col min="14624" max="14629" width="9.75" style="1" customWidth="1"/>
    <col min="14630" max="14630" width="6.1640625" style="1" customWidth="1"/>
    <col min="14631" max="14860" width="9.1640625" style="1"/>
    <col min="14861" max="14861" width="6.83203125" style="1" customWidth="1"/>
    <col min="14862" max="14862" width="27.4140625" style="1" customWidth="1"/>
    <col min="14863" max="14863" width="12.83203125" style="1" customWidth="1"/>
    <col min="14864" max="14864" width="0" style="1" hidden="1" customWidth="1"/>
    <col min="14865" max="14865" width="40.4140625" style="1" customWidth="1"/>
    <col min="14866" max="14866" width="9.1640625" style="1" customWidth="1"/>
    <col min="14867" max="14868" width="11" style="1" customWidth="1"/>
    <col min="14869" max="14869" width="12.25" style="1" customWidth="1"/>
    <col min="14870" max="14872" width="12.83203125" style="1" customWidth="1"/>
    <col min="14873" max="14873" width="10.75" style="1" customWidth="1"/>
    <col min="14874" max="14874" width="12.75" style="1" customWidth="1"/>
    <col min="14875" max="14875" width="10.83203125" style="1" customWidth="1"/>
    <col min="14876" max="14876" width="11.25" style="1" customWidth="1"/>
    <col min="14877" max="14877" width="9.75" style="1" customWidth="1"/>
    <col min="14878" max="14878" width="11.1640625" style="1" customWidth="1"/>
    <col min="14879" max="14879" width="12.4140625" style="1" customWidth="1"/>
    <col min="14880" max="14885" width="9.75" style="1" customWidth="1"/>
    <col min="14886" max="14886" width="6.1640625" style="1" customWidth="1"/>
    <col min="14887" max="15116" width="9.1640625" style="1"/>
    <col min="15117" max="15117" width="6.83203125" style="1" customWidth="1"/>
    <col min="15118" max="15118" width="27.4140625" style="1" customWidth="1"/>
    <col min="15119" max="15119" width="12.83203125" style="1" customWidth="1"/>
    <col min="15120" max="15120" width="0" style="1" hidden="1" customWidth="1"/>
    <col min="15121" max="15121" width="40.4140625" style="1" customWidth="1"/>
    <col min="15122" max="15122" width="9.1640625" style="1" customWidth="1"/>
    <col min="15123" max="15124" width="11" style="1" customWidth="1"/>
    <col min="15125" max="15125" width="12.25" style="1" customWidth="1"/>
    <col min="15126" max="15128" width="12.83203125" style="1" customWidth="1"/>
    <col min="15129" max="15129" width="10.75" style="1" customWidth="1"/>
    <col min="15130" max="15130" width="12.75" style="1" customWidth="1"/>
    <col min="15131" max="15131" width="10.83203125" style="1" customWidth="1"/>
    <col min="15132" max="15132" width="11.25" style="1" customWidth="1"/>
    <col min="15133" max="15133" width="9.75" style="1" customWidth="1"/>
    <col min="15134" max="15134" width="11.1640625" style="1" customWidth="1"/>
    <col min="15135" max="15135" width="12.4140625" style="1" customWidth="1"/>
    <col min="15136" max="15141" width="9.75" style="1" customWidth="1"/>
    <col min="15142" max="15142" width="6.1640625" style="1" customWidth="1"/>
    <col min="15143" max="15372" width="9.1640625" style="1"/>
    <col min="15373" max="15373" width="6.83203125" style="1" customWidth="1"/>
    <col min="15374" max="15374" width="27.4140625" style="1" customWidth="1"/>
    <col min="15375" max="15375" width="12.83203125" style="1" customWidth="1"/>
    <col min="15376" max="15376" width="0" style="1" hidden="1" customWidth="1"/>
    <col min="15377" max="15377" width="40.4140625" style="1" customWidth="1"/>
    <col min="15378" max="15378" width="9.1640625" style="1" customWidth="1"/>
    <col min="15379" max="15380" width="11" style="1" customWidth="1"/>
    <col min="15381" max="15381" width="12.25" style="1" customWidth="1"/>
    <col min="15382" max="15384" width="12.83203125" style="1" customWidth="1"/>
    <col min="15385" max="15385" width="10.75" style="1" customWidth="1"/>
    <col min="15386" max="15386" width="12.75" style="1" customWidth="1"/>
    <col min="15387" max="15387" width="10.83203125" style="1" customWidth="1"/>
    <col min="15388" max="15388" width="11.25" style="1" customWidth="1"/>
    <col min="15389" max="15389" width="9.75" style="1" customWidth="1"/>
    <col min="15390" max="15390" width="11.1640625" style="1" customWidth="1"/>
    <col min="15391" max="15391" width="12.4140625" style="1" customWidth="1"/>
    <col min="15392" max="15397" width="9.75" style="1" customWidth="1"/>
    <col min="15398" max="15398" width="6.1640625" style="1" customWidth="1"/>
    <col min="15399" max="15628" width="9.1640625" style="1"/>
    <col min="15629" max="15629" width="6.83203125" style="1" customWidth="1"/>
    <col min="15630" max="15630" width="27.4140625" style="1" customWidth="1"/>
    <col min="15631" max="15631" width="12.83203125" style="1" customWidth="1"/>
    <col min="15632" max="15632" width="0" style="1" hidden="1" customWidth="1"/>
    <col min="15633" max="15633" width="40.4140625" style="1" customWidth="1"/>
    <col min="15634" max="15634" width="9.1640625" style="1" customWidth="1"/>
    <col min="15635" max="15636" width="11" style="1" customWidth="1"/>
    <col min="15637" max="15637" width="12.25" style="1" customWidth="1"/>
    <col min="15638" max="15640" width="12.83203125" style="1" customWidth="1"/>
    <col min="15641" max="15641" width="10.75" style="1" customWidth="1"/>
    <col min="15642" max="15642" width="12.75" style="1" customWidth="1"/>
    <col min="15643" max="15643" width="10.83203125" style="1" customWidth="1"/>
    <col min="15644" max="15644" width="11.25" style="1" customWidth="1"/>
    <col min="15645" max="15645" width="9.75" style="1" customWidth="1"/>
    <col min="15646" max="15646" width="11.1640625" style="1" customWidth="1"/>
    <col min="15647" max="15647" width="12.4140625" style="1" customWidth="1"/>
    <col min="15648" max="15653" width="9.75" style="1" customWidth="1"/>
    <col min="15654" max="15654" width="6.1640625" style="1" customWidth="1"/>
    <col min="15655" max="15884" width="9.1640625" style="1"/>
    <col min="15885" max="15885" width="6.83203125" style="1" customWidth="1"/>
    <col min="15886" max="15886" width="27.4140625" style="1" customWidth="1"/>
    <col min="15887" max="15887" width="12.83203125" style="1" customWidth="1"/>
    <col min="15888" max="15888" width="0" style="1" hidden="1" customWidth="1"/>
    <col min="15889" max="15889" width="40.4140625" style="1" customWidth="1"/>
    <col min="15890" max="15890" width="9.1640625" style="1" customWidth="1"/>
    <col min="15891" max="15892" width="11" style="1" customWidth="1"/>
    <col min="15893" max="15893" width="12.25" style="1" customWidth="1"/>
    <col min="15894" max="15896" width="12.83203125" style="1" customWidth="1"/>
    <col min="15897" max="15897" width="10.75" style="1" customWidth="1"/>
    <col min="15898" max="15898" width="12.75" style="1" customWidth="1"/>
    <col min="15899" max="15899" width="10.83203125" style="1" customWidth="1"/>
    <col min="15900" max="15900" width="11.25" style="1" customWidth="1"/>
    <col min="15901" max="15901" width="9.75" style="1" customWidth="1"/>
    <col min="15902" max="15902" width="11.1640625" style="1" customWidth="1"/>
    <col min="15903" max="15903" width="12.4140625" style="1" customWidth="1"/>
    <col min="15904" max="15909" width="9.75" style="1" customWidth="1"/>
    <col min="15910" max="15910" width="6.1640625" style="1" customWidth="1"/>
    <col min="15911" max="16140" width="9.1640625" style="1"/>
    <col min="16141" max="16141" width="6.83203125" style="1" customWidth="1"/>
    <col min="16142" max="16142" width="27.4140625" style="1" customWidth="1"/>
    <col min="16143" max="16143" width="12.83203125" style="1" customWidth="1"/>
    <col min="16144" max="16144" width="0" style="1" hidden="1" customWidth="1"/>
    <col min="16145" max="16145" width="40.4140625" style="1" customWidth="1"/>
    <col min="16146" max="16146" width="9.1640625" style="1" customWidth="1"/>
    <col min="16147" max="16148" width="11" style="1" customWidth="1"/>
    <col min="16149" max="16149" width="12.25" style="1" customWidth="1"/>
    <col min="16150" max="16152" width="12.83203125" style="1" customWidth="1"/>
    <col min="16153" max="16153" width="10.75" style="1" customWidth="1"/>
    <col min="16154" max="16154" width="12.75" style="1" customWidth="1"/>
    <col min="16155" max="16155" width="10.83203125" style="1" customWidth="1"/>
    <col min="16156" max="16156" width="11.25" style="1" customWidth="1"/>
    <col min="16157" max="16157" width="9.75" style="1" customWidth="1"/>
    <col min="16158" max="16158" width="11.1640625" style="1" customWidth="1"/>
    <col min="16159" max="16159" width="12.4140625" style="1" customWidth="1"/>
    <col min="16160" max="16165" width="9.75" style="1" customWidth="1"/>
    <col min="16166" max="16166" width="6.1640625" style="1" customWidth="1"/>
    <col min="16167" max="16384" width="9.16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653" t="s">
        <v>1096</v>
      </c>
      <c r="AL1" s="653"/>
    </row>
    <row r="2" spans="1:44" ht="33.75" customHeight="1">
      <c r="A2" s="654" t="s">
        <v>1093</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row>
    <row r="3" spans="1:44">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row>
    <row r="4" spans="1:44">
      <c r="A4" s="2"/>
      <c r="B4" s="234"/>
      <c r="C4" s="2"/>
      <c r="D4" s="2"/>
      <c r="E4" s="2"/>
      <c r="F4" s="2"/>
      <c r="G4" s="235"/>
      <c r="H4" s="282"/>
      <c r="I4" s="643" t="s">
        <v>0</v>
      </c>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row>
    <row r="5" spans="1:44" ht="36" customHeight="1">
      <c r="A5" s="644" t="s">
        <v>1</v>
      </c>
      <c r="B5" s="645" t="s">
        <v>2</v>
      </c>
      <c r="C5" s="644" t="s">
        <v>3</v>
      </c>
      <c r="D5" s="548"/>
      <c r="E5" s="644" t="s">
        <v>4</v>
      </c>
      <c r="F5" s="644" t="s">
        <v>5</v>
      </c>
      <c r="G5" s="655" t="s">
        <v>6</v>
      </c>
      <c r="H5" s="656"/>
      <c r="I5" s="656"/>
      <c r="J5" s="657"/>
      <c r="K5" s="644" t="s">
        <v>1102</v>
      </c>
      <c r="L5" s="644"/>
      <c r="M5" s="644"/>
      <c r="N5" s="644" t="s">
        <v>1103</v>
      </c>
      <c r="O5" s="644"/>
      <c r="P5" s="644"/>
      <c r="Q5" s="644" t="s">
        <v>1099</v>
      </c>
      <c r="R5" s="644"/>
      <c r="S5" s="644"/>
      <c r="T5" s="647" t="s">
        <v>8</v>
      </c>
      <c r="U5" s="655" t="s">
        <v>1105</v>
      </c>
      <c r="V5" s="656"/>
      <c r="W5" s="657"/>
      <c r="X5" s="655" t="s">
        <v>7</v>
      </c>
      <c r="Y5" s="656"/>
      <c r="Z5" s="656"/>
      <c r="AA5" s="644" t="s">
        <v>915</v>
      </c>
      <c r="AB5" s="644"/>
      <c r="AC5" s="644"/>
      <c r="AD5" s="655" t="s">
        <v>1106</v>
      </c>
      <c r="AE5" s="656"/>
      <c r="AF5" s="656"/>
      <c r="AG5" s="655" t="s">
        <v>1107</v>
      </c>
      <c r="AH5" s="656"/>
      <c r="AI5" s="656"/>
      <c r="AJ5" s="549"/>
      <c r="AK5" s="461"/>
      <c r="AL5" s="644" t="s">
        <v>8</v>
      </c>
    </row>
    <row r="6" spans="1:44" ht="28">
      <c r="A6" s="644"/>
      <c r="B6" s="645"/>
      <c r="C6" s="644"/>
      <c r="D6" s="548"/>
      <c r="E6" s="644"/>
      <c r="F6" s="644"/>
      <c r="G6" s="550" t="s">
        <v>9</v>
      </c>
      <c r="H6" s="283" t="s">
        <v>10</v>
      </c>
      <c r="I6" s="550" t="s">
        <v>11</v>
      </c>
      <c r="J6" s="550" t="s">
        <v>12</v>
      </c>
      <c r="K6" s="526" t="s">
        <v>9</v>
      </c>
      <c r="L6" s="281" t="s">
        <v>10</v>
      </c>
      <c r="M6" s="548" t="s">
        <v>11</v>
      </c>
      <c r="N6" s="526" t="s">
        <v>9</v>
      </c>
      <c r="O6" s="281" t="s">
        <v>10</v>
      </c>
      <c r="P6" s="548" t="s">
        <v>11</v>
      </c>
      <c r="Q6" s="537" t="s">
        <v>9</v>
      </c>
      <c r="R6" s="281" t="s">
        <v>10</v>
      </c>
      <c r="S6" s="548" t="s">
        <v>11</v>
      </c>
      <c r="T6" s="632"/>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644"/>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48"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658" t="s">
        <v>17</v>
      </c>
      <c r="C10" s="658"/>
      <c r="D10" s="551"/>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48"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39"/>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659"/>
      <c r="AN12" s="659"/>
      <c r="AO12" s="659"/>
      <c r="AP12" s="659"/>
      <c r="AQ12" s="659"/>
      <c r="AR12" s="659"/>
    </row>
    <row r="13" spans="1:44" s="7" customFormat="1" ht="94.5" customHeight="1">
      <c r="A13" s="6" t="s">
        <v>985</v>
      </c>
      <c r="B13" s="551"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27">
        <f t="shared" si="7"/>
        <v>678.44690000000003</v>
      </c>
      <c r="L14" s="528">
        <f t="shared" si="7"/>
        <v>657.27689999999996</v>
      </c>
      <c r="M14" s="528">
        <f t="shared" si="7"/>
        <v>21.169999999999995</v>
      </c>
      <c r="N14" s="527">
        <f t="shared" si="7"/>
        <v>678.44689999999991</v>
      </c>
      <c r="O14" s="528">
        <f t="shared" si="7"/>
        <v>657.27689999999996</v>
      </c>
      <c r="P14" s="528">
        <f t="shared" si="7"/>
        <v>21.17</v>
      </c>
      <c r="Q14" s="540">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42" hidden="1">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2" hidden="1">
      <c r="A16" s="141">
        <f>+A15+1</f>
        <v>2</v>
      </c>
      <c r="B16" s="325" t="s">
        <v>65</v>
      </c>
      <c r="C16" s="141" t="s">
        <v>66</v>
      </c>
      <c r="D16" s="141"/>
      <c r="E16" s="141" t="s">
        <v>67</v>
      </c>
      <c r="F16" s="141" t="s">
        <v>52</v>
      </c>
      <c r="G16" s="447">
        <f>H16+I16</f>
        <v>270.74</v>
      </c>
      <c r="H16" s="447">
        <v>257.85000000000002</v>
      </c>
      <c r="I16" s="473">
        <v>12.89</v>
      </c>
      <c r="J16" s="448"/>
      <c r="K16" s="529">
        <f t="shared" ref="K16:K17" si="11">+Q16-G16</f>
        <v>0</v>
      </c>
      <c r="L16" s="530"/>
      <c r="M16" s="530"/>
      <c r="N16" s="529">
        <f t="shared" ref="N16:N17" si="12">+Q16-G16</f>
        <v>0</v>
      </c>
      <c r="O16" s="530"/>
      <c r="P16" s="530"/>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56" hidden="1">
      <c r="A17" s="141">
        <f t="shared" ref="A17:A29" si="16">+A16+1</f>
        <v>3</v>
      </c>
      <c r="B17" s="325" t="s">
        <v>68</v>
      </c>
      <c r="C17" s="141" t="s">
        <v>69</v>
      </c>
      <c r="D17" s="141"/>
      <c r="E17" s="141" t="s">
        <v>70</v>
      </c>
      <c r="F17" s="141" t="s">
        <v>52</v>
      </c>
      <c r="G17" s="447">
        <f>H17+I17</f>
        <v>270.75</v>
      </c>
      <c r="H17" s="447">
        <v>257.85000000000002</v>
      </c>
      <c r="I17" s="473">
        <v>12.9</v>
      </c>
      <c r="J17" s="448"/>
      <c r="K17" s="529">
        <f t="shared" si="11"/>
        <v>0</v>
      </c>
      <c r="L17" s="530"/>
      <c r="M17" s="530"/>
      <c r="N17" s="529">
        <f t="shared" si="12"/>
        <v>0</v>
      </c>
      <c r="O17" s="530"/>
      <c r="P17" s="530"/>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42" hidden="1">
      <c r="A18" s="141">
        <f t="shared" si="16"/>
        <v>4</v>
      </c>
      <c r="B18" s="325" t="s">
        <v>71</v>
      </c>
      <c r="C18" s="141" t="s">
        <v>63</v>
      </c>
      <c r="D18" s="141"/>
      <c r="E18" s="141" t="s">
        <v>72</v>
      </c>
      <c r="F18" s="141" t="s">
        <v>53</v>
      </c>
      <c r="G18" s="447">
        <f t="shared" ref="G18:G87" si="17">H18+I18</f>
        <v>525.04999999999995</v>
      </c>
      <c r="H18" s="447">
        <v>500</v>
      </c>
      <c r="I18" s="473">
        <v>25.05</v>
      </c>
      <c r="J18" s="448"/>
      <c r="K18" s="529">
        <f>+L18+M18</f>
        <v>161.84699999999998</v>
      </c>
      <c r="L18" s="530">
        <f>+H18-R18</f>
        <v>155.46699999999998</v>
      </c>
      <c r="M18" s="530">
        <f>+I18-S18</f>
        <v>6.379999999999999</v>
      </c>
      <c r="N18" s="529"/>
      <c r="O18" s="530"/>
      <c r="P18" s="530"/>
      <c r="Q18" s="466">
        <f t="shared" si="13"/>
        <v>363.20300000000003</v>
      </c>
      <c r="R18" s="448">
        <v>344.53300000000002</v>
      </c>
      <c r="S18" s="448">
        <v>18.670000000000002</v>
      </c>
      <c r="T18" s="533"/>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2" hidden="1">
      <c r="A19" s="141">
        <f t="shared" si="16"/>
        <v>5</v>
      </c>
      <c r="B19" s="325" t="s">
        <v>65</v>
      </c>
      <c r="C19" s="141" t="s">
        <v>66</v>
      </c>
      <c r="D19" s="141"/>
      <c r="E19" s="141" t="s">
        <v>73</v>
      </c>
      <c r="F19" s="141" t="s">
        <v>53</v>
      </c>
      <c r="G19" s="447">
        <f t="shared" si="17"/>
        <v>472.5</v>
      </c>
      <c r="H19" s="447">
        <v>450</v>
      </c>
      <c r="I19" s="473">
        <v>22.5</v>
      </c>
      <c r="J19" s="448"/>
      <c r="K19" s="529">
        <f t="shared" ref="K19:K22" si="19">+L19+M19</f>
        <v>149.11989999999997</v>
      </c>
      <c r="L19" s="530">
        <f t="shared" ref="L19:M22" si="20">+H19-R19</f>
        <v>145.28989999999999</v>
      </c>
      <c r="M19" s="530">
        <f t="shared" si="20"/>
        <v>3.8299999999999983</v>
      </c>
      <c r="N19" s="529"/>
      <c r="O19" s="530"/>
      <c r="P19" s="530"/>
      <c r="Q19" s="466">
        <f t="shared" si="13"/>
        <v>323.38010000000003</v>
      </c>
      <c r="R19" s="448">
        <v>304.71010000000001</v>
      </c>
      <c r="S19" s="448">
        <v>18.670000000000002</v>
      </c>
      <c r="T19" s="533"/>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56" hidden="1">
      <c r="A20" s="141">
        <f t="shared" si="16"/>
        <v>6</v>
      </c>
      <c r="B20" s="325" t="s">
        <v>74</v>
      </c>
      <c r="C20" s="141" t="s">
        <v>69</v>
      </c>
      <c r="D20" s="141"/>
      <c r="E20" s="141" t="s">
        <v>75</v>
      </c>
      <c r="F20" s="141" t="s">
        <v>53</v>
      </c>
      <c r="G20" s="447">
        <f t="shared" si="17"/>
        <v>525</v>
      </c>
      <c r="H20" s="447">
        <v>500</v>
      </c>
      <c r="I20" s="473">
        <v>25</v>
      </c>
      <c r="J20" s="448"/>
      <c r="K20" s="529">
        <f t="shared" si="19"/>
        <v>160.64999999999998</v>
      </c>
      <c r="L20" s="530">
        <f t="shared" si="20"/>
        <v>154.32</v>
      </c>
      <c r="M20" s="530">
        <f t="shared" si="20"/>
        <v>6.3299999999999983</v>
      </c>
      <c r="N20" s="529"/>
      <c r="O20" s="530"/>
      <c r="P20" s="530"/>
      <c r="Q20" s="466">
        <f t="shared" si="13"/>
        <v>364.35</v>
      </c>
      <c r="R20" s="448">
        <v>345.68</v>
      </c>
      <c r="S20" s="448">
        <v>18.670000000000002</v>
      </c>
      <c r="T20" s="533"/>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2" hidden="1">
      <c r="A21" s="141">
        <f t="shared" si="16"/>
        <v>7</v>
      </c>
      <c r="B21" s="325" t="s">
        <v>76</v>
      </c>
      <c r="C21" s="141" t="s">
        <v>63</v>
      </c>
      <c r="D21" s="141"/>
      <c r="E21" s="150" t="s">
        <v>77</v>
      </c>
      <c r="F21" s="141" t="s">
        <v>78</v>
      </c>
      <c r="G21" s="447">
        <f t="shared" si="17"/>
        <v>472.5</v>
      </c>
      <c r="H21" s="447">
        <v>450</v>
      </c>
      <c r="I21" s="473">
        <v>22.5</v>
      </c>
      <c r="J21" s="448"/>
      <c r="K21" s="529">
        <f t="shared" si="19"/>
        <v>103.30000000000003</v>
      </c>
      <c r="L21" s="530">
        <f t="shared" si="20"/>
        <v>101.10000000000002</v>
      </c>
      <c r="M21" s="530">
        <f t="shared" si="20"/>
        <v>2.1999999999999993</v>
      </c>
      <c r="N21" s="529"/>
      <c r="O21" s="530"/>
      <c r="P21" s="530"/>
      <c r="Q21" s="466">
        <f t="shared" si="13"/>
        <v>369.2</v>
      </c>
      <c r="R21" s="448">
        <v>348.9</v>
      </c>
      <c r="S21" s="448">
        <v>20.3</v>
      </c>
      <c r="T21" s="533"/>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56" hidden="1">
      <c r="A22" s="141">
        <f t="shared" si="16"/>
        <v>8</v>
      </c>
      <c r="B22" s="325" t="s">
        <v>79</v>
      </c>
      <c r="C22" s="141" t="s">
        <v>66</v>
      </c>
      <c r="D22" s="141"/>
      <c r="E22" s="141" t="s">
        <v>80</v>
      </c>
      <c r="F22" s="141" t="s">
        <v>54</v>
      </c>
      <c r="G22" s="447">
        <f t="shared" si="17"/>
        <v>472.5</v>
      </c>
      <c r="H22" s="447">
        <v>450</v>
      </c>
      <c r="I22" s="473">
        <v>22.5</v>
      </c>
      <c r="J22" s="448">
        <v>0</v>
      </c>
      <c r="K22" s="529">
        <f t="shared" si="19"/>
        <v>103.30000000000003</v>
      </c>
      <c r="L22" s="530">
        <f t="shared" si="20"/>
        <v>101.10000000000002</v>
      </c>
      <c r="M22" s="530">
        <f t="shared" si="20"/>
        <v>2.1999999999999993</v>
      </c>
      <c r="N22" s="529"/>
      <c r="O22" s="530"/>
      <c r="P22" s="530"/>
      <c r="Q22" s="466">
        <f t="shared" si="13"/>
        <v>369.2</v>
      </c>
      <c r="R22" s="448">
        <v>348.9</v>
      </c>
      <c r="S22" s="448">
        <v>20.3</v>
      </c>
      <c r="T22" s="533"/>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56"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si="13"/>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2" hidden="1">
      <c r="A24" s="141">
        <f t="shared" si="16"/>
        <v>10</v>
      </c>
      <c r="B24" s="325" t="s">
        <v>82</v>
      </c>
      <c r="C24" s="141" t="s">
        <v>63</v>
      </c>
      <c r="D24" s="141"/>
      <c r="E24" s="141" t="s">
        <v>83</v>
      </c>
      <c r="F24" s="141" t="s">
        <v>55</v>
      </c>
      <c r="G24" s="447">
        <f t="shared" si="17"/>
        <v>105</v>
      </c>
      <c r="H24" s="447">
        <v>100</v>
      </c>
      <c r="I24" s="473">
        <v>5</v>
      </c>
      <c r="J24" s="448"/>
      <c r="K24" s="483"/>
      <c r="L24" s="448"/>
      <c r="M24" s="448"/>
      <c r="N24" s="529">
        <f>+O24+P24</f>
        <v>1.1370000000000005</v>
      </c>
      <c r="O24" s="530">
        <f>+R24-H24</f>
        <v>1.1370000000000005</v>
      </c>
      <c r="P24" s="530"/>
      <c r="Q24" s="466">
        <f t="shared" si="13"/>
        <v>106.137</v>
      </c>
      <c r="R24" s="483">
        <f>100+1.137</f>
        <v>101.137</v>
      </c>
      <c r="S24" s="483">
        <v>5</v>
      </c>
      <c r="T24" s="533"/>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56" hidden="1">
      <c r="A25" s="141">
        <f t="shared" si="16"/>
        <v>11</v>
      </c>
      <c r="B25" s="325" t="s">
        <v>1163</v>
      </c>
      <c r="C25" s="141" t="s">
        <v>63</v>
      </c>
      <c r="D25" s="141"/>
      <c r="E25" s="141" t="s">
        <v>85</v>
      </c>
      <c r="F25" s="141" t="s">
        <v>55</v>
      </c>
      <c r="G25" s="447">
        <f t="shared" si="17"/>
        <v>131.04</v>
      </c>
      <c r="H25" s="447">
        <v>124.8</v>
      </c>
      <c r="I25" s="473">
        <v>6.24</v>
      </c>
      <c r="J25" s="448"/>
      <c r="K25" s="483"/>
      <c r="L25" s="448"/>
      <c r="M25" s="448"/>
      <c r="N25" s="529">
        <f>+O25+P25</f>
        <v>1.0000000000005116E-2</v>
      </c>
      <c r="O25" s="530">
        <f>+R25-H25</f>
        <v>1.0000000000005116E-2</v>
      </c>
      <c r="P25" s="530"/>
      <c r="Q25" s="466">
        <f t="shared" si="13"/>
        <v>131.05000000000001</v>
      </c>
      <c r="R25" s="483">
        <v>124.81</v>
      </c>
      <c r="S25" s="483">
        <v>6.24</v>
      </c>
      <c r="T25" s="533" t="s">
        <v>1165</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2"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29"/>
      <c r="O26" s="530"/>
      <c r="P26" s="530"/>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56" hidden="1">
      <c r="A27" s="141">
        <f t="shared" si="16"/>
        <v>13</v>
      </c>
      <c r="B27" s="325" t="s">
        <v>1164</v>
      </c>
      <c r="C27" s="141" t="s">
        <v>69</v>
      </c>
      <c r="D27" s="141"/>
      <c r="E27" s="141" t="s">
        <v>70</v>
      </c>
      <c r="F27" s="141" t="s">
        <v>55</v>
      </c>
      <c r="G27" s="447">
        <f t="shared" si="17"/>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13"/>
        <v>499.99</v>
      </c>
      <c r="R27" s="483">
        <v>480.22</v>
      </c>
      <c r="S27" s="483">
        <v>19.77</v>
      </c>
      <c r="T27" s="533" t="s">
        <v>1167</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2" hidden="1">
      <c r="A28" s="141">
        <f t="shared" si="16"/>
        <v>14</v>
      </c>
      <c r="B28" s="467" t="s">
        <v>1108</v>
      </c>
      <c r="C28" s="148" t="s">
        <v>63</v>
      </c>
      <c r="D28" s="148"/>
      <c r="E28" s="148"/>
      <c r="F28" s="148" t="s">
        <v>55</v>
      </c>
      <c r="G28" s="468"/>
      <c r="H28" s="468"/>
      <c r="I28" s="468"/>
      <c r="J28" s="469"/>
      <c r="K28" s="484"/>
      <c r="L28" s="469"/>
      <c r="M28" s="469"/>
      <c r="N28" s="531">
        <f>+O28+P28</f>
        <v>264</v>
      </c>
      <c r="O28" s="532">
        <v>255.42</v>
      </c>
      <c r="P28" s="532">
        <v>8.58</v>
      </c>
      <c r="Q28" s="450">
        <f t="shared" si="13"/>
        <v>264</v>
      </c>
      <c r="R28" s="484">
        <v>255.42</v>
      </c>
      <c r="S28" s="484">
        <v>8.58</v>
      </c>
      <c r="T28" s="534" t="s">
        <v>1166</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13"/>
        <v>252.41989999999998</v>
      </c>
      <c r="R29" s="484">
        <f>205.42+40.9699</f>
        <v>246.38989999999998</v>
      </c>
      <c r="S29" s="484">
        <v>6.03</v>
      </c>
      <c r="T29" s="534" t="s">
        <v>1166</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41">
        <f t="shared" si="23"/>
        <v>10104.68</v>
      </c>
      <c r="R30" s="535">
        <f t="shared" si="23"/>
        <v>9623.51</v>
      </c>
      <c r="S30" s="535">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56"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56"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56"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2"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56"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56"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56"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56"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56"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56"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2"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33"/>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28"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33"/>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2"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33"/>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56"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56"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56"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56"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56"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56"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56"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28"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2" hidden="1">
      <c r="A54" s="141">
        <f t="shared" si="43"/>
        <v>9</v>
      </c>
      <c r="B54" s="325" t="s">
        <v>1168</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33" t="s">
        <v>1166</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2"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2"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28"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28"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42"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2"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42" hidden="1">
      <c r="A63" s="141">
        <f t="shared" si="55"/>
        <v>8</v>
      </c>
      <c r="B63" s="328" t="s">
        <v>1137</v>
      </c>
      <c r="C63" s="8" t="s">
        <v>138</v>
      </c>
      <c r="D63" s="8"/>
      <c r="E63" s="22"/>
      <c r="F63" s="8" t="s">
        <v>1170</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44" t="s">
        <v>1169</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42"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1166</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2"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33" t="s">
        <v>1166</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2"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33" t="s">
        <v>1166</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2"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33" t="s">
        <v>1166</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56"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28"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56"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56"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28"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28"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42"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28"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56"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28"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56"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56"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2"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33" t="s">
        <v>1166</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56"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56"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56"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56"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0"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28"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56"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28"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56"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56"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42"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2"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28"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56"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28"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28"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28"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2"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28"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2"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33" t="s">
        <v>1166</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42"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56"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56"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42"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56"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0"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2"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56"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56"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28"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56"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56"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2"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1166</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2"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1166</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56"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56"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56"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56"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28"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28"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56"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56"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56"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42"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42"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56"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56"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56"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56"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56"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56"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56"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56"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56"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56"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56"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56"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56"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56"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2"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33" t="s">
        <v>1166</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1171</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1166</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56"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56"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56"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56"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56"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56"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56"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56"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56"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56"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56"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56"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56"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56"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28"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28"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56"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56"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56"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56"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56"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56"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56"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28"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28"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28"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28"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2"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2"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2"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28"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28"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28"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56"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184">+AN198-AH197</f>
        <v>0</v>
      </c>
      <c r="AO199" s="524">
        <f t="shared" si="184"/>
        <v>0</v>
      </c>
    </row>
    <row r="200" spans="1:41" s="146" customFormat="1" ht="28"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56"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56"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56"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56"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56" hidden="1">
      <c r="A206" s="141">
        <v>9</v>
      </c>
      <c r="B206" s="337" t="s">
        <v>416</v>
      </c>
      <c r="C206" s="157" t="s">
        <v>401</v>
      </c>
      <c r="D206" s="157"/>
      <c r="E206" s="150" t="s">
        <v>417</v>
      </c>
      <c r="F206" s="158" t="s">
        <v>53</v>
      </c>
      <c r="G206" s="447">
        <f t="shared" si="156"/>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28"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56"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56"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56"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56"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28"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56"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2"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56"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56"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56"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56"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28"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2"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56"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56"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56"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56"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56"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56"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56"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56"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56"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56"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56"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56"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42"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2"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1166</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56"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56"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56"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28"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28"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28"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1162</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56"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56"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56"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28" hidden="1">
      <c r="A247" s="19">
        <f t="shared" si="214"/>
        <v>10</v>
      </c>
      <c r="B247" s="328" t="s">
        <v>490</v>
      </c>
      <c r="C247" s="8" t="s">
        <v>1173</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28" hidden="1">
      <c r="A248" s="19">
        <f t="shared" si="214"/>
        <v>11</v>
      </c>
      <c r="B248" s="328" t="s">
        <v>1172</v>
      </c>
      <c r="C248" s="8" t="s">
        <v>1173</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1162</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56"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28"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44" t="s">
        <v>1174</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56"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56"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56"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56"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56"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56"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56"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56"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56"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56"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56"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56"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56"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28"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56"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56"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56"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28"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28"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28"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56"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56"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56"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28"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1174</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28"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1174</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56"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1174</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28"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1174</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28"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1174</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56"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1174</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98">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39"/>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7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7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7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7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84">
      <c r="A289" s="249" t="s">
        <v>1004</v>
      </c>
      <c r="B289" s="551"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70">
      <c r="A290" s="253" t="s">
        <v>891</v>
      </c>
      <c r="B290" s="241" t="s">
        <v>900</v>
      </c>
      <c r="C290" s="257"/>
      <c r="D290" s="257"/>
      <c r="E290" s="257"/>
      <c r="F290" s="9" t="s">
        <v>19</v>
      </c>
      <c r="G290" s="255">
        <f t="shared" si="238"/>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1175</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91"/>
  <sheetViews>
    <sheetView zoomScale="85" zoomScaleNormal="85" workbookViewId="0">
      <selection activeCell="M181" sqref="M181"/>
    </sheetView>
  </sheetViews>
  <sheetFormatPr defaultRowHeight="14"/>
  <cols>
    <col min="1" max="1" width="6.83203125" style="29" customWidth="1"/>
    <col min="2" max="2" width="27.4140625" style="30" customWidth="1"/>
    <col min="3" max="3" width="12.83203125" style="31" customWidth="1"/>
    <col min="4" max="4" width="12.83203125" style="31" hidden="1" customWidth="1"/>
    <col min="5" max="5" width="40.4140625" style="31" hidden="1" customWidth="1"/>
    <col min="6" max="6" width="9.1640625" style="1" customWidth="1"/>
    <col min="7" max="7" width="12.83203125" style="32" customWidth="1"/>
    <col min="8" max="8" width="12.83203125" style="296" customWidth="1"/>
    <col min="9" max="9" width="12.83203125" style="139" customWidth="1"/>
    <col min="10" max="10" width="10.75" style="32" customWidth="1"/>
    <col min="11" max="11" width="10.75" style="491" customWidth="1"/>
    <col min="12" max="12" width="12" style="32" customWidth="1"/>
    <col min="13" max="13" width="10.75" style="32" customWidth="1"/>
    <col min="14" max="14" width="10.75" style="491" customWidth="1"/>
    <col min="15" max="16" width="10.75" style="32" customWidth="1"/>
    <col min="17" max="17" width="11.75" style="543" customWidth="1"/>
    <col min="18" max="18" width="11.75" style="32" customWidth="1"/>
    <col min="19" max="20" width="10.75" style="32" customWidth="1"/>
    <col min="21" max="21" width="12.58203125" style="32" hidden="1" customWidth="1"/>
    <col min="22" max="22" width="11.75" style="32" hidden="1" customWidth="1"/>
    <col min="23" max="23" width="10.75" style="32" hidden="1" customWidth="1"/>
    <col min="24" max="24" width="12.75" style="32" hidden="1" customWidth="1"/>
    <col min="25" max="25" width="10.83203125" style="32" hidden="1" customWidth="1"/>
    <col min="26" max="26" width="13.83203125" style="32" hidden="1" customWidth="1"/>
    <col min="27" max="27" width="11.25" style="32" hidden="1" customWidth="1"/>
    <col min="28" max="28" width="11.25" style="491" hidden="1" customWidth="1"/>
    <col min="29" max="29" width="14.25" style="491" hidden="1" customWidth="1"/>
    <col min="30" max="30" width="11.25" style="32" hidden="1" customWidth="1"/>
    <col min="31" max="31" width="11.25" style="491" hidden="1" customWidth="1"/>
    <col min="32" max="32" width="14.1640625" style="491" hidden="1" customWidth="1"/>
    <col min="33" max="33" width="11.25" style="32" hidden="1" customWidth="1"/>
    <col min="34" max="34" width="11.25" style="491" hidden="1" customWidth="1"/>
    <col min="35" max="35" width="13.25" style="491" hidden="1" customWidth="1"/>
    <col min="36" max="36" width="11.25" style="32" hidden="1" customWidth="1"/>
    <col min="37" max="37" width="9.75" style="32" hidden="1" customWidth="1"/>
    <col min="38" max="38" width="6.1640625" style="31" hidden="1" customWidth="1"/>
    <col min="39" max="41" width="13.75" style="365" customWidth="1"/>
    <col min="42" max="268" width="9.1640625" style="1"/>
    <col min="269" max="269" width="6.83203125" style="1" customWidth="1"/>
    <col min="270" max="270" width="27.4140625" style="1" customWidth="1"/>
    <col min="271" max="271" width="12.83203125" style="1" customWidth="1"/>
    <col min="272" max="272" width="0" style="1" hidden="1" customWidth="1"/>
    <col min="273" max="273" width="40.4140625" style="1" customWidth="1"/>
    <col min="274" max="274" width="9.1640625" style="1" customWidth="1"/>
    <col min="275" max="276" width="11" style="1" customWidth="1"/>
    <col min="277" max="277" width="12.25" style="1" customWidth="1"/>
    <col min="278" max="280" width="12.83203125" style="1" customWidth="1"/>
    <col min="281" max="281" width="10.75" style="1" customWidth="1"/>
    <col min="282" max="282" width="12.75" style="1" customWidth="1"/>
    <col min="283" max="283" width="10.83203125" style="1" customWidth="1"/>
    <col min="284" max="284" width="11.25" style="1" customWidth="1"/>
    <col min="285" max="285" width="9.75" style="1" customWidth="1"/>
    <col min="286" max="286" width="11.1640625" style="1" customWidth="1"/>
    <col min="287" max="287" width="12.4140625" style="1" customWidth="1"/>
    <col min="288" max="293" width="9.75" style="1" customWidth="1"/>
    <col min="294" max="294" width="6.1640625" style="1" customWidth="1"/>
    <col min="295" max="524" width="9.1640625" style="1"/>
    <col min="525" max="525" width="6.83203125" style="1" customWidth="1"/>
    <col min="526" max="526" width="27.4140625" style="1" customWidth="1"/>
    <col min="527" max="527" width="12.83203125" style="1" customWidth="1"/>
    <col min="528" max="528" width="0" style="1" hidden="1" customWidth="1"/>
    <col min="529" max="529" width="40.4140625" style="1" customWidth="1"/>
    <col min="530" max="530" width="9.1640625" style="1" customWidth="1"/>
    <col min="531" max="532" width="11" style="1" customWidth="1"/>
    <col min="533" max="533" width="12.25" style="1" customWidth="1"/>
    <col min="534" max="536" width="12.83203125" style="1" customWidth="1"/>
    <col min="537" max="537" width="10.75" style="1" customWidth="1"/>
    <col min="538" max="538" width="12.75" style="1" customWidth="1"/>
    <col min="539" max="539" width="10.83203125" style="1" customWidth="1"/>
    <col min="540" max="540" width="11.25" style="1" customWidth="1"/>
    <col min="541" max="541" width="9.75" style="1" customWidth="1"/>
    <col min="542" max="542" width="11.1640625" style="1" customWidth="1"/>
    <col min="543" max="543" width="12.4140625" style="1" customWidth="1"/>
    <col min="544" max="549" width="9.75" style="1" customWidth="1"/>
    <col min="550" max="550" width="6.1640625" style="1" customWidth="1"/>
    <col min="551" max="780" width="9.1640625" style="1"/>
    <col min="781" max="781" width="6.83203125" style="1" customWidth="1"/>
    <col min="782" max="782" width="27.4140625" style="1" customWidth="1"/>
    <col min="783" max="783" width="12.83203125" style="1" customWidth="1"/>
    <col min="784" max="784" width="0" style="1" hidden="1" customWidth="1"/>
    <col min="785" max="785" width="40.4140625" style="1" customWidth="1"/>
    <col min="786" max="786" width="9.1640625" style="1" customWidth="1"/>
    <col min="787" max="788" width="11" style="1" customWidth="1"/>
    <col min="789" max="789" width="12.25" style="1" customWidth="1"/>
    <col min="790" max="792" width="12.83203125" style="1" customWidth="1"/>
    <col min="793" max="793" width="10.75" style="1" customWidth="1"/>
    <col min="794" max="794" width="12.75" style="1" customWidth="1"/>
    <col min="795" max="795" width="10.83203125" style="1" customWidth="1"/>
    <col min="796" max="796" width="11.25" style="1" customWidth="1"/>
    <col min="797" max="797" width="9.75" style="1" customWidth="1"/>
    <col min="798" max="798" width="11.1640625" style="1" customWidth="1"/>
    <col min="799" max="799" width="12.4140625" style="1" customWidth="1"/>
    <col min="800" max="805" width="9.75" style="1" customWidth="1"/>
    <col min="806" max="806" width="6.1640625" style="1" customWidth="1"/>
    <col min="807" max="1036" width="9.1640625" style="1"/>
    <col min="1037" max="1037" width="6.83203125" style="1" customWidth="1"/>
    <col min="1038" max="1038" width="27.4140625" style="1" customWidth="1"/>
    <col min="1039" max="1039" width="12.83203125" style="1" customWidth="1"/>
    <col min="1040" max="1040" width="0" style="1" hidden="1" customWidth="1"/>
    <col min="1041" max="1041" width="40.4140625" style="1" customWidth="1"/>
    <col min="1042" max="1042" width="9.1640625" style="1" customWidth="1"/>
    <col min="1043" max="1044" width="11" style="1" customWidth="1"/>
    <col min="1045" max="1045" width="12.25" style="1" customWidth="1"/>
    <col min="1046" max="1048" width="12.83203125" style="1" customWidth="1"/>
    <col min="1049" max="1049" width="10.75" style="1" customWidth="1"/>
    <col min="1050" max="1050" width="12.75" style="1" customWidth="1"/>
    <col min="1051" max="1051" width="10.83203125" style="1" customWidth="1"/>
    <col min="1052" max="1052" width="11.25" style="1" customWidth="1"/>
    <col min="1053" max="1053" width="9.75" style="1" customWidth="1"/>
    <col min="1054" max="1054" width="11.1640625" style="1" customWidth="1"/>
    <col min="1055" max="1055" width="12.4140625" style="1" customWidth="1"/>
    <col min="1056" max="1061" width="9.75" style="1" customWidth="1"/>
    <col min="1062" max="1062" width="6.1640625" style="1" customWidth="1"/>
    <col min="1063" max="1292" width="9.1640625" style="1"/>
    <col min="1293" max="1293" width="6.83203125" style="1" customWidth="1"/>
    <col min="1294" max="1294" width="27.4140625" style="1" customWidth="1"/>
    <col min="1295" max="1295" width="12.83203125" style="1" customWidth="1"/>
    <col min="1296" max="1296" width="0" style="1" hidden="1" customWidth="1"/>
    <col min="1297" max="1297" width="40.4140625" style="1" customWidth="1"/>
    <col min="1298" max="1298" width="9.1640625" style="1" customWidth="1"/>
    <col min="1299" max="1300" width="11" style="1" customWidth="1"/>
    <col min="1301" max="1301" width="12.25" style="1" customWidth="1"/>
    <col min="1302" max="1304" width="12.83203125" style="1" customWidth="1"/>
    <col min="1305" max="1305" width="10.75" style="1" customWidth="1"/>
    <col min="1306" max="1306" width="12.75" style="1" customWidth="1"/>
    <col min="1307" max="1307" width="10.83203125" style="1" customWidth="1"/>
    <col min="1308" max="1308" width="11.25" style="1" customWidth="1"/>
    <col min="1309" max="1309" width="9.75" style="1" customWidth="1"/>
    <col min="1310" max="1310" width="11.1640625" style="1" customWidth="1"/>
    <col min="1311" max="1311" width="12.4140625" style="1" customWidth="1"/>
    <col min="1312" max="1317" width="9.75" style="1" customWidth="1"/>
    <col min="1318" max="1318" width="6.1640625" style="1" customWidth="1"/>
    <col min="1319" max="1548" width="9.1640625" style="1"/>
    <col min="1549" max="1549" width="6.83203125" style="1" customWidth="1"/>
    <col min="1550" max="1550" width="27.4140625" style="1" customWidth="1"/>
    <col min="1551" max="1551" width="12.83203125" style="1" customWidth="1"/>
    <col min="1552" max="1552" width="0" style="1" hidden="1" customWidth="1"/>
    <col min="1553" max="1553" width="40.4140625" style="1" customWidth="1"/>
    <col min="1554" max="1554" width="9.1640625" style="1" customWidth="1"/>
    <col min="1555" max="1556" width="11" style="1" customWidth="1"/>
    <col min="1557" max="1557" width="12.25" style="1" customWidth="1"/>
    <col min="1558" max="1560" width="12.83203125" style="1" customWidth="1"/>
    <col min="1561" max="1561" width="10.75" style="1" customWidth="1"/>
    <col min="1562" max="1562" width="12.75" style="1" customWidth="1"/>
    <col min="1563" max="1563" width="10.83203125" style="1" customWidth="1"/>
    <col min="1564" max="1564" width="11.25" style="1" customWidth="1"/>
    <col min="1565" max="1565" width="9.75" style="1" customWidth="1"/>
    <col min="1566" max="1566" width="11.1640625" style="1" customWidth="1"/>
    <col min="1567" max="1567" width="12.4140625" style="1" customWidth="1"/>
    <col min="1568" max="1573" width="9.75" style="1" customWidth="1"/>
    <col min="1574" max="1574" width="6.1640625" style="1" customWidth="1"/>
    <col min="1575" max="1804" width="9.1640625" style="1"/>
    <col min="1805" max="1805" width="6.83203125" style="1" customWidth="1"/>
    <col min="1806" max="1806" width="27.4140625" style="1" customWidth="1"/>
    <col min="1807" max="1807" width="12.83203125" style="1" customWidth="1"/>
    <col min="1808" max="1808" width="0" style="1" hidden="1" customWidth="1"/>
    <col min="1809" max="1809" width="40.4140625" style="1" customWidth="1"/>
    <col min="1810" max="1810" width="9.1640625" style="1" customWidth="1"/>
    <col min="1811" max="1812" width="11" style="1" customWidth="1"/>
    <col min="1813" max="1813" width="12.25" style="1" customWidth="1"/>
    <col min="1814" max="1816" width="12.83203125" style="1" customWidth="1"/>
    <col min="1817" max="1817" width="10.75" style="1" customWidth="1"/>
    <col min="1818" max="1818" width="12.75" style="1" customWidth="1"/>
    <col min="1819" max="1819" width="10.83203125" style="1" customWidth="1"/>
    <col min="1820" max="1820" width="11.25" style="1" customWidth="1"/>
    <col min="1821" max="1821" width="9.75" style="1" customWidth="1"/>
    <col min="1822" max="1822" width="11.1640625" style="1" customWidth="1"/>
    <col min="1823" max="1823" width="12.4140625" style="1" customWidth="1"/>
    <col min="1824" max="1829" width="9.75" style="1" customWidth="1"/>
    <col min="1830" max="1830" width="6.1640625" style="1" customWidth="1"/>
    <col min="1831" max="2060" width="9.1640625" style="1"/>
    <col min="2061" max="2061" width="6.83203125" style="1" customWidth="1"/>
    <col min="2062" max="2062" width="27.4140625" style="1" customWidth="1"/>
    <col min="2063" max="2063" width="12.83203125" style="1" customWidth="1"/>
    <col min="2064" max="2064" width="0" style="1" hidden="1" customWidth="1"/>
    <col min="2065" max="2065" width="40.4140625" style="1" customWidth="1"/>
    <col min="2066" max="2066" width="9.1640625" style="1" customWidth="1"/>
    <col min="2067" max="2068" width="11" style="1" customWidth="1"/>
    <col min="2069" max="2069" width="12.25" style="1" customWidth="1"/>
    <col min="2070" max="2072" width="12.83203125" style="1" customWidth="1"/>
    <col min="2073" max="2073" width="10.75" style="1" customWidth="1"/>
    <col min="2074" max="2074" width="12.75" style="1" customWidth="1"/>
    <col min="2075" max="2075" width="10.83203125" style="1" customWidth="1"/>
    <col min="2076" max="2076" width="11.25" style="1" customWidth="1"/>
    <col min="2077" max="2077" width="9.75" style="1" customWidth="1"/>
    <col min="2078" max="2078" width="11.1640625" style="1" customWidth="1"/>
    <col min="2079" max="2079" width="12.4140625" style="1" customWidth="1"/>
    <col min="2080" max="2085" width="9.75" style="1" customWidth="1"/>
    <col min="2086" max="2086" width="6.1640625" style="1" customWidth="1"/>
    <col min="2087" max="2316" width="9.1640625" style="1"/>
    <col min="2317" max="2317" width="6.83203125" style="1" customWidth="1"/>
    <col min="2318" max="2318" width="27.4140625" style="1" customWidth="1"/>
    <col min="2319" max="2319" width="12.83203125" style="1" customWidth="1"/>
    <col min="2320" max="2320" width="0" style="1" hidden="1" customWidth="1"/>
    <col min="2321" max="2321" width="40.4140625" style="1" customWidth="1"/>
    <col min="2322" max="2322" width="9.1640625" style="1" customWidth="1"/>
    <col min="2323" max="2324" width="11" style="1" customWidth="1"/>
    <col min="2325" max="2325" width="12.25" style="1" customWidth="1"/>
    <col min="2326" max="2328" width="12.83203125" style="1" customWidth="1"/>
    <col min="2329" max="2329" width="10.75" style="1" customWidth="1"/>
    <col min="2330" max="2330" width="12.75" style="1" customWidth="1"/>
    <col min="2331" max="2331" width="10.83203125" style="1" customWidth="1"/>
    <col min="2332" max="2332" width="11.25" style="1" customWidth="1"/>
    <col min="2333" max="2333" width="9.75" style="1" customWidth="1"/>
    <col min="2334" max="2334" width="11.1640625" style="1" customWidth="1"/>
    <col min="2335" max="2335" width="12.4140625" style="1" customWidth="1"/>
    <col min="2336" max="2341" width="9.75" style="1" customWidth="1"/>
    <col min="2342" max="2342" width="6.1640625" style="1" customWidth="1"/>
    <col min="2343" max="2572" width="9.1640625" style="1"/>
    <col min="2573" max="2573" width="6.83203125" style="1" customWidth="1"/>
    <col min="2574" max="2574" width="27.4140625" style="1" customWidth="1"/>
    <col min="2575" max="2575" width="12.83203125" style="1" customWidth="1"/>
    <col min="2576" max="2576" width="0" style="1" hidden="1" customWidth="1"/>
    <col min="2577" max="2577" width="40.4140625" style="1" customWidth="1"/>
    <col min="2578" max="2578" width="9.1640625" style="1" customWidth="1"/>
    <col min="2579" max="2580" width="11" style="1" customWidth="1"/>
    <col min="2581" max="2581" width="12.25" style="1" customWidth="1"/>
    <col min="2582" max="2584" width="12.83203125" style="1" customWidth="1"/>
    <col min="2585" max="2585" width="10.75" style="1" customWidth="1"/>
    <col min="2586" max="2586" width="12.75" style="1" customWidth="1"/>
    <col min="2587" max="2587" width="10.83203125" style="1" customWidth="1"/>
    <col min="2588" max="2588" width="11.25" style="1" customWidth="1"/>
    <col min="2589" max="2589" width="9.75" style="1" customWidth="1"/>
    <col min="2590" max="2590" width="11.1640625" style="1" customWidth="1"/>
    <col min="2591" max="2591" width="12.4140625" style="1" customWidth="1"/>
    <col min="2592" max="2597" width="9.75" style="1" customWidth="1"/>
    <col min="2598" max="2598" width="6.1640625" style="1" customWidth="1"/>
    <col min="2599" max="2828" width="9.1640625" style="1"/>
    <col min="2829" max="2829" width="6.83203125" style="1" customWidth="1"/>
    <col min="2830" max="2830" width="27.4140625" style="1" customWidth="1"/>
    <col min="2831" max="2831" width="12.83203125" style="1" customWidth="1"/>
    <col min="2832" max="2832" width="0" style="1" hidden="1" customWidth="1"/>
    <col min="2833" max="2833" width="40.4140625" style="1" customWidth="1"/>
    <col min="2834" max="2834" width="9.1640625" style="1" customWidth="1"/>
    <col min="2835" max="2836" width="11" style="1" customWidth="1"/>
    <col min="2837" max="2837" width="12.25" style="1" customWidth="1"/>
    <col min="2838" max="2840" width="12.83203125" style="1" customWidth="1"/>
    <col min="2841" max="2841" width="10.75" style="1" customWidth="1"/>
    <col min="2842" max="2842" width="12.75" style="1" customWidth="1"/>
    <col min="2843" max="2843" width="10.83203125" style="1" customWidth="1"/>
    <col min="2844" max="2844" width="11.25" style="1" customWidth="1"/>
    <col min="2845" max="2845" width="9.75" style="1" customWidth="1"/>
    <col min="2846" max="2846" width="11.1640625" style="1" customWidth="1"/>
    <col min="2847" max="2847" width="12.4140625" style="1" customWidth="1"/>
    <col min="2848" max="2853" width="9.75" style="1" customWidth="1"/>
    <col min="2854" max="2854" width="6.1640625" style="1" customWidth="1"/>
    <col min="2855" max="3084" width="9.1640625" style="1"/>
    <col min="3085" max="3085" width="6.83203125" style="1" customWidth="1"/>
    <col min="3086" max="3086" width="27.4140625" style="1" customWidth="1"/>
    <col min="3087" max="3087" width="12.83203125" style="1" customWidth="1"/>
    <col min="3088" max="3088" width="0" style="1" hidden="1" customWidth="1"/>
    <col min="3089" max="3089" width="40.4140625" style="1" customWidth="1"/>
    <col min="3090" max="3090" width="9.1640625" style="1" customWidth="1"/>
    <col min="3091" max="3092" width="11" style="1" customWidth="1"/>
    <col min="3093" max="3093" width="12.25" style="1" customWidth="1"/>
    <col min="3094" max="3096" width="12.83203125" style="1" customWidth="1"/>
    <col min="3097" max="3097" width="10.75" style="1" customWidth="1"/>
    <col min="3098" max="3098" width="12.75" style="1" customWidth="1"/>
    <col min="3099" max="3099" width="10.83203125" style="1" customWidth="1"/>
    <col min="3100" max="3100" width="11.25" style="1" customWidth="1"/>
    <col min="3101" max="3101" width="9.75" style="1" customWidth="1"/>
    <col min="3102" max="3102" width="11.1640625" style="1" customWidth="1"/>
    <col min="3103" max="3103" width="12.4140625" style="1" customWidth="1"/>
    <col min="3104" max="3109" width="9.75" style="1" customWidth="1"/>
    <col min="3110" max="3110" width="6.1640625" style="1" customWidth="1"/>
    <col min="3111" max="3340" width="9.1640625" style="1"/>
    <col min="3341" max="3341" width="6.83203125" style="1" customWidth="1"/>
    <col min="3342" max="3342" width="27.4140625" style="1" customWidth="1"/>
    <col min="3343" max="3343" width="12.83203125" style="1" customWidth="1"/>
    <col min="3344" max="3344" width="0" style="1" hidden="1" customWidth="1"/>
    <col min="3345" max="3345" width="40.4140625" style="1" customWidth="1"/>
    <col min="3346" max="3346" width="9.1640625" style="1" customWidth="1"/>
    <col min="3347" max="3348" width="11" style="1" customWidth="1"/>
    <col min="3349" max="3349" width="12.25" style="1" customWidth="1"/>
    <col min="3350" max="3352" width="12.83203125" style="1" customWidth="1"/>
    <col min="3353" max="3353" width="10.75" style="1" customWidth="1"/>
    <col min="3354" max="3354" width="12.75" style="1" customWidth="1"/>
    <col min="3355" max="3355" width="10.83203125" style="1" customWidth="1"/>
    <col min="3356" max="3356" width="11.25" style="1" customWidth="1"/>
    <col min="3357" max="3357" width="9.75" style="1" customWidth="1"/>
    <col min="3358" max="3358" width="11.1640625" style="1" customWidth="1"/>
    <col min="3359" max="3359" width="12.4140625" style="1" customWidth="1"/>
    <col min="3360" max="3365" width="9.75" style="1" customWidth="1"/>
    <col min="3366" max="3366" width="6.1640625" style="1" customWidth="1"/>
    <col min="3367" max="3596" width="9.1640625" style="1"/>
    <col min="3597" max="3597" width="6.83203125" style="1" customWidth="1"/>
    <col min="3598" max="3598" width="27.4140625" style="1" customWidth="1"/>
    <col min="3599" max="3599" width="12.83203125" style="1" customWidth="1"/>
    <col min="3600" max="3600" width="0" style="1" hidden="1" customWidth="1"/>
    <col min="3601" max="3601" width="40.4140625" style="1" customWidth="1"/>
    <col min="3602" max="3602" width="9.1640625" style="1" customWidth="1"/>
    <col min="3603" max="3604" width="11" style="1" customWidth="1"/>
    <col min="3605" max="3605" width="12.25" style="1" customWidth="1"/>
    <col min="3606" max="3608" width="12.83203125" style="1" customWidth="1"/>
    <col min="3609" max="3609" width="10.75" style="1" customWidth="1"/>
    <col min="3610" max="3610" width="12.75" style="1" customWidth="1"/>
    <col min="3611" max="3611" width="10.83203125" style="1" customWidth="1"/>
    <col min="3612" max="3612" width="11.25" style="1" customWidth="1"/>
    <col min="3613" max="3613" width="9.75" style="1" customWidth="1"/>
    <col min="3614" max="3614" width="11.1640625" style="1" customWidth="1"/>
    <col min="3615" max="3615" width="12.4140625" style="1" customWidth="1"/>
    <col min="3616" max="3621" width="9.75" style="1" customWidth="1"/>
    <col min="3622" max="3622" width="6.1640625" style="1" customWidth="1"/>
    <col min="3623" max="3852" width="9.1640625" style="1"/>
    <col min="3853" max="3853" width="6.83203125" style="1" customWidth="1"/>
    <col min="3854" max="3854" width="27.4140625" style="1" customWidth="1"/>
    <col min="3855" max="3855" width="12.83203125" style="1" customWidth="1"/>
    <col min="3856" max="3856" width="0" style="1" hidden="1" customWidth="1"/>
    <col min="3857" max="3857" width="40.4140625" style="1" customWidth="1"/>
    <col min="3858" max="3858" width="9.1640625" style="1" customWidth="1"/>
    <col min="3859" max="3860" width="11" style="1" customWidth="1"/>
    <col min="3861" max="3861" width="12.25" style="1" customWidth="1"/>
    <col min="3862" max="3864" width="12.83203125" style="1" customWidth="1"/>
    <col min="3865" max="3865" width="10.75" style="1" customWidth="1"/>
    <col min="3866" max="3866" width="12.75" style="1" customWidth="1"/>
    <col min="3867" max="3867" width="10.83203125" style="1" customWidth="1"/>
    <col min="3868" max="3868" width="11.25" style="1" customWidth="1"/>
    <col min="3869" max="3869" width="9.75" style="1" customWidth="1"/>
    <col min="3870" max="3870" width="11.1640625" style="1" customWidth="1"/>
    <col min="3871" max="3871" width="12.4140625" style="1" customWidth="1"/>
    <col min="3872" max="3877" width="9.75" style="1" customWidth="1"/>
    <col min="3878" max="3878" width="6.1640625" style="1" customWidth="1"/>
    <col min="3879" max="4108" width="9.1640625" style="1"/>
    <col min="4109" max="4109" width="6.83203125" style="1" customWidth="1"/>
    <col min="4110" max="4110" width="27.4140625" style="1" customWidth="1"/>
    <col min="4111" max="4111" width="12.83203125" style="1" customWidth="1"/>
    <col min="4112" max="4112" width="0" style="1" hidden="1" customWidth="1"/>
    <col min="4113" max="4113" width="40.4140625" style="1" customWidth="1"/>
    <col min="4114" max="4114" width="9.1640625" style="1" customWidth="1"/>
    <col min="4115" max="4116" width="11" style="1" customWidth="1"/>
    <col min="4117" max="4117" width="12.25" style="1" customWidth="1"/>
    <col min="4118" max="4120" width="12.83203125" style="1" customWidth="1"/>
    <col min="4121" max="4121" width="10.75" style="1" customWidth="1"/>
    <col min="4122" max="4122" width="12.75" style="1" customWidth="1"/>
    <col min="4123" max="4123" width="10.83203125" style="1" customWidth="1"/>
    <col min="4124" max="4124" width="11.25" style="1" customWidth="1"/>
    <col min="4125" max="4125" width="9.75" style="1" customWidth="1"/>
    <col min="4126" max="4126" width="11.1640625" style="1" customWidth="1"/>
    <col min="4127" max="4127" width="12.4140625" style="1" customWidth="1"/>
    <col min="4128" max="4133" width="9.75" style="1" customWidth="1"/>
    <col min="4134" max="4134" width="6.1640625" style="1" customWidth="1"/>
    <col min="4135" max="4364" width="9.1640625" style="1"/>
    <col min="4365" max="4365" width="6.83203125" style="1" customWidth="1"/>
    <col min="4366" max="4366" width="27.4140625" style="1" customWidth="1"/>
    <col min="4367" max="4367" width="12.83203125" style="1" customWidth="1"/>
    <col min="4368" max="4368" width="0" style="1" hidden="1" customWidth="1"/>
    <col min="4369" max="4369" width="40.4140625" style="1" customWidth="1"/>
    <col min="4370" max="4370" width="9.1640625" style="1" customWidth="1"/>
    <col min="4371" max="4372" width="11" style="1" customWidth="1"/>
    <col min="4373" max="4373" width="12.25" style="1" customWidth="1"/>
    <col min="4374" max="4376" width="12.83203125" style="1" customWidth="1"/>
    <col min="4377" max="4377" width="10.75" style="1" customWidth="1"/>
    <col min="4378" max="4378" width="12.75" style="1" customWidth="1"/>
    <col min="4379" max="4379" width="10.83203125" style="1" customWidth="1"/>
    <col min="4380" max="4380" width="11.25" style="1" customWidth="1"/>
    <col min="4381" max="4381" width="9.75" style="1" customWidth="1"/>
    <col min="4382" max="4382" width="11.1640625" style="1" customWidth="1"/>
    <col min="4383" max="4383" width="12.4140625" style="1" customWidth="1"/>
    <col min="4384" max="4389" width="9.75" style="1" customWidth="1"/>
    <col min="4390" max="4390" width="6.1640625" style="1" customWidth="1"/>
    <col min="4391" max="4620" width="9.1640625" style="1"/>
    <col min="4621" max="4621" width="6.83203125" style="1" customWidth="1"/>
    <col min="4622" max="4622" width="27.4140625" style="1" customWidth="1"/>
    <col min="4623" max="4623" width="12.83203125" style="1" customWidth="1"/>
    <col min="4624" max="4624" width="0" style="1" hidden="1" customWidth="1"/>
    <col min="4625" max="4625" width="40.4140625" style="1" customWidth="1"/>
    <col min="4626" max="4626" width="9.1640625" style="1" customWidth="1"/>
    <col min="4627" max="4628" width="11" style="1" customWidth="1"/>
    <col min="4629" max="4629" width="12.25" style="1" customWidth="1"/>
    <col min="4630" max="4632" width="12.83203125" style="1" customWidth="1"/>
    <col min="4633" max="4633" width="10.75" style="1" customWidth="1"/>
    <col min="4634" max="4634" width="12.75" style="1" customWidth="1"/>
    <col min="4635" max="4635" width="10.83203125" style="1" customWidth="1"/>
    <col min="4636" max="4636" width="11.25" style="1" customWidth="1"/>
    <col min="4637" max="4637" width="9.75" style="1" customWidth="1"/>
    <col min="4638" max="4638" width="11.1640625" style="1" customWidth="1"/>
    <col min="4639" max="4639" width="12.4140625" style="1" customWidth="1"/>
    <col min="4640" max="4645" width="9.75" style="1" customWidth="1"/>
    <col min="4646" max="4646" width="6.1640625" style="1" customWidth="1"/>
    <col min="4647" max="4876" width="9.1640625" style="1"/>
    <col min="4877" max="4877" width="6.83203125" style="1" customWidth="1"/>
    <col min="4878" max="4878" width="27.4140625" style="1" customWidth="1"/>
    <col min="4879" max="4879" width="12.83203125" style="1" customWidth="1"/>
    <col min="4880" max="4880" width="0" style="1" hidden="1" customWidth="1"/>
    <col min="4881" max="4881" width="40.4140625" style="1" customWidth="1"/>
    <col min="4882" max="4882" width="9.1640625" style="1" customWidth="1"/>
    <col min="4883" max="4884" width="11" style="1" customWidth="1"/>
    <col min="4885" max="4885" width="12.25" style="1" customWidth="1"/>
    <col min="4886" max="4888" width="12.83203125" style="1" customWidth="1"/>
    <col min="4889" max="4889" width="10.75" style="1" customWidth="1"/>
    <col min="4890" max="4890" width="12.75" style="1" customWidth="1"/>
    <col min="4891" max="4891" width="10.83203125" style="1" customWidth="1"/>
    <col min="4892" max="4892" width="11.25" style="1" customWidth="1"/>
    <col min="4893" max="4893" width="9.75" style="1" customWidth="1"/>
    <col min="4894" max="4894" width="11.1640625" style="1" customWidth="1"/>
    <col min="4895" max="4895" width="12.4140625" style="1" customWidth="1"/>
    <col min="4896" max="4901" width="9.75" style="1" customWidth="1"/>
    <col min="4902" max="4902" width="6.1640625" style="1" customWidth="1"/>
    <col min="4903" max="5132" width="9.1640625" style="1"/>
    <col min="5133" max="5133" width="6.83203125" style="1" customWidth="1"/>
    <col min="5134" max="5134" width="27.4140625" style="1" customWidth="1"/>
    <col min="5135" max="5135" width="12.83203125" style="1" customWidth="1"/>
    <col min="5136" max="5136" width="0" style="1" hidden="1" customWidth="1"/>
    <col min="5137" max="5137" width="40.4140625" style="1" customWidth="1"/>
    <col min="5138" max="5138" width="9.1640625" style="1" customWidth="1"/>
    <col min="5139" max="5140" width="11" style="1" customWidth="1"/>
    <col min="5141" max="5141" width="12.25" style="1" customWidth="1"/>
    <col min="5142" max="5144" width="12.83203125" style="1" customWidth="1"/>
    <col min="5145" max="5145" width="10.75" style="1" customWidth="1"/>
    <col min="5146" max="5146" width="12.75" style="1" customWidth="1"/>
    <col min="5147" max="5147" width="10.83203125" style="1" customWidth="1"/>
    <col min="5148" max="5148" width="11.25" style="1" customWidth="1"/>
    <col min="5149" max="5149" width="9.75" style="1" customWidth="1"/>
    <col min="5150" max="5150" width="11.1640625" style="1" customWidth="1"/>
    <col min="5151" max="5151" width="12.4140625" style="1" customWidth="1"/>
    <col min="5152" max="5157" width="9.75" style="1" customWidth="1"/>
    <col min="5158" max="5158" width="6.1640625" style="1" customWidth="1"/>
    <col min="5159" max="5388" width="9.1640625" style="1"/>
    <col min="5389" max="5389" width="6.83203125" style="1" customWidth="1"/>
    <col min="5390" max="5390" width="27.4140625" style="1" customWidth="1"/>
    <col min="5391" max="5391" width="12.83203125" style="1" customWidth="1"/>
    <col min="5392" max="5392" width="0" style="1" hidden="1" customWidth="1"/>
    <col min="5393" max="5393" width="40.4140625" style="1" customWidth="1"/>
    <col min="5394" max="5394" width="9.1640625" style="1" customWidth="1"/>
    <col min="5395" max="5396" width="11" style="1" customWidth="1"/>
    <col min="5397" max="5397" width="12.25" style="1" customWidth="1"/>
    <col min="5398" max="5400" width="12.83203125" style="1" customWidth="1"/>
    <col min="5401" max="5401" width="10.75" style="1" customWidth="1"/>
    <col min="5402" max="5402" width="12.75" style="1" customWidth="1"/>
    <col min="5403" max="5403" width="10.83203125" style="1" customWidth="1"/>
    <col min="5404" max="5404" width="11.25" style="1" customWidth="1"/>
    <col min="5405" max="5405" width="9.75" style="1" customWidth="1"/>
    <col min="5406" max="5406" width="11.1640625" style="1" customWidth="1"/>
    <col min="5407" max="5407" width="12.4140625" style="1" customWidth="1"/>
    <col min="5408" max="5413" width="9.75" style="1" customWidth="1"/>
    <col min="5414" max="5414" width="6.1640625" style="1" customWidth="1"/>
    <col min="5415" max="5644" width="9.1640625" style="1"/>
    <col min="5645" max="5645" width="6.83203125" style="1" customWidth="1"/>
    <col min="5646" max="5646" width="27.4140625" style="1" customWidth="1"/>
    <col min="5647" max="5647" width="12.83203125" style="1" customWidth="1"/>
    <col min="5648" max="5648" width="0" style="1" hidden="1" customWidth="1"/>
    <col min="5649" max="5649" width="40.4140625" style="1" customWidth="1"/>
    <col min="5650" max="5650" width="9.1640625" style="1" customWidth="1"/>
    <col min="5651" max="5652" width="11" style="1" customWidth="1"/>
    <col min="5653" max="5653" width="12.25" style="1" customWidth="1"/>
    <col min="5654" max="5656" width="12.83203125" style="1" customWidth="1"/>
    <col min="5657" max="5657" width="10.75" style="1" customWidth="1"/>
    <col min="5658" max="5658" width="12.75" style="1" customWidth="1"/>
    <col min="5659" max="5659" width="10.83203125" style="1" customWidth="1"/>
    <col min="5660" max="5660" width="11.25" style="1" customWidth="1"/>
    <col min="5661" max="5661" width="9.75" style="1" customWidth="1"/>
    <col min="5662" max="5662" width="11.1640625" style="1" customWidth="1"/>
    <col min="5663" max="5663" width="12.4140625" style="1" customWidth="1"/>
    <col min="5664" max="5669" width="9.75" style="1" customWidth="1"/>
    <col min="5670" max="5670" width="6.1640625" style="1" customWidth="1"/>
    <col min="5671" max="5900" width="9.1640625" style="1"/>
    <col min="5901" max="5901" width="6.83203125" style="1" customWidth="1"/>
    <col min="5902" max="5902" width="27.4140625" style="1" customWidth="1"/>
    <col min="5903" max="5903" width="12.83203125" style="1" customWidth="1"/>
    <col min="5904" max="5904" width="0" style="1" hidden="1" customWidth="1"/>
    <col min="5905" max="5905" width="40.4140625" style="1" customWidth="1"/>
    <col min="5906" max="5906" width="9.1640625" style="1" customWidth="1"/>
    <col min="5907" max="5908" width="11" style="1" customWidth="1"/>
    <col min="5909" max="5909" width="12.25" style="1" customWidth="1"/>
    <col min="5910" max="5912" width="12.83203125" style="1" customWidth="1"/>
    <col min="5913" max="5913" width="10.75" style="1" customWidth="1"/>
    <col min="5914" max="5914" width="12.75" style="1" customWidth="1"/>
    <col min="5915" max="5915" width="10.83203125" style="1" customWidth="1"/>
    <col min="5916" max="5916" width="11.25" style="1" customWidth="1"/>
    <col min="5917" max="5917" width="9.75" style="1" customWidth="1"/>
    <col min="5918" max="5918" width="11.1640625" style="1" customWidth="1"/>
    <col min="5919" max="5919" width="12.4140625" style="1" customWidth="1"/>
    <col min="5920" max="5925" width="9.75" style="1" customWidth="1"/>
    <col min="5926" max="5926" width="6.1640625" style="1" customWidth="1"/>
    <col min="5927" max="6156" width="9.1640625" style="1"/>
    <col min="6157" max="6157" width="6.83203125" style="1" customWidth="1"/>
    <col min="6158" max="6158" width="27.4140625" style="1" customWidth="1"/>
    <col min="6159" max="6159" width="12.83203125" style="1" customWidth="1"/>
    <col min="6160" max="6160" width="0" style="1" hidden="1" customWidth="1"/>
    <col min="6161" max="6161" width="40.4140625" style="1" customWidth="1"/>
    <col min="6162" max="6162" width="9.1640625" style="1" customWidth="1"/>
    <col min="6163" max="6164" width="11" style="1" customWidth="1"/>
    <col min="6165" max="6165" width="12.25" style="1" customWidth="1"/>
    <col min="6166" max="6168" width="12.83203125" style="1" customWidth="1"/>
    <col min="6169" max="6169" width="10.75" style="1" customWidth="1"/>
    <col min="6170" max="6170" width="12.75" style="1" customWidth="1"/>
    <col min="6171" max="6171" width="10.83203125" style="1" customWidth="1"/>
    <col min="6172" max="6172" width="11.25" style="1" customWidth="1"/>
    <col min="6173" max="6173" width="9.75" style="1" customWidth="1"/>
    <col min="6174" max="6174" width="11.1640625" style="1" customWidth="1"/>
    <col min="6175" max="6175" width="12.4140625" style="1" customWidth="1"/>
    <col min="6176" max="6181" width="9.75" style="1" customWidth="1"/>
    <col min="6182" max="6182" width="6.1640625" style="1" customWidth="1"/>
    <col min="6183" max="6412" width="9.1640625" style="1"/>
    <col min="6413" max="6413" width="6.83203125" style="1" customWidth="1"/>
    <col min="6414" max="6414" width="27.4140625" style="1" customWidth="1"/>
    <col min="6415" max="6415" width="12.83203125" style="1" customWidth="1"/>
    <col min="6416" max="6416" width="0" style="1" hidden="1" customWidth="1"/>
    <col min="6417" max="6417" width="40.4140625" style="1" customWidth="1"/>
    <col min="6418" max="6418" width="9.1640625" style="1" customWidth="1"/>
    <col min="6419" max="6420" width="11" style="1" customWidth="1"/>
    <col min="6421" max="6421" width="12.25" style="1" customWidth="1"/>
    <col min="6422" max="6424" width="12.83203125" style="1" customWidth="1"/>
    <col min="6425" max="6425" width="10.75" style="1" customWidth="1"/>
    <col min="6426" max="6426" width="12.75" style="1" customWidth="1"/>
    <col min="6427" max="6427" width="10.83203125" style="1" customWidth="1"/>
    <col min="6428" max="6428" width="11.25" style="1" customWidth="1"/>
    <col min="6429" max="6429" width="9.75" style="1" customWidth="1"/>
    <col min="6430" max="6430" width="11.1640625" style="1" customWidth="1"/>
    <col min="6431" max="6431" width="12.4140625" style="1" customWidth="1"/>
    <col min="6432" max="6437" width="9.75" style="1" customWidth="1"/>
    <col min="6438" max="6438" width="6.1640625" style="1" customWidth="1"/>
    <col min="6439" max="6668" width="9.1640625" style="1"/>
    <col min="6669" max="6669" width="6.83203125" style="1" customWidth="1"/>
    <col min="6670" max="6670" width="27.4140625" style="1" customWidth="1"/>
    <col min="6671" max="6671" width="12.83203125" style="1" customWidth="1"/>
    <col min="6672" max="6672" width="0" style="1" hidden="1" customWidth="1"/>
    <col min="6673" max="6673" width="40.4140625" style="1" customWidth="1"/>
    <col min="6674" max="6674" width="9.1640625" style="1" customWidth="1"/>
    <col min="6675" max="6676" width="11" style="1" customWidth="1"/>
    <col min="6677" max="6677" width="12.25" style="1" customWidth="1"/>
    <col min="6678" max="6680" width="12.83203125" style="1" customWidth="1"/>
    <col min="6681" max="6681" width="10.75" style="1" customWidth="1"/>
    <col min="6682" max="6682" width="12.75" style="1" customWidth="1"/>
    <col min="6683" max="6683" width="10.83203125" style="1" customWidth="1"/>
    <col min="6684" max="6684" width="11.25" style="1" customWidth="1"/>
    <col min="6685" max="6685" width="9.75" style="1" customWidth="1"/>
    <col min="6686" max="6686" width="11.1640625" style="1" customWidth="1"/>
    <col min="6687" max="6687" width="12.4140625" style="1" customWidth="1"/>
    <col min="6688" max="6693" width="9.75" style="1" customWidth="1"/>
    <col min="6694" max="6694" width="6.1640625" style="1" customWidth="1"/>
    <col min="6695" max="6924" width="9.1640625" style="1"/>
    <col min="6925" max="6925" width="6.83203125" style="1" customWidth="1"/>
    <col min="6926" max="6926" width="27.4140625" style="1" customWidth="1"/>
    <col min="6927" max="6927" width="12.83203125" style="1" customWidth="1"/>
    <col min="6928" max="6928" width="0" style="1" hidden="1" customWidth="1"/>
    <col min="6929" max="6929" width="40.4140625" style="1" customWidth="1"/>
    <col min="6930" max="6930" width="9.1640625" style="1" customWidth="1"/>
    <col min="6931" max="6932" width="11" style="1" customWidth="1"/>
    <col min="6933" max="6933" width="12.25" style="1" customWidth="1"/>
    <col min="6934" max="6936" width="12.83203125" style="1" customWidth="1"/>
    <col min="6937" max="6937" width="10.75" style="1" customWidth="1"/>
    <col min="6938" max="6938" width="12.75" style="1" customWidth="1"/>
    <col min="6939" max="6939" width="10.83203125" style="1" customWidth="1"/>
    <col min="6940" max="6940" width="11.25" style="1" customWidth="1"/>
    <col min="6941" max="6941" width="9.75" style="1" customWidth="1"/>
    <col min="6942" max="6942" width="11.1640625" style="1" customWidth="1"/>
    <col min="6943" max="6943" width="12.4140625" style="1" customWidth="1"/>
    <col min="6944" max="6949" width="9.75" style="1" customWidth="1"/>
    <col min="6950" max="6950" width="6.1640625" style="1" customWidth="1"/>
    <col min="6951" max="7180" width="9.1640625" style="1"/>
    <col min="7181" max="7181" width="6.83203125" style="1" customWidth="1"/>
    <col min="7182" max="7182" width="27.4140625" style="1" customWidth="1"/>
    <col min="7183" max="7183" width="12.83203125" style="1" customWidth="1"/>
    <col min="7184" max="7184" width="0" style="1" hidden="1" customWidth="1"/>
    <col min="7185" max="7185" width="40.4140625" style="1" customWidth="1"/>
    <col min="7186" max="7186" width="9.1640625" style="1" customWidth="1"/>
    <col min="7187" max="7188" width="11" style="1" customWidth="1"/>
    <col min="7189" max="7189" width="12.25" style="1" customWidth="1"/>
    <col min="7190" max="7192" width="12.83203125" style="1" customWidth="1"/>
    <col min="7193" max="7193" width="10.75" style="1" customWidth="1"/>
    <col min="7194" max="7194" width="12.75" style="1" customWidth="1"/>
    <col min="7195" max="7195" width="10.83203125" style="1" customWidth="1"/>
    <col min="7196" max="7196" width="11.25" style="1" customWidth="1"/>
    <col min="7197" max="7197" width="9.75" style="1" customWidth="1"/>
    <col min="7198" max="7198" width="11.1640625" style="1" customWidth="1"/>
    <col min="7199" max="7199" width="12.4140625" style="1" customWidth="1"/>
    <col min="7200" max="7205" width="9.75" style="1" customWidth="1"/>
    <col min="7206" max="7206" width="6.1640625" style="1" customWidth="1"/>
    <col min="7207" max="7436" width="9.1640625" style="1"/>
    <col min="7437" max="7437" width="6.83203125" style="1" customWidth="1"/>
    <col min="7438" max="7438" width="27.4140625" style="1" customWidth="1"/>
    <col min="7439" max="7439" width="12.83203125" style="1" customWidth="1"/>
    <col min="7440" max="7440" width="0" style="1" hidden="1" customWidth="1"/>
    <col min="7441" max="7441" width="40.4140625" style="1" customWidth="1"/>
    <col min="7442" max="7442" width="9.1640625" style="1" customWidth="1"/>
    <col min="7443" max="7444" width="11" style="1" customWidth="1"/>
    <col min="7445" max="7445" width="12.25" style="1" customWidth="1"/>
    <col min="7446" max="7448" width="12.83203125" style="1" customWidth="1"/>
    <col min="7449" max="7449" width="10.75" style="1" customWidth="1"/>
    <col min="7450" max="7450" width="12.75" style="1" customWidth="1"/>
    <col min="7451" max="7451" width="10.83203125" style="1" customWidth="1"/>
    <col min="7452" max="7452" width="11.25" style="1" customWidth="1"/>
    <col min="7453" max="7453" width="9.75" style="1" customWidth="1"/>
    <col min="7454" max="7454" width="11.1640625" style="1" customWidth="1"/>
    <col min="7455" max="7455" width="12.4140625" style="1" customWidth="1"/>
    <col min="7456" max="7461" width="9.75" style="1" customWidth="1"/>
    <col min="7462" max="7462" width="6.1640625" style="1" customWidth="1"/>
    <col min="7463" max="7692" width="9.1640625" style="1"/>
    <col min="7693" max="7693" width="6.83203125" style="1" customWidth="1"/>
    <col min="7694" max="7694" width="27.4140625" style="1" customWidth="1"/>
    <col min="7695" max="7695" width="12.83203125" style="1" customWidth="1"/>
    <col min="7696" max="7696" width="0" style="1" hidden="1" customWidth="1"/>
    <col min="7697" max="7697" width="40.4140625" style="1" customWidth="1"/>
    <col min="7698" max="7698" width="9.1640625" style="1" customWidth="1"/>
    <col min="7699" max="7700" width="11" style="1" customWidth="1"/>
    <col min="7701" max="7701" width="12.25" style="1" customWidth="1"/>
    <col min="7702" max="7704" width="12.83203125" style="1" customWidth="1"/>
    <col min="7705" max="7705" width="10.75" style="1" customWidth="1"/>
    <col min="7706" max="7706" width="12.75" style="1" customWidth="1"/>
    <col min="7707" max="7707" width="10.83203125" style="1" customWidth="1"/>
    <col min="7708" max="7708" width="11.25" style="1" customWidth="1"/>
    <col min="7709" max="7709" width="9.75" style="1" customWidth="1"/>
    <col min="7710" max="7710" width="11.1640625" style="1" customWidth="1"/>
    <col min="7711" max="7711" width="12.4140625" style="1" customWidth="1"/>
    <col min="7712" max="7717" width="9.75" style="1" customWidth="1"/>
    <col min="7718" max="7718" width="6.1640625" style="1" customWidth="1"/>
    <col min="7719" max="7948" width="9.1640625" style="1"/>
    <col min="7949" max="7949" width="6.83203125" style="1" customWidth="1"/>
    <col min="7950" max="7950" width="27.4140625" style="1" customWidth="1"/>
    <col min="7951" max="7951" width="12.83203125" style="1" customWidth="1"/>
    <col min="7952" max="7952" width="0" style="1" hidden="1" customWidth="1"/>
    <col min="7953" max="7953" width="40.4140625" style="1" customWidth="1"/>
    <col min="7954" max="7954" width="9.1640625" style="1" customWidth="1"/>
    <col min="7955" max="7956" width="11" style="1" customWidth="1"/>
    <col min="7957" max="7957" width="12.25" style="1" customWidth="1"/>
    <col min="7958" max="7960" width="12.83203125" style="1" customWidth="1"/>
    <col min="7961" max="7961" width="10.75" style="1" customWidth="1"/>
    <col min="7962" max="7962" width="12.75" style="1" customWidth="1"/>
    <col min="7963" max="7963" width="10.83203125" style="1" customWidth="1"/>
    <col min="7964" max="7964" width="11.25" style="1" customWidth="1"/>
    <col min="7965" max="7965" width="9.75" style="1" customWidth="1"/>
    <col min="7966" max="7966" width="11.1640625" style="1" customWidth="1"/>
    <col min="7967" max="7967" width="12.4140625" style="1" customWidth="1"/>
    <col min="7968" max="7973" width="9.75" style="1" customWidth="1"/>
    <col min="7974" max="7974" width="6.1640625" style="1" customWidth="1"/>
    <col min="7975" max="8204" width="9.1640625" style="1"/>
    <col min="8205" max="8205" width="6.83203125" style="1" customWidth="1"/>
    <col min="8206" max="8206" width="27.4140625" style="1" customWidth="1"/>
    <col min="8207" max="8207" width="12.83203125" style="1" customWidth="1"/>
    <col min="8208" max="8208" width="0" style="1" hidden="1" customWidth="1"/>
    <col min="8209" max="8209" width="40.4140625" style="1" customWidth="1"/>
    <col min="8210" max="8210" width="9.1640625" style="1" customWidth="1"/>
    <col min="8211" max="8212" width="11" style="1" customWidth="1"/>
    <col min="8213" max="8213" width="12.25" style="1" customWidth="1"/>
    <col min="8214" max="8216" width="12.83203125" style="1" customWidth="1"/>
    <col min="8217" max="8217" width="10.75" style="1" customWidth="1"/>
    <col min="8218" max="8218" width="12.75" style="1" customWidth="1"/>
    <col min="8219" max="8219" width="10.83203125" style="1" customWidth="1"/>
    <col min="8220" max="8220" width="11.25" style="1" customWidth="1"/>
    <col min="8221" max="8221" width="9.75" style="1" customWidth="1"/>
    <col min="8222" max="8222" width="11.1640625" style="1" customWidth="1"/>
    <col min="8223" max="8223" width="12.4140625" style="1" customWidth="1"/>
    <col min="8224" max="8229" width="9.75" style="1" customWidth="1"/>
    <col min="8230" max="8230" width="6.1640625" style="1" customWidth="1"/>
    <col min="8231" max="8460" width="9.1640625" style="1"/>
    <col min="8461" max="8461" width="6.83203125" style="1" customWidth="1"/>
    <col min="8462" max="8462" width="27.4140625" style="1" customWidth="1"/>
    <col min="8463" max="8463" width="12.83203125" style="1" customWidth="1"/>
    <col min="8464" max="8464" width="0" style="1" hidden="1" customWidth="1"/>
    <col min="8465" max="8465" width="40.4140625" style="1" customWidth="1"/>
    <col min="8466" max="8466" width="9.1640625" style="1" customWidth="1"/>
    <col min="8467" max="8468" width="11" style="1" customWidth="1"/>
    <col min="8469" max="8469" width="12.25" style="1" customWidth="1"/>
    <col min="8470" max="8472" width="12.83203125" style="1" customWidth="1"/>
    <col min="8473" max="8473" width="10.75" style="1" customWidth="1"/>
    <col min="8474" max="8474" width="12.75" style="1" customWidth="1"/>
    <col min="8475" max="8475" width="10.83203125" style="1" customWidth="1"/>
    <col min="8476" max="8476" width="11.25" style="1" customWidth="1"/>
    <col min="8477" max="8477" width="9.75" style="1" customWidth="1"/>
    <col min="8478" max="8478" width="11.1640625" style="1" customWidth="1"/>
    <col min="8479" max="8479" width="12.4140625" style="1" customWidth="1"/>
    <col min="8480" max="8485" width="9.75" style="1" customWidth="1"/>
    <col min="8486" max="8486" width="6.1640625" style="1" customWidth="1"/>
    <col min="8487" max="8716" width="9.1640625" style="1"/>
    <col min="8717" max="8717" width="6.83203125" style="1" customWidth="1"/>
    <col min="8718" max="8718" width="27.4140625" style="1" customWidth="1"/>
    <col min="8719" max="8719" width="12.83203125" style="1" customWidth="1"/>
    <col min="8720" max="8720" width="0" style="1" hidden="1" customWidth="1"/>
    <col min="8721" max="8721" width="40.4140625" style="1" customWidth="1"/>
    <col min="8722" max="8722" width="9.1640625" style="1" customWidth="1"/>
    <col min="8723" max="8724" width="11" style="1" customWidth="1"/>
    <col min="8725" max="8725" width="12.25" style="1" customWidth="1"/>
    <col min="8726" max="8728" width="12.83203125" style="1" customWidth="1"/>
    <col min="8729" max="8729" width="10.75" style="1" customWidth="1"/>
    <col min="8730" max="8730" width="12.75" style="1" customWidth="1"/>
    <col min="8731" max="8731" width="10.83203125" style="1" customWidth="1"/>
    <col min="8732" max="8732" width="11.25" style="1" customWidth="1"/>
    <col min="8733" max="8733" width="9.75" style="1" customWidth="1"/>
    <col min="8734" max="8734" width="11.1640625" style="1" customWidth="1"/>
    <col min="8735" max="8735" width="12.4140625" style="1" customWidth="1"/>
    <col min="8736" max="8741" width="9.75" style="1" customWidth="1"/>
    <col min="8742" max="8742" width="6.1640625" style="1" customWidth="1"/>
    <col min="8743" max="8972" width="9.1640625" style="1"/>
    <col min="8973" max="8973" width="6.83203125" style="1" customWidth="1"/>
    <col min="8974" max="8974" width="27.4140625" style="1" customWidth="1"/>
    <col min="8975" max="8975" width="12.83203125" style="1" customWidth="1"/>
    <col min="8976" max="8976" width="0" style="1" hidden="1" customWidth="1"/>
    <col min="8977" max="8977" width="40.4140625" style="1" customWidth="1"/>
    <col min="8978" max="8978" width="9.1640625" style="1" customWidth="1"/>
    <col min="8979" max="8980" width="11" style="1" customWidth="1"/>
    <col min="8981" max="8981" width="12.25" style="1" customWidth="1"/>
    <col min="8982" max="8984" width="12.83203125" style="1" customWidth="1"/>
    <col min="8985" max="8985" width="10.75" style="1" customWidth="1"/>
    <col min="8986" max="8986" width="12.75" style="1" customWidth="1"/>
    <col min="8987" max="8987" width="10.83203125" style="1" customWidth="1"/>
    <col min="8988" max="8988" width="11.25" style="1" customWidth="1"/>
    <col min="8989" max="8989" width="9.75" style="1" customWidth="1"/>
    <col min="8990" max="8990" width="11.1640625" style="1" customWidth="1"/>
    <col min="8991" max="8991" width="12.4140625" style="1" customWidth="1"/>
    <col min="8992" max="8997" width="9.75" style="1" customWidth="1"/>
    <col min="8998" max="8998" width="6.1640625" style="1" customWidth="1"/>
    <col min="8999" max="9228" width="9.1640625" style="1"/>
    <col min="9229" max="9229" width="6.83203125" style="1" customWidth="1"/>
    <col min="9230" max="9230" width="27.4140625" style="1" customWidth="1"/>
    <col min="9231" max="9231" width="12.83203125" style="1" customWidth="1"/>
    <col min="9232" max="9232" width="0" style="1" hidden="1" customWidth="1"/>
    <col min="9233" max="9233" width="40.4140625" style="1" customWidth="1"/>
    <col min="9234" max="9234" width="9.1640625" style="1" customWidth="1"/>
    <col min="9235" max="9236" width="11" style="1" customWidth="1"/>
    <col min="9237" max="9237" width="12.25" style="1" customWidth="1"/>
    <col min="9238" max="9240" width="12.83203125" style="1" customWidth="1"/>
    <col min="9241" max="9241" width="10.75" style="1" customWidth="1"/>
    <col min="9242" max="9242" width="12.75" style="1" customWidth="1"/>
    <col min="9243" max="9243" width="10.83203125" style="1" customWidth="1"/>
    <col min="9244" max="9244" width="11.25" style="1" customWidth="1"/>
    <col min="9245" max="9245" width="9.75" style="1" customWidth="1"/>
    <col min="9246" max="9246" width="11.1640625" style="1" customWidth="1"/>
    <col min="9247" max="9247" width="12.4140625" style="1" customWidth="1"/>
    <col min="9248" max="9253" width="9.75" style="1" customWidth="1"/>
    <col min="9254" max="9254" width="6.1640625" style="1" customWidth="1"/>
    <col min="9255" max="9484" width="9.1640625" style="1"/>
    <col min="9485" max="9485" width="6.83203125" style="1" customWidth="1"/>
    <col min="9486" max="9486" width="27.4140625" style="1" customWidth="1"/>
    <col min="9487" max="9487" width="12.83203125" style="1" customWidth="1"/>
    <col min="9488" max="9488" width="0" style="1" hidden="1" customWidth="1"/>
    <col min="9489" max="9489" width="40.4140625" style="1" customWidth="1"/>
    <col min="9490" max="9490" width="9.1640625" style="1" customWidth="1"/>
    <col min="9491" max="9492" width="11" style="1" customWidth="1"/>
    <col min="9493" max="9493" width="12.25" style="1" customWidth="1"/>
    <col min="9494" max="9496" width="12.83203125" style="1" customWidth="1"/>
    <col min="9497" max="9497" width="10.75" style="1" customWidth="1"/>
    <col min="9498" max="9498" width="12.75" style="1" customWidth="1"/>
    <col min="9499" max="9499" width="10.83203125" style="1" customWidth="1"/>
    <col min="9500" max="9500" width="11.25" style="1" customWidth="1"/>
    <col min="9501" max="9501" width="9.75" style="1" customWidth="1"/>
    <col min="9502" max="9502" width="11.1640625" style="1" customWidth="1"/>
    <col min="9503" max="9503" width="12.4140625" style="1" customWidth="1"/>
    <col min="9504" max="9509" width="9.75" style="1" customWidth="1"/>
    <col min="9510" max="9510" width="6.1640625" style="1" customWidth="1"/>
    <col min="9511" max="9740" width="9.1640625" style="1"/>
    <col min="9741" max="9741" width="6.83203125" style="1" customWidth="1"/>
    <col min="9742" max="9742" width="27.4140625" style="1" customWidth="1"/>
    <col min="9743" max="9743" width="12.83203125" style="1" customWidth="1"/>
    <col min="9744" max="9744" width="0" style="1" hidden="1" customWidth="1"/>
    <col min="9745" max="9745" width="40.4140625" style="1" customWidth="1"/>
    <col min="9746" max="9746" width="9.1640625" style="1" customWidth="1"/>
    <col min="9747" max="9748" width="11" style="1" customWidth="1"/>
    <col min="9749" max="9749" width="12.25" style="1" customWidth="1"/>
    <col min="9750" max="9752" width="12.83203125" style="1" customWidth="1"/>
    <col min="9753" max="9753" width="10.75" style="1" customWidth="1"/>
    <col min="9754" max="9754" width="12.75" style="1" customWidth="1"/>
    <col min="9755" max="9755" width="10.83203125" style="1" customWidth="1"/>
    <col min="9756" max="9756" width="11.25" style="1" customWidth="1"/>
    <col min="9757" max="9757" width="9.75" style="1" customWidth="1"/>
    <col min="9758" max="9758" width="11.1640625" style="1" customWidth="1"/>
    <col min="9759" max="9759" width="12.4140625" style="1" customWidth="1"/>
    <col min="9760" max="9765" width="9.75" style="1" customWidth="1"/>
    <col min="9766" max="9766" width="6.1640625" style="1" customWidth="1"/>
    <col min="9767" max="9996" width="9.1640625" style="1"/>
    <col min="9997" max="9997" width="6.83203125" style="1" customWidth="1"/>
    <col min="9998" max="9998" width="27.4140625" style="1" customWidth="1"/>
    <col min="9999" max="9999" width="12.83203125" style="1" customWidth="1"/>
    <col min="10000" max="10000" width="0" style="1" hidden="1" customWidth="1"/>
    <col min="10001" max="10001" width="40.4140625" style="1" customWidth="1"/>
    <col min="10002" max="10002" width="9.1640625" style="1" customWidth="1"/>
    <col min="10003" max="10004" width="11" style="1" customWidth="1"/>
    <col min="10005" max="10005" width="12.25" style="1" customWidth="1"/>
    <col min="10006" max="10008" width="12.83203125" style="1" customWidth="1"/>
    <col min="10009" max="10009" width="10.75" style="1" customWidth="1"/>
    <col min="10010" max="10010" width="12.75" style="1" customWidth="1"/>
    <col min="10011" max="10011" width="10.83203125" style="1" customWidth="1"/>
    <col min="10012" max="10012" width="11.25" style="1" customWidth="1"/>
    <col min="10013" max="10013" width="9.75" style="1" customWidth="1"/>
    <col min="10014" max="10014" width="11.1640625" style="1" customWidth="1"/>
    <col min="10015" max="10015" width="12.4140625" style="1" customWidth="1"/>
    <col min="10016" max="10021" width="9.75" style="1" customWidth="1"/>
    <col min="10022" max="10022" width="6.1640625" style="1" customWidth="1"/>
    <col min="10023" max="10252" width="9.1640625" style="1"/>
    <col min="10253" max="10253" width="6.83203125" style="1" customWidth="1"/>
    <col min="10254" max="10254" width="27.4140625" style="1" customWidth="1"/>
    <col min="10255" max="10255" width="12.83203125" style="1" customWidth="1"/>
    <col min="10256" max="10256" width="0" style="1" hidden="1" customWidth="1"/>
    <col min="10257" max="10257" width="40.4140625" style="1" customWidth="1"/>
    <col min="10258" max="10258" width="9.1640625" style="1" customWidth="1"/>
    <col min="10259" max="10260" width="11" style="1" customWidth="1"/>
    <col min="10261" max="10261" width="12.25" style="1" customWidth="1"/>
    <col min="10262" max="10264" width="12.83203125" style="1" customWidth="1"/>
    <col min="10265" max="10265" width="10.75" style="1" customWidth="1"/>
    <col min="10266" max="10266" width="12.75" style="1" customWidth="1"/>
    <col min="10267" max="10267" width="10.83203125" style="1" customWidth="1"/>
    <col min="10268" max="10268" width="11.25" style="1" customWidth="1"/>
    <col min="10269" max="10269" width="9.75" style="1" customWidth="1"/>
    <col min="10270" max="10270" width="11.1640625" style="1" customWidth="1"/>
    <col min="10271" max="10271" width="12.4140625" style="1" customWidth="1"/>
    <col min="10272" max="10277" width="9.75" style="1" customWidth="1"/>
    <col min="10278" max="10278" width="6.1640625" style="1" customWidth="1"/>
    <col min="10279" max="10508" width="9.1640625" style="1"/>
    <col min="10509" max="10509" width="6.83203125" style="1" customWidth="1"/>
    <col min="10510" max="10510" width="27.4140625" style="1" customWidth="1"/>
    <col min="10511" max="10511" width="12.83203125" style="1" customWidth="1"/>
    <col min="10512" max="10512" width="0" style="1" hidden="1" customWidth="1"/>
    <col min="10513" max="10513" width="40.4140625" style="1" customWidth="1"/>
    <col min="10514" max="10514" width="9.1640625" style="1" customWidth="1"/>
    <col min="10515" max="10516" width="11" style="1" customWidth="1"/>
    <col min="10517" max="10517" width="12.25" style="1" customWidth="1"/>
    <col min="10518" max="10520" width="12.83203125" style="1" customWidth="1"/>
    <col min="10521" max="10521" width="10.75" style="1" customWidth="1"/>
    <col min="10522" max="10522" width="12.75" style="1" customWidth="1"/>
    <col min="10523" max="10523" width="10.83203125" style="1" customWidth="1"/>
    <col min="10524" max="10524" width="11.25" style="1" customWidth="1"/>
    <col min="10525" max="10525" width="9.75" style="1" customWidth="1"/>
    <col min="10526" max="10526" width="11.1640625" style="1" customWidth="1"/>
    <col min="10527" max="10527" width="12.4140625" style="1" customWidth="1"/>
    <col min="10528" max="10533" width="9.75" style="1" customWidth="1"/>
    <col min="10534" max="10534" width="6.1640625" style="1" customWidth="1"/>
    <col min="10535" max="10764" width="9.1640625" style="1"/>
    <col min="10765" max="10765" width="6.83203125" style="1" customWidth="1"/>
    <col min="10766" max="10766" width="27.4140625" style="1" customWidth="1"/>
    <col min="10767" max="10767" width="12.83203125" style="1" customWidth="1"/>
    <col min="10768" max="10768" width="0" style="1" hidden="1" customWidth="1"/>
    <col min="10769" max="10769" width="40.4140625" style="1" customWidth="1"/>
    <col min="10770" max="10770" width="9.1640625" style="1" customWidth="1"/>
    <col min="10771" max="10772" width="11" style="1" customWidth="1"/>
    <col min="10773" max="10773" width="12.25" style="1" customWidth="1"/>
    <col min="10774" max="10776" width="12.83203125" style="1" customWidth="1"/>
    <col min="10777" max="10777" width="10.75" style="1" customWidth="1"/>
    <col min="10778" max="10778" width="12.75" style="1" customWidth="1"/>
    <col min="10779" max="10779" width="10.83203125" style="1" customWidth="1"/>
    <col min="10780" max="10780" width="11.25" style="1" customWidth="1"/>
    <col min="10781" max="10781" width="9.75" style="1" customWidth="1"/>
    <col min="10782" max="10782" width="11.1640625" style="1" customWidth="1"/>
    <col min="10783" max="10783" width="12.4140625" style="1" customWidth="1"/>
    <col min="10784" max="10789" width="9.75" style="1" customWidth="1"/>
    <col min="10790" max="10790" width="6.1640625" style="1" customWidth="1"/>
    <col min="10791" max="11020" width="9.1640625" style="1"/>
    <col min="11021" max="11021" width="6.83203125" style="1" customWidth="1"/>
    <col min="11022" max="11022" width="27.4140625" style="1" customWidth="1"/>
    <col min="11023" max="11023" width="12.83203125" style="1" customWidth="1"/>
    <col min="11024" max="11024" width="0" style="1" hidden="1" customWidth="1"/>
    <col min="11025" max="11025" width="40.4140625" style="1" customWidth="1"/>
    <col min="11026" max="11026" width="9.1640625" style="1" customWidth="1"/>
    <col min="11027" max="11028" width="11" style="1" customWidth="1"/>
    <col min="11029" max="11029" width="12.25" style="1" customWidth="1"/>
    <col min="11030" max="11032" width="12.83203125" style="1" customWidth="1"/>
    <col min="11033" max="11033" width="10.75" style="1" customWidth="1"/>
    <col min="11034" max="11034" width="12.75" style="1" customWidth="1"/>
    <col min="11035" max="11035" width="10.83203125" style="1" customWidth="1"/>
    <col min="11036" max="11036" width="11.25" style="1" customWidth="1"/>
    <col min="11037" max="11037" width="9.75" style="1" customWidth="1"/>
    <col min="11038" max="11038" width="11.1640625" style="1" customWidth="1"/>
    <col min="11039" max="11039" width="12.4140625" style="1" customWidth="1"/>
    <col min="11040" max="11045" width="9.75" style="1" customWidth="1"/>
    <col min="11046" max="11046" width="6.1640625" style="1" customWidth="1"/>
    <col min="11047" max="11276" width="9.1640625" style="1"/>
    <col min="11277" max="11277" width="6.83203125" style="1" customWidth="1"/>
    <col min="11278" max="11278" width="27.4140625" style="1" customWidth="1"/>
    <col min="11279" max="11279" width="12.83203125" style="1" customWidth="1"/>
    <col min="11280" max="11280" width="0" style="1" hidden="1" customWidth="1"/>
    <col min="11281" max="11281" width="40.4140625" style="1" customWidth="1"/>
    <col min="11282" max="11282" width="9.1640625" style="1" customWidth="1"/>
    <col min="11283" max="11284" width="11" style="1" customWidth="1"/>
    <col min="11285" max="11285" width="12.25" style="1" customWidth="1"/>
    <col min="11286" max="11288" width="12.83203125" style="1" customWidth="1"/>
    <col min="11289" max="11289" width="10.75" style="1" customWidth="1"/>
    <col min="11290" max="11290" width="12.75" style="1" customWidth="1"/>
    <col min="11291" max="11291" width="10.83203125" style="1" customWidth="1"/>
    <col min="11292" max="11292" width="11.25" style="1" customWidth="1"/>
    <col min="11293" max="11293" width="9.75" style="1" customWidth="1"/>
    <col min="11294" max="11294" width="11.1640625" style="1" customWidth="1"/>
    <col min="11295" max="11295" width="12.4140625" style="1" customWidth="1"/>
    <col min="11296" max="11301" width="9.75" style="1" customWidth="1"/>
    <col min="11302" max="11302" width="6.1640625" style="1" customWidth="1"/>
    <col min="11303" max="11532" width="9.1640625" style="1"/>
    <col min="11533" max="11533" width="6.83203125" style="1" customWidth="1"/>
    <col min="11534" max="11534" width="27.4140625" style="1" customWidth="1"/>
    <col min="11535" max="11535" width="12.83203125" style="1" customWidth="1"/>
    <col min="11536" max="11536" width="0" style="1" hidden="1" customWidth="1"/>
    <col min="11537" max="11537" width="40.4140625" style="1" customWidth="1"/>
    <col min="11538" max="11538" width="9.1640625" style="1" customWidth="1"/>
    <col min="11539" max="11540" width="11" style="1" customWidth="1"/>
    <col min="11541" max="11541" width="12.25" style="1" customWidth="1"/>
    <col min="11542" max="11544" width="12.83203125" style="1" customWidth="1"/>
    <col min="11545" max="11545" width="10.75" style="1" customWidth="1"/>
    <col min="11546" max="11546" width="12.75" style="1" customWidth="1"/>
    <col min="11547" max="11547" width="10.83203125" style="1" customWidth="1"/>
    <col min="11548" max="11548" width="11.25" style="1" customWidth="1"/>
    <col min="11549" max="11549" width="9.75" style="1" customWidth="1"/>
    <col min="11550" max="11550" width="11.1640625" style="1" customWidth="1"/>
    <col min="11551" max="11551" width="12.4140625" style="1" customWidth="1"/>
    <col min="11552" max="11557" width="9.75" style="1" customWidth="1"/>
    <col min="11558" max="11558" width="6.1640625" style="1" customWidth="1"/>
    <col min="11559" max="11788" width="9.1640625" style="1"/>
    <col min="11789" max="11789" width="6.83203125" style="1" customWidth="1"/>
    <col min="11790" max="11790" width="27.4140625" style="1" customWidth="1"/>
    <col min="11791" max="11791" width="12.83203125" style="1" customWidth="1"/>
    <col min="11792" max="11792" width="0" style="1" hidden="1" customWidth="1"/>
    <col min="11793" max="11793" width="40.4140625" style="1" customWidth="1"/>
    <col min="11794" max="11794" width="9.1640625" style="1" customWidth="1"/>
    <col min="11795" max="11796" width="11" style="1" customWidth="1"/>
    <col min="11797" max="11797" width="12.25" style="1" customWidth="1"/>
    <col min="11798" max="11800" width="12.83203125" style="1" customWidth="1"/>
    <col min="11801" max="11801" width="10.75" style="1" customWidth="1"/>
    <col min="11802" max="11802" width="12.75" style="1" customWidth="1"/>
    <col min="11803" max="11803" width="10.83203125" style="1" customWidth="1"/>
    <col min="11804" max="11804" width="11.25" style="1" customWidth="1"/>
    <col min="11805" max="11805" width="9.75" style="1" customWidth="1"/>
    <col min="11806" max="11806" width="11.1640625" style="1" customWidth="1"/>
    <col min="11807" max="11807" width="12.4140625" style="1" customWidth="1"/>
    <col min="11808" max="11813" width="9.75" style="1" customWidth="1"/>
    <col min="11814" max="11814" width="6.1640625" style="1" customWidth="1"/>
    <col min="11815" max="12044" width="9.1640625" style="1"/>
    <col min="12045" max="12045" width="6.83203125" style="1" customWidth="1"/>
    <col min="12046" max="12046" width="27.4140625" style="1" customWidth="1"/>
    <col min="12047" max="12047" width="12.83203125" style="1" customWidth="1"/>
    <col min="12048" max="12048" width="0" style="1" hidden="1" customWidth="1"/>
    <col min="12049" max="12049" width="40.4140625" style="1" customWidth="1"/>
    <col min="12050" max="12050" width="9.1640625" style="1" customWidth="1"/>
    <col min="12051" max="12052" width="11" style="1" customWidth="1"/>
    <col min="12053" max="12053" width="12.25" style="1" customWidth="1"/>
    <col min="12054" max="12056" width="12.83203125" style="1" customWidth="1"/>
    <col min="12057" max="12057" width="10.75" style="1" customWidth="1"/>
    <col min="12058" max="12058" width="12.75" style="1" customWidth="1"/>
    <col min="12059" max="12059" width="10.83203125" style="1" customWidth="1"/>
    <col min="12060" max="12060" width="11.25" style="1" customWidth="1"/>
    <col min="12061" max="12061" width="9.75" style="1" customWidth="1"/>
    <col min="12062" max="12062" width="11.1640625" style="1" customWidth="1"/>
    <col min="12063" max="12063" width="12.4140625" style="1" customWidth="1"/>
    <col min="12064" max="12069" width="9.75" style="1" customWidth="1"/>
    <col min="12070" max="12070" width="6.1640625" style="1" customWidth="1"/>
    <col min="12071" max="12300" width="9.1640625" style="1"/>
    <col min="12301" max="12301" width="6.83203125" style="1" customWidth="1"/>
    <col min="12302" max="12302" width="27.4140625" style="1" customWidth="1"/>
    <col min="12303" max="12303" width="12.83203125" style="1" customWidth="1"/>
    <col min="12304" max="12304" width="0" style="1" hidden="1" customWidth="1"/>
    <col min="12305" max="12305" width="40.4140625" style="1" customWidth="1"/>
    <col min="12306" max="12306" width="9.1640625" style="1" customWidth="1"/>
    <col min="12307" max="12308" width="11" style="1" customWidth="1"/>
    <col min="12309" max="12309" width="12.25" style="1" customWidth="1"/>
    <col min="12310" max="12312" width="12.83203125" style="1" customWidth="1"/>
    <col min="12313" max="12313" width="10.75" style="1" customWidth="1"/>
    <col min="12314" max="12314" width="12.75" style="1" customWidth="1"/>
    <col min="12315" max="12315" width="10.83203125" style="1" customWidth="1"/>
    <col min="12316" max="12316" width="11.25" style="1" customWidth="1"/>
    <col min="12317" max="12317" width="9.75" style="1" customWidth="1"/>
    <col min="12318" max="12318" width="11.1640625" style="1" customWidth="1"/>
    <col min="12319" max="12319" width="12.4140625" style="1" customWidth="1"/>
    <col min="12320" max="12325" width="9.75" style="1" customWidth="1"/>
    <col min="12326" max="12326" width="6.1640625" style="1" customWidth="1"/>
    <col min="12327" max="12556" width="9.1640625" style="1"/>
    <col min="12557" max="12557" width="6.83203125" style="1" customWidth="1"/>
    <col min="12558" max="12558" width="27.4140625" style="1" customWidth="1"/>
    <col min="12559" max="12559" width="12.83203125" style="1" customWidth="1"/>
    <col min="12560" max="12560" width="0" style="1" hidden="1" customWidth="1"/>
    <col min="12561" max="12561" width="40.4140625" style="1" customWidth="1"/>
    <col min="12562" max="12562" width="9.1640625" style="1" customWidth="1"/>
    <col min="12563" max="12564" width="11" style="1" customWidth="1"/>
    <col min="12565" max="12565" width="12.25" style="1" customWidth="1"/>
    <col min="12566" max="12568" width="12.83203125" style="1" customWidth="1"/>
    <col min="12569" max="12569" width="10.75" style="1" customWidth="1"/>
    <col min="12570" max="12570" width="12.75" style="1" customWidth="1"/>
    <col min="12571" max="12571" width="10.83203125" style="1" customWidth="1"/>
    <col min="12572" max="12572" width="11.25" style="1" customWidth="1"/>
    <col min="12573" max="12573" width="9.75" style="1" customWidth="1"/>
    <col min="12574" max="12574" width="11.1640625" style="1" customWidth="1"/>
    <col min="12575" max="12575" width="12.4140625" style="1" customWidth="1"/>
    <col min="12576" max="12581" width="9.75" style="1" customWidth="1"/>
    <col min="12582" max="12582" width="6.1640625" style="1" customWidth="1"/>
    <col min="12583" max="12812" width="9.1640625" style="1"/>
    <col min="12813" max="12813" width="6.83203125" style="1" customWidth="1"/>
    <col min="12814" max="12814" width="27.4140625" style="1" customWidth="1"/>
    <col min="12815" max="12815" width="12.83203125" style="1" customWidth="1"/>
    <col min="12816" max="12816" width="0" style="1" hidden="1" customWidth="1"/>
    <col min="12817" max="12817" width="40.4140625" style="1" customWidth="1"/>
    <col min="12818" max="12818" width="9.1640625" style="1" customWidth="1"/>
    <col min="12819" max="12820" width="11" style="1" customWidth="1"/>
    <col min="12821" max="12821" width="12.25" style="1" customWidth="1"/>
    <col min="12822" max="12824" width="12.83203125" style="1" customWidth="1"/>
    <col min="12825" max="12825" width="10.75" style="1" customWidth="1"/>
    <col min="12826" max="12826" width="12.75" style="1" customWidth="1"/>
    <col min="12827" max="12827" width="10.83203125" style="1" customWidth="1"/>
    <col min="12828" max="12828" width="11.25" style="1" customWidth="1"/>
    <col min="12829" max="12829" width="9.75" style="1" customWidth="1"/>
    <col min="12830" max="12830" width="11.1640625" style="1" customWidth="1"/>
    <col min="12831" max="12831" width="12.4140625" style="1" customWidth="1"/>
    <col min="12832" max="12837" width="9.75" style="1" customWidth="1"/>
    <col min="12838" max="12838" width="6.1640625" style="1" customWidth="1"/>
    <col min="12839" max="13068" width="9.1640625" style="1"/>
    <col min="13069" max="13069" width="6.83203125" style="1" customWidth="1"/>
    <col min="13070" max="13070" width="27.4140625" style="1" customWidth="1"/>
    <col min="13071" max="13071" width="12.83203125" style="1" customWidth="1"/>
    <col min="13072" max="13072" width="0" style="1" hidden="1" customWidth="1"/>
    <col min="13073" max="13073" width="40.4140625" style="1" customWidth="1"/>
    <col min="13074" max="13074" width="9.1640625" style="1" customWidth="1"/>
    <col min="13075" max="13076" width="11" style="1" customWidth="1"/>
    <col min="13077" max="13077" width="12.25" style="1" customWidth="1"/>
    <col min="13078" max="13080" width="12.83203125" style="1" customWidth="1"/>
    <col min="13081" max="13081" width="10.75" style="1" customWidth="1"/>
    <col min="13082" max="13082" width="12.75" style="1" customWidth="1"/>
    <col min="13083" max="13083" width="10.83203125" style="1" customWidth="1"/>
    <col min="13084" max="13084" width="11.25" style="1" customWidth="1"/>
    <col min="13085" max="13085" width="9.75" style="1" customWidth="1"/>
    <col min="13086" max="13086" width="11.1640625" style="1" customWidth="1"/>
    <col min="13087" max="13087" width="12.4140625" style="1" customWidth="1"/>
    <col min="13088" max="13093" width="9.75" style="1" customWidth="1"/>
    <col min="13094" max="13094" width="6.1640625" style="1" customWidth="1"/>
    <col min="13095" max="13324" width="9.1640625" style="1"/>
    <col min="13325" max="13325" width="6.83203125" style="1" customWidth="1"/>
    <col min="13326" max="13326" width="27.4140625" style="1" customWidth="1"/>
    <col min="13327" max="13327" width="12.83203125" style="1" customWidth="1"/>
    <col min="13328" max="13328" width="0" style="1" hidden="1" customWidth="1"/>
    <col min="13329" max="13329" width="40.4140625" style="1" customWidth="1"/>
    <col min="13330" max="13330" width="9.1640625" style="1" customWidth="1"/>
    <col min="13331" max="13332" width="11" style="1" customWidth="1"/>
    <col min="13333" max="13333" width="12.25" style="1" customWidth="1"/>
    <col min="13334" max="13336" width="12.83203125" style="1" customWidth="1"/>
    <col min="13337" max="13337" width="10.75" style="1" customWidth="1"/>
    <col min="13338" max="13338" width="12.75" style="1" customWidth="1"/>
    <col min="13339" max="13339" width="10.83203125" style="1" customWidth="1"/>
    <col min="13340" max="13340" width="11.25" style="1" customWidth="1"/>
    <col min="13341" max="13341" width="9.75" style="1" customWidth="1"/>
    <col min="13342" max="13342" width="11.1640625" style="1" customWidth="1"/>
    <col min="13343" max="13343" width="12.4140625" style="1" customWidth="1"/>
    <col min="13344" max="13349" width="9.75" style="1" customWidth="1"/>
    <col min="13350" max="13350" width="6.1640625" style="1" customWidth="1"/>
    <col min="13351" max="13580" width="9.1640625" style="1"/>
    <col min="13581" max="13581" width="6.83203125" style="1" customWidth="1"/>
    <col min="13582" max="13582" width="27.4140625" style="1" customWidth="1"/>
    <col min="13583" max="13583" width="12.83203125" style="1" customWidth="1"/>
    <col min="13584" max="13584" width="0" style="1" hidden="1" customWidth="1"/>
    <col min="13585" max="13585" width="40.4140625" style="1" customWidth="1"/>
    <col min="13586" max="13586" width="9.1640625" style="1" customWidth="1"/>
    <col min="13587" max="13588" width="11" style="1" customWidth="1"/>
    <col min="13589" max="13589" width="12.25" style="1" customWidth="1"/>
    <col min="13590" max="13592" width="12.83203125" style="1" customWidth="1"/>
    <col min="13593" max="13593" width="10.75" style="1" customWidth="1"/>
    <col min="13594" max="13594" width="12.75" style="1" customWidth="1"/>
    <col min="13595" max="13595" width="10.83203125" style="1" customWidth="1"/>
    <col min="13596" max="13596" width="11.25" style="1" customWidth="1"/>
    <col min="13597" max="13597" width="9.75" style="1" customWidth="1"/>
    <col min="13598" max="13598" width="11.1640625" style="1" customWidth="1"/>
    <col min="13599" max="13599" width="12.4140625" style="1" customWidth="1"/>
    <col min="13600" max="13605" width="9.75" style="1" customWidth="1"/>
    <col min="13606" max="13606" width="6.1640625" style="1" customWidth="1"/>
    <col min="13607" max="13836" width="9.1640625" style="1"/>
    <col min="13837" max="13837" width="6.83203125" style="1" customWidth="1"/>
    <col min="13838" max="13838" width="27.4140625" style="1" customWidth="1"/>
    <col min="13839" max="13839" width="12.83203125" style="1" customWidth="1"/>
    <col min="13840" max="13840" width="0" style="1" hidden="1" customWidth="1"/>
    <col min="13841" max="13841" width="40.4140625" style="1" customWidth="1"/>
    <col min="13842" max="13842" width="9.1640625" style="1" customWidth="1"/>
    <col min="13843" max="13844" width="11" style="1" customWidth="1"/>
    <col min="13845" max="13845" width="12.25" style="1" customWidth="1"/>
    <col min="13846" max="13848" width="12.83203125" style="1" customWidth="1"/>
    <col min="13849" max="13849" width="10.75" style="1" customWidth="1"/>
    <col min="13850" max="13850" width="12.75" style="1" customWidth="1"/>
    <col min="13851" max="13851" width="10.83203125" style="1" customWidth="1"/>
    <col min="13852" max="13852" width="11.25" style="1" customWidth="1"/>
    <col min="13853" max="13853" width="9.75" style="1" customWidth="1"/>
    <col min="13854" max="13854" width="11.1640625" style="1" customWidth="1"/>
    <col min="13855" max="13855" width="12.4140625" style="1" customWidth="1"/>
    <col min="13856" max="13861" width="9.75" style="1" customWidth="1"/>
    <col min="13862" max="13862" width="6.1640625" style="1" customWidth="1"/>
    <col min="13863" max="14092" width="9.1640625" style="1"/>
    <col min="14093" max="14093" width="6.83203125" style="1" customWidth="1"/>
    <col min="14094" max="14094" width="27.4140625" style="1" customWidth="1"/>
    <col min="14095" max="14095" width="12.83203125" style="1" customWidth="1"/>
    <col min="14096" max="14096" width="0" style="1" hidden="1" customWidth="1"/>
    <col min="14097" max="14097" width="40.4140625" style="1" customWidth="1"/>
    <col min="14098" max="14098" width="9.1640625" style="1" customWidth="1"/>
    <col min="14099" max="14100" width="11" style="1" customWidth="1"/>
    <col min="14101" max="14101" width="12.25" style="1" customWidth="1"/>
    <col min="14102" max="14104" width="12.83203125" style="1" customWidth="1"/>
    <col min="14105" max="14105" width="10.75" style="1" customWidth="1"/>
    <col min="14106" max="14106" width="12.75" style="1" customWidth="1"/>
    <col min="14107" max="14107" width="10.83203125" style="1" customWidth="1"/>
    <col min="14108" max="14108" width="11.25" style="1" customWidth="1"/>
    <col min="14109" max="14109" width="9.75" style="1" customWidth="1"/>
    <col min="14110" max="14110" width="11.1640625" style="1" customWidth="1"/>
    <col min="14111" max="14111" width="12.4140625" style="1" customWidth="1"/>
    <col min="14112" max="14117" width="9.75" style="1" customWidth="1"/>
    <col min="14118" max="14118" width="6.1640625" style="1" customWidth="1"/>
    <col min="14119" max="14348" width="9.1640625" style="1"/>
    <col min="14349" max="14349" width="6.83203125" style="1" customWidth="1"/>
    <col min="14350" max="14350" width="27.4140625" style="1" customWidth="1"/>
    <col min="14351" max="14351" width="12.83203125" style="1" customWidth="1"/>
    <col min="14352" max="14352" width="0" style="1" hidden="1" customWidth="1"/>
    <col min="14353" max="14353" width="40.4140625" style="1" customWidth="1"/>
    <col min="14354" max="14354" width="9.1640625" style="1" customWidth="1"/>
    <col min="14355" max="14356" width="11" style="1" customWidth="1"/>
    <col min="14357" max="14357" width="12.25" style="1" customWidth="1"/>
    <col min="14358" max="14360" width="12.83203125" style="1" customWidth="1"/>
    <col min="14361" max="14361" width="10.75" style="1" customWidth="1"/>
    <col min="14362" max="14362" width="12.75" style="1" customWidth="1"/>
    <col min="14363" max="14363" width="10.83203125" style="1" customWidth="1"/>
    <col min="14364" max="14364" width="11.25" style="1" customWidth="1"/>
    <col min="14365" max="14365" width="9.75" style="1" customWidth="1"/>
    <col min="14366" max="14366" width="11.1640625" style="1" customWidth="1"/>
    <col min="14367" max="14367" width="12.4140625" style="1" customWidth="1"/>
    <col min="14368" max="14373" width="9.75" style="1" customWidth="1"/>
    <col min="14374" max="14374" width="6.1640625" style="1" customWidth="1"/>
    <col min="14375" max="14604" width="9.1640625" style="1"/>
    <col min="14605" max="14605" width="6.83203125" style="1" customWidth="1"/>
    <col min="14606" max="14606" width="27.4140625" style="1" customWidth="1"/>
    <col min="14607" max="14607" width="12.83203125" style="1" customWidth="1"/>
    <col min="14608" max="14608" width="0" style="1" hidden="1" customWidth="1"/>
    <col min="14609" max="14609" width="40.4140625" style="1" customWidth="1"/>
    <col min="14610" max="14610" width="9.1640625" style="1" customWidth="1"/>
    <col min="14611" max="14612" width="11" style="1" customWidth="1"/>
    <col min="14613" max="14613" width="12.25" style="1" customWidth="1"/>
    <col min="14614" max="14616" width="12.83203125" style="1" customWidth="1"/>
    <col min="14617" max="14617" width="10.75" style="1" customWidth="1"/>
    <col min="14618" max="14618" width="12.75" style="1" customWidth="1"/>
    <col min="14619" max="14619" width="10.83203125" style="1" customWidth="1"/>
    <col min="14620" max="14620" width="11.25" style="1" customWidth="1"/>
    <col min="14621" max="14621" width="9.75" style="1" customWidth="1"/>
    <col min="14622" max="14622" width="11.1640625" style="1" customWidth="1"/>
    <col min="14623" max="14623" width="12.4140625" style="1" customWidth="1"/>
    <col min="14624" max="14629" width="9.75" style="1" customWidth="1"/>
    <col min="14630" max="14630" width="6.1640625" style="1" customWidth="1"/>
    <col min="14631" max="14860" width="9.1640625" style="1"/>
    <col min="14861" max="14861" width="6.83203125" style="1" customWidth="1"/>
    <col min="14862" max="14862" width="27.4140625" style="1" customWidth="1"/>
    <col min="14863" max="14863" width="12.83203125" style="1" customWidth="1"/>
    <col min="14864" max="14864" width="0" style="1" hidden="1" customWidth="1"/>
    <col min="14865" max="14865" width="40.4140625" style="1" customWidth="1"/>
    <col min="14866" max="14866" width="9.1640625" style="1" customWidth="1"/>
    <col min="14867" max="14868" width="11" style="1" customWidth="1"/>
    <col min="14869" max="14869" width="12.25" style="1" customWidth="1"/>
    <col min="14870" max="14872" width="12.83203125" style="1" customWidth="1"/>
    <col min="14873" max="14873" width="10.75" style="1" customWidth="1"/>
    <col min="14874" max="14874" width="12.75" style="1" customWidth="1"/>
    <col min="14875" max="14875" width="10.83203125" style="1" customWidth="1"/>
    <col min="14876" max="14876" width="11.25" style="1" customWidth="1"/>
    <col min="14877" max="14877" width="9.75" style="1" customWidth="1"/>
    <col min="14878" max="14878" width="11.1640625" style="1" customWidth="1"/>
    <col min="14879" max="14879" width="12.4140625" style="1" customWidth="1"/>
    <col min="14880" max="14885" width="9.75" style="1" customWidth="1"/>
    <col min="14886" max="14886" width="6.1640625" style="1" customWidth="1"/>
    <col min="14887" max="15116" width="9.1640625" style="1"/>
    <col min="15117" max="15117" width="6.83203125" style="1" customWidth="1"/>
    <col min="15118" max="15118" width="27.4140625" style="1" customWidth="1"/>
    <col min="15119" max="15119" width="12.83203125" style="1" customWidth="1"/>
    <col min="15120" max="15120" width="0" style="1" hidden="1" customWidth="1"/>
    <col min="15121" max="15121" width="40.4140625" style="1" customWidth="1"/>
    <col min="15122" max="15122" width="9.1640625" style="1" customWidth="1"/>
    <col min="15123" max="15124" width="11" style="1" customWidth="1"/>
    <col min="15125" max="15125" width="12.25" style="1" customWidth="1"/>
    <col min="15126" max="15128" width="12.83203125" style="1" customWidth="1"/>
    <col min="15129" max="15129" width="10.75" style="1" customWidth="1"/>
    <col min="15130" max="15130" width="12.75" style="1" customWidth="1"/>
    <col min="15131" max="15131" width="10.83203125" style="1" customWidth="1"/>
    <col min="15132" max="15132" width="11.25" style="1" customWidth="1"/>
    <col min="15133" max="15133" width="9.75" style="1" customWidth="1"/>
    <col min="15134" max="15134" width="11.1640625" style="1" customWidth="1"/>
    <col min="15135" max="15135" width="12.4140625" style="1" customWidth="1"/>
    <col min="15136" max="15141" width="9.75" style="1" customWidth="1"/>
    <col min="15142" max="15142" width="6.1640625" style="1" customWidth="1"/>
    <col min="15143" max="15372" width="9.1640625" style="1"/>
    <col min="15373" max="15373" width="6.83203125" style="1" customWidth="1"/>
    <col min="15374" max="15374" width="27.4140625" style="1" customWidth="1"/>
    <col min="15375" max="15375" width="12.83203125" style="1" customWidth="1"/>
    <col min="15376" max="15376" width="0" style="1" hidden="1" customWidth="1"/>
    <col min="15377" max="15377" width="40.4140625" style="1" customWidth="1"/>
    <col min="15378" max="15378" width="9.1640625" style="1" customWidth="1"/>
    <col min="15379" max="15380" width="11" style="1" customWidth="1"/>
    <col min="15381" max="15381" width="12.25" style="1" customWidth="1"/>
    <col min="15382" max="15384" width="12.83203125" style="1" customWidth="1"/>
    <col min="15385" max="15385" width="10.75" style="1" customWidth="1"/>
    <col min="15386" max="15386" width="12.75" style="1" customWidth="1"/>
    <col min="15387" max="15387" width="10.83203125" style="1" customWidth="1"/>
    <col min="15388" max="15388" width="11.25" style="1" customWidth="1"/>
    <col min="15389" max="15389" width="9.75" style="1" customWidth="1"/>
    <col min="15390" max="15390" width="11.1640625" style="1" customWidth="1"/>
    <col min="15391" max="15391" width="12.4140625" style="1" customWidth="1"/>
    <col min="15392" max="15397" width="9.75" style="1" customWidth="1"/>
    <col min="15398" max="15398" width="6.1640625" style="1" customWidth="1"/>
    <col min="15399" max="15628" width="9.1640625" style="1"/>
    <col min="15629" max="15629" width="6.83203125" style="1" customWidth="1"/>
    <col min="15630" max="15630" width="27.4140625" style="1" customWidth="1"/>
    <col min="15631" max="15631" width="12.83203125" style="1" customWidth="1"/>
    <col min="15632" max="15632" width="0" style="1" hidden="1" customWidth="1"/>
    <col min="15633" max="15633" width="40.4140625" style="1" customWidth="1"/>
    <col min="15634" max="15634" width="9.1640625" style="1" customWidth="1"/>
    <col min="15635" max="15636" width="11" style="1" customWidth="1"/>
    <col min="15637" max="15637" width="12.25" style="1" customWidth="1"/>
    <col min="15638" max="15640" width="12.83203125" style="1" customWidth="1"/>
    <col min="15641" max="15641" width="10.75" style="1" customWidth="1"/>
    <col min="15642" max="15642" width="12.75" style="1" customWidth="1"/>
    <col min="15643" max="15643" width="10.83203125" style="1" customWidth="1"/>
    <col min="15644" max="15644" width="11.25" style="1" customWidth="1"/>
    <col min="15645" max="15645" width="9.75" style="1" customWidth="1"/>
    <col min="15646" max="15646" width="11.1640625" style="1" customWidth="1"/>
    <col min="15647" max="15647" width="12.4140625" style="1" customWidth="1"/>
    <col min="15648" max="15653" width="9.75" style="1" customWidth="1"/>
    <col min="15654" max="15654" width="6.1640625" style="1" customWidth="1"/>
    <col min="15655" max="15884" width="9.1640625" style="1"/>
    <col min="15885" max="15885" width="6.83203125" style="1" customWidth="1"/>
    <col min="15886" max="15886" width="27.4140625" style="1" customWidth="1"/>
    <col min="15887" max="15887" width="12.83203125" style="1" customWidth="1"/>
    <col min="15888" max="15888" width="0" style="1" hidden="1" customWidth="1"/>
    <col min="15889" max="15889" width="40.4140625" style="1" customWidth="1"/>
    <col min="15890" max="15890" width="9.1640625" style="1" customWidth="1"/>
    <col min="15891" max="15892" width="11" style="1" customWidth="1"/>
    <col min="15893" max="15893" width="12.25" style="1" customWidth="1"/>
    <col min="15894" max="15896" width="12.83203125" style="1" customWidth="1"/>
    <col min="15897" max="15897" width="10.75" style="1" customWidth="1"/>
    <col min="15898" max="15898" width="12.75" style="1" customWidth="1"/>
    <col min="15899" max="15899" width="10.83203125" style="1" customWidth="1"/>
    <col min="15900" max="15900" width="11.25" style="1" customWidth="1"/>
    <col min="15901" max="15901" width="9.75" style="1" customWidth="1"/>
    <col min="15902" max="15902" width="11.1640625" style="1" customWidth="1"/>
    <col min="15903" max="15903" width="12.4140625" style="1" customWidth="1"/>
    <col min="15904" max="15909" width="9.75" style="1" customWidth="1"/>
    <col min="15910" max="15910" width="6.1640625" style="1" customWidth="1"/>
    <col min="15911" max="16140" width="9.1640625" style="1"/>
    <col min="16141" max="16141" width="6.83203125" style="1" customWidth="1"/>
    <col min="16142" max="16142" width="27.4140625" style="1" customWidth="1"/>
    <col min="16143" max="16143" width="12.83203125" style="1" customWidth="1"/>
    <col min="16144" max="16144" width="0" style="1" hidden="1" customWidth="1"/>
    <col min="16145" max="16145" width="40.4140625" style="1" customWidth="1"/>
    <col min="16146" max="16146" width="9.1640625" style="1" customWidth="1"/>
    <col min="16147" max="16148" width="11" style="1" customWidth="1"/>
    <col min="16149" max="16149" width="12.25" style="1" customWidth="1"/>
    <col min="16150" max="16152" width="12.83203125" style="1" customWidth="1"/>
    <col min="16153" max="16153" width="10.75" style="1" customWidth="1"/>
    <col min="16154" max="16154" width="12.75" style="1" customWidth="1"/>
    <col min="16155" max="16155" width="10.83203125" style="1" customWidth="1"/>
    <col min="16156" max="16156" width="11.25" style="1" customWidth="1"/>
    <col min="16157" max="16157" width="9.75" style="1" customWidth="1"/>
    <col min="16158" max="16158" width="11.1640625" style="1" customWidth="1"/>
    <col min="16159" max="16159" width="12.4140625" style="1" customWidth="1"/>
    <col min="16160" max="16165" width="9.75" style="1" customWidth="1"/>
    <col min="16166" max="16166" width="6.1640625" style="1" customWidth="1"/>
    <col min="16167" max="16384" width="9.16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653" t="s">
        <v>1096</v>
      </c>
      <c r="AL1" s="653"/>
    </row>
    <row r="2" spans="1:44" ht="33.75" customHeight="1">
      <c r="A2" s="654" t="s">
        <v>1093</v>
      </c>
      <c r="B2" s="654"/>
      <c r="C2" s="654"/>
      <c r="D2" s="654"/>
      <c r="E2" s="654"/>
      <c r="F2" s="654"/>
      <c r="G2" s="654"/>
      <c r="H2" s="654"/>
      <c r="I2" s="654"/>
      <c r="J2" s="654"/>
      <c r="K2" s="654"/>
      <c r="L2" s="654"/>
      <c r="M2" s="654"/>
      <c r="N2" s="654"/>
      <c r="O2" s="654"/>
      <c r="P2" s="654"/>
      <c r="Q2" s="654"/>
      <c r="R2" s="654"/>
      <c r="S2" s="654"/>
      <c r="T2" s="654"/>
      <c r="U2" s="558"/>
      <c r="V2" s="558"/>
      <c r="W2" s="558"/>
      <c r="X2" s="558"/>
      <c r="Y2" s="558"/>
      <c r="Z2" s="558"/>
      <c r="AA2" s="558"/>
      <c r="AB2" s="558"/>
      <c r="AC2" s="558"/>
      <c r="AD2" s="558"/>
      <c r="AE2" s="558"/>
      <c r="AF2" s="558"/>
      <c r="AG2" s="558"/>
      <c r="AH2" s="558"/>
      <c r="AI2" s="558"/>
      <c r="AJ2" s="558"/>
      <c r="AK2" s="558"/>
      <c r="AL2" s="558"/>
    </row>
    <row r="3" spans="1:44" ht="15" customHeight="1">
      <c r="A3" s="642" t="e">
        <f>+#REF!</f>
        <v>#REF!</v>
      </c>
      <c r="B3" s="642"/>
      <c r="C3" s="642"/>
      <c r="D3" s="642"/>
      <c r="E3" s="642"/>
      <c r="F3" s="642"/>
      <c r="G3" s="642"/>
      <c r="H3" s="642"/>
      <c r="I3" s="642"/>
      <c r="J3" s="642"/>
      <c r="K3" s="642"/>
      <c r="L3" s="642"/>
      <c r="M3" s="642"/>
      <c r="N3" s="642"/>
      <c r="O3" s="642"/>
      <c r="P3" s="642"/>
      <c r="Q3" s="642"/>
      <c r="R3" s="642"/>
      <c r="S3" s="642"/>
      <c r="T3" s="642"/>
      <c r="U3" s="559"/>
      <c r="V3" s="559"/>
      <c r="W3" s="559"/>
      <c r="X3" s="559"/>
      <c r="Y3" s="559"/>
      <c r="Z3" s="559"/>
      <c r="AA3" s="559"/>
      <c r="AB3" s="559"/>
      <c r="AC3" s="559"/>
      <c r="AD3" s="559"/>
      <c r="AE3" s="559"/>
      <c r="AF3" s="559"/>
      <c r="AG3" s="559"/>
      <c r="AH3" s="559"/>
      <c r="AI3" s="559"/>
      <c r="AJ3" s="559"/>
      <c r="AK3" s="559"/>
      <c r="AL3" s="559"/>
    </row>
    <row r="4" spans="1:44" ht="15" customHeight="1">
      <c r="A4" s="643" t="s">
        <v>0</v>
      </c>
      <c r="B4" s="643"/>
      <c r="C4" s="643"/>
      <c r="D4" s="643"/>
      <c r="E4" s="643"/>
      <c r="F4" s="643"/>
      <c r="G4" s="643"/>
      <c r="H4" s="643"/>
      <c r="I4" s="643"/>
      <c r="J4" s="643"/>
      <c r="K4" s="643"/>
      <c r="L4" s="643"/>
      <c r="M4" s="643"/>
      <c r="N4" s="643"/>
      <c r="O4" s="643"/>
      <c r="P4" s="643"/>
      <c r="Q4" s="643"/>
      <c r="R4" s="643"/>
      <c r="S4" s="643"/>
      <c r="T4" s="643"/>
      <c r="U4" s="560"/>
      <c r="V4" s="560"/>
      <c r="W4" s="560"/>
      <c r="X4" s="560"/>
      <c r="Y4" s="560"/>
      <c r="Z4" s="560"/>
      <c r="AA4" s="560"/>
      <c r="AB4" s="560"/>
      <c r="AC4" s="560"/>
      <c r="AD4" s="560"/>
      <c r="AE4" s="560"/>
      <c r="AF4" s="560"/>
      <c r="AG4" s="560"/>
      <c r="AH4" s="560"/>
      <c r="AI4" s="560"/>
      <c r="AJ4" s="560"/>
      <c r="AK4" s="560"/>
      <c r="AL4" s="560"/>
    </row>
    <row r="5" spans="1:44" ht="36" customHeight="1">
      <c r="A5" s="644" t="s">
        <v>1</v>
      </c>
      <c r="B5" s="645" t="s">
        <v>2</v>
      </c>
      <c r="C5" s="644" t="s">
        <v>3</v>
      </c>
      <c r="D5" s="520"/>
      <c r="E5" s="644" t="s">
        <v>4</v>
      </c>
      <c r="F5" s="644" t="s">
        <v>5</v>
      </c>
      <c r="G5" s="655" t="s">
        <v>6</v>
      </c>
      <c r="H5" s="656"/>
      <c r="I5" s="656"/>
      <c r="J5" s="657"/>
      <c r="K5" s="644" t="s">
        <v>1102</v>
      </c>
      <c r="L5" s="644"/>
      <c r="M5" s="644"/>
      <c r="N5" s="644" t="s">
        <v>1103</v>
      </c>
      <c r="O5" s="644"/>
      <c r="P5" s="644"/>
      <c r="Q5" s="644" t="s">
        <v>1099</v>
      </c>
      <c r="R5" s="644"/>
      <c r="S5" s="644"/>
      <c r="T5" s="647" t="s">
        <v>8</v>
      </c>
      <c r="U5" s="655" t="s">
        <v>1105</v>
      </c>
      <c r="V5" s="656"/>
      <c r="W5" s="657"/>
      <c r="X5" s="655" t="s">
        <v>7</v>
      </c>
      <c r="Y5" s="656"/>
      <c r="Z5" s="656"/>
      <c r="AA5" s="644" t="s">
        <v>915</v>
      </c>
      <c r="AB5" s="644"/>
      <c r="AC5" s="644"/>
      <c r="AD5" s="655" t="s">
        <v>1106</v>
      </c>
      <c r="AE5" s="656"/>
      <c r="AF5" s="656"/>
      <c r="AG5" s="655" t="s">
        <v>1107</v>
      </c>
      <c r="AH5" s="656"/>
      <c r="AI5" s="656"/>
      <c r="AJ5" s="521"/>
      <c r="AK5" s="461"/>
      <c r="AL5" s="644" t="s">
        <v>8</v>
      </c>
    </row>
    <row r="6" spans="1:44" ht="28">
      <c r="A6" s="644"/>
      <c r="B6" s="645"/>
      <c r="C6" s="644"/>
      <c r="D6" s="520"/>
      <c r="E6" s="644"/>
      <c r="F6" s="644"/>
      <c r="G6" s="522" t="s">
        <v>9</v>
      </c>
      <c r="H6" s="283" t="s">
        <v>10</v>
      </c>
      <c r="I6" s="522" t="s">
        <v>11</v>
      </c>
      <c r="J6" s="522" t="s">
        <v>12</v>
      </c>
      <c r="K6" s="526" t="s">
        <v>9</v>
      </c>
      <c r="L6" s="281" t="s">
        <v>10</v>
      </c>
      <c r="M6" s="520" t="s">
        <v>11</v>
      </c>
      <c r="N6" s="526" t="s">
        <v>9</v>
      </c>
      <c r="O6" s="281" t="s">
        <v>10</v>
      </c>
      <c r="P6" s="520" t="s">
        <v>11</v>
      </c>
      <c r="Q6" s="537" t="s">
        <v>9</v>
      </c>
      <c r="R6" s="281" t="s">
        <v>10</v>
      </c>
      <c r="S6" s="520" t="s">
        <v>11</v>
      </c>
      <c r="T6" s="632"/>
      <c r="U6" s="522" t="s">
        <v>9</v>
      </c>
      <c r="V6" s="522" t="s">
        <v>10</v>
      </c>
      <c r="W6" s="522" t="s">
        <v>11</v>
      </c>
      <c r="X6" s="522" t="s">
        <v>9</v>
      </c>
      <c r="Y6" s="522" t="s">
        <v>10</v>
      </c>
      <c r="Z6" s="522" t="s">
        <v>11</v>
      </c>
      <c r="AA6" s="522" t="s">
        <v>9</v>
      </c>
      <c r="AB6" s="477" t="s">
        <v>10</v>
      </c>
      <c r="AC6" s="477" t="s">
        <v>11</v>
      </c>
      <c r="AD6" s="522" t="s">
        <v>9</v>
      </c>
      <c r="AE6" s="477" t="s">
        <v>10</v>
      </c>
      <c r="AF6" s="477" t="s">
        <v>11</v>
      </c>
      <c r="AG6" s="522" t="s">
        <v>9</v>
      </c>
      <c r="AH6" s="477" t="s">
        <v>10</v>
      </c>
      <c r="AI6" s="477" t="s">
        <v>11</v>
      </c>
      <c r="AJ6" s="522"/>
      <c r="AK6" s="522" t="s">
        <v>12</v>
      </c>
      <c r="AL6" s="644"/>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658" t="s">
        <v>17</v>
      </c>
      <c r="C10" s="658"/>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39"/>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659"/>
      <c r="AN12" s="659"/>
      <c r="AO12" s="659"/>
      <c r="AP12" s="659"/>
      <c r="AQ12" s="659"/>
      <c r="AR12" s="659"/>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27">
        <f t="shared" si="18"/>
        <v>678.44690000000003</v>
      </c>
      <c r="L14" s="528">
        <f t="shared" si="18"/>
        <v>657.27689999999996</v>
      </c>
      <c r="M14" s="528">
        <f t="shared" si="18"/>
        <v>21.169999999999995</v>
      </c>
      <c r="N14" s="527">
        <f t="shared" si="18"/>
        <v>678.44689999999991</v>
      </c>
      <c r="O14" s="528">
        <f t="shared" si="18"/>
        <v>657.27689999999996</v>
      </c>
      <c r="P14" s="528">
        <f t="shared" si="18"/>
        <v>21.17</v>
      </c>
      <c r="Q14" s="540">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42">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2">
      <c r="A16" s="141">
        <f>+A15+1</f>
        <v>2</v>
      </c>
      <c r="B16" s="325" t="s">
        <v>65</v>
      </c>
      <c r="C16" s="141" t="s">
        <v>66</v>
      </c>
      <c r="D16" s="141"/>
      <c r="E16" s="141" t="s">
        <v>67</v>
      </c>
      <c r="F16" s="141" t="s">
        <v>52</v>
      </c>
      <c r="G16" s="447">
        <f>H16+I16</f>
        <v>270.74</v>
      </c>
      <c r="H16" s="447">
        <v>257.85000000000002</v>
      </c>
      <c r="I16" s="473">
        <v>12.89</v>
      </c>
      <c r="J16" s="448"/>
      <c r="K16" s="529">
        <f t="shared" ref="K16:K17" si="22">+Q16-G16</f>
        <v>0</v>
      </c>
      <c r="L16" s="530"/>
      <c r="M16" s="530"/>
      <c r="N16" s="529">
        <f t="shared" ref="N16:N17" si="23">+Q16-G16</f>
        <v>0</v>
      </c>
      <c r="O16" s="530"/>
      <c r="P16" s="530"/>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56">
      <c r="A17" s="141">
        <f t="shared" ref="A17:A29" si="27">+A16+1</f>
        <v>3</v>
      </c>
      <c r="B17" s="325" t="s">
        <v>68</v>
      </c>
      <c r="C17" s="141" t="s">
        <v>69</v>
      </c>
      <c r="D17" s="141"/>
      <c r="E17" s="141" t="s">
        <v>70</v>
      </c>
      <c r="F17" s="141" t="s">
        <v>52</v>
      </c>
      <c r="G17" s="447">
        <f>H17+I17</f>
        <v>270.75</v>
      </c>
      <c r="H17" s="447">
        <v>257.85000000000002</v>
      </c>
      <c r="I17" s="473">
        <v>12.9</v>
      </c>
      <c r="J17" s="448"/>
      <c r="K17" s="529">
        <f t="shared" si="22"/>
        <v>0</v>
      </c>
      <c r="L17" s="530"/>
      <c r="M17" s="530"/>
      <c r="N17" s="529">
        <f t="shared" si="23"/>
        <v>0</v>
      </c>
      <c r="O17" s="530"/>
      <c r="P17" s="530"/>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42">
      <c r="A18" s="141">
        <f t="shared" si="27"/>
        <v>4</v>
      </c>
      <c r="B18" s="325" t="s">
        <v>71</v>
      </c>
      <c r="C18" s="141" t="s">
        <v>63</v>
      </c>
      <c r="D18" s="141"/>
      <c r="E18" s="141" t="s">
        <v>72</v>
      </c>
      <c r="F18" s="141" t="s">
        <v>53</v>
      </c>
      <c r="G18" s="447">
        <f t="shared" ref="G18:G87" si="28">H18+I18</f>
        <v>525.04999999999995</v>
      </c>
      <c r="H18" s="447">
        <v>500</v>
      </c>
      <c r="I18" s="473">
        <v>25.05</v>
      </c>
      <c r="J18" s="448"/>
      <c r="K18" s="529">
        <f>+L18+M18</f>
        <v>161.84699999999998</v>
      </c>
      <c r="L18" s="530">
        <f>+H18-R18</f>
        <v>155.46699999999998</v>
      </c>
      <c r="M18" s="530">
        <f>+I18-S18</f>
        <v>6.379999999999999</v>
      </c>
      <c r="N18" s="529"/>
      <c r="O18" s="530"/>
      <c r="P18" s="530"/>
      <c r="Q18" s="466">
        <f t="shared" si="24"/>
        <v>363.20300000000003</v>
      </c>
      <c r="R18" s="448">
        <v>344.53300000000002</v>
      </c>
      <c r="S18" s="448">
        <v>18.670000000000002</v>
      </c>
      <c r="T18" s="533"/>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2">
      <c r="A19" s="141">
        <f t="shared" si="27"/>
        <v>5</v>
      </c>
      <c r="B19" s="325" t="s">
        <v>65</v>
      </c>
      <c r="C19" s="141" t="s">
        <v>66</v>
      </c>
      <c r="D19" s="141"/>
      <c r="E19" s="141" t="s">
        <v>73</v>
      </c>
      <c r="F19" s="141" t="s">
        <v>53</v>
      </c>
      <c r="G19" s="447">
        <f t="shared" si="28"/>
        <v>472.5</v>
      </c>
      <c r="H19" s="447">
        <v>450</v>
      </c>
      <c r="I19" s="473">
        <v>22.5</v>
      </c>
      <c r="J19" s="448"/>
      <c r="K19" s="529">
        <f t="shared" ref="K19:K22" si="30">+L19+M19</f>
        <v>149.11989999999997</v>
      </c>
      <c r="L19" s="530">
        <f t="shared" ref="L19:M22" si="31">+H19-R19</f>
        <v>145.28989999999999</v>
      </c>
      <c r="M19" s="530">
        <f t="shared" si="31"/>
        <v>3.8299999999999983</v>
      </c>
      <c r="N19" s="529"/>
      <c r="O19" s="530"/>
      <c r="P19" s="530"/>
      <c r="Q19" s="466">
        <f t="shared" si="24"/>
        <v>323.38010000000003</v>
      </c>
      <c r="R19" s="448">
        <v>304.71010000000001</v>
      </c>
      <c r="S19" s="448">
        <v>18.670000000000002</v>
      </c>
      <c r="T19" s="533"/>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56">
      <c r="A20" s="141">
        <f t="shared" si="27"/>
        <v>6</v>
      </c>
      <c r="B20" s="325" t="s">
        <v>74</v>
      </c>
      <c r="C20" s="141" t="s">
        <v>69</v>
      </c>
      <c r="D20" s="141"/>
      <c r="E20" s="141" t="s">
        <v>75</v>
      </c>
      <c r="F20" s="141" t="s">
        <v>53</v>
      </c>
      <c r="G20" s="447">
        <f t="shared" si="28"/>
        <v>525</v>
      </c>
      <c r="H20" s="447">
        <v>500</v>
      </c>
      <c r="I20" s="473">
        <v>25</v>
      </c>
      <c r="J20" s="448"/>
      <c r="K20" s="529">
        <f t="shared" si="30"/>
        <v>160.64999999999998</v>
      </c>
      <c r="L20" s="530">
        <f t="shared" si="31"/>
        <v>154.32</v>
      </c>
      <c r="M20" s="530">
        <f t="shared" si="31"/>
        <v>6.3299999999999983</v>
      </c>
      <c r="N20" s="529"/>
      <c r="O20" s="530"/>
      <c r="P20" s="530"/>
      <c r="Q20" s="466">
        <f t="shared" si="24"/>
        <v>364.35</v>
      </c>
      <c r="R20" s="448">
        <v>345.68</v>
      </c>
      <c r="S20" s="448">
        <v>18.670000000000002</v>
      </c>
      <c r="T20" s="533"/>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2">
      <c r="A21" s="141">
        <f t="shared" si="27"/>
        <v>7</v>
      </c>
      <c r="B21" s="325" t="s">
        <v>76</v>
      </c>
      <c r="C21" s="141" t="s">
        <v>63</v>
      </c>
      <c r="D21" s="141"/>
      <c r="E21" s="150" t="s">
        <v>77</v>
      </c>
      <c r="F21" s="141" t="s">
        <v>78</v>
      </c>
      <c r="G21" s="447">
        <f t="shared" si="28"/>
        <v>472.5</v>
      </c>
      <c r="H21" s="447">
        <v>450</v>
      </c>
      <c r="I21" s="473">
        <v>22.5</v>
      </c>
      <c r="J21" s="448"/>
      <c r="K21" s="529">
        <f t="shared" si="30"/>
        <v>103.30000000000003</v>
      </c>
      <c r="L21" s="530">
        <f t="shared" si="31"/>
        <v>101.10000000000002</v>
      </c>
      <c r="M21" s="530">
        <f t="shared" si="31"/>
        <v>2.1999999999999993</v>
      </c>
      <c r="N21" s="529"/>
      <c r="O21" s="530"/>
      <c r="P21" s="530"/>
      <c r="Q21" s="466">
        <f t="shared" si="24"/>
        <v>369.2</v>
      </c>
      <c r="R21" s="448">
        <v>348.9</v>
      </c>
      <c r="S21" s="448">
        <v>20.3</v>
      </c>
      <c r="T21" s="533"/>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56">
      <c r="A22" s="141">
        <f t="shared" si="27"/>
        <v>8</v>
      </c>
      <c r="B22" s="325" t="s">
        <v>79</v>
      </c>
      <c r="C22" s="141" t="s">
        <v>66</v>
      </c>
      <c r="D22" s="141"/>
      <c r="E22" s="141" t="s">
        <v>80</v>
      </c>
      <c r="F22" s="141" t="s">
        <v>54</v>
      </c>
      <c r="G22" s="447">
        <f t="shared" si="28"/>
        <v>472.5</v>
      </c>
      <c r="H22" s="447">
        <v>450</v>
      </c>
      <c r="I22" s="473">
        <v>22.5</v>
      </c>
      <c r="J22" s="448">
        <v>0</v>
      </c>
      <c r="K22" s="529">
        <f t="shared" si="30"/>
        <v>103.30000000000003</v>
      </c>
      <c r="L22" s="530">
        <f t="shared" si="31"/>
        <v>101.10000000000002</v>
      </c>
      <c r="M22" s="530">
        <f t="shared" si="31"/>
        <v>2.1999999999999993</v>
      </c>
      <c r="N22" s="529"/>
      <c r="O22" s="530"/>
      <c r="P22" s="530"/>
      <c r="Q22" s="466">
        <f t="shared" si="24"/>
        <v>369.2</v>
      </c>
      <c r="R22" s="448">
        <v>348.9</v>
      </c>
      <c r="S22" s="448">
        <v>20.3</v>
      </c>
      <c r="T22" s="533"/>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56">
      <c r="A23" s="141">
        <f t="shared" si="27"/>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ref="Q23:Q29" si="33">+R23+S23</f>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2">
      <c r="A24" s="141">
        <f t="shared" si="27"/>
        <v>10</v>
      </c>
      <c r="B24" s="325" t="s">
        <v>82</v>
      </c>
      <c r="C24" s="141" t="s">
        <v>63</v>
      </c>
      <c r="D24" s="141"/>
      <c r="E24" s="141" t="s">
        <v>83</v>
      </c>
      <c r="F24" s="141" t="s">
        <v>55</v>
      </c>
      <c r="G24" s="447">
        <f t="shared" si="28"/>
        <v>105</v>
      </c>
      <c r="H24" s="447">
        <v>100</v>
      </c>
      <c r="I24" s="473">
        <v>5</v>
      </c>
      <c r="J24" s="448"/>
      <c r="K24" s="483"/>
      <c r="L24" s="448"/>
      <c r="M24" s="448"/>
      <c r="N24" s="529">
        <f>+O24+P24</f>
        <v>1.1370000000000005</v>
      </c>
      <c r="O24" s="530">
        <f>+R24-H24</f>
        <v>1.1370000000000005</v>
      </c>
      <c r="P24" s="530"/>
      <c r="Q24" s="466">
        <f t="shared" si="33"/>
        <v>106.137</v>
      </c>
      <c r="R24" s="483">
        <f>100+1.137</f>
        <v>101.137</v>
      </c>
      <c r="S24" s="483">
        <v>5</v>
      </c>
      <c r="T24" s="533"/>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56">
      <c r="A25" s="141">
        <f t="shared" si="27"/>
        <v>11</v>
      </c>
      <c r="B25" s="325" t="s">
        <v>1163</v>
      </c>
      <c r="C25" s="141" t="s">
        <v>63</v>
      </c>
      <c r="D25" s="141"/>
      <c r="E25" s="141" t="s">
        <v>85</v>
      </c>
      <c r="F25" s="141" t="s">
        <v>55</v>
      </c>
      <c r="G25" s="447">
        <f t="shared" si="28"/>
        <v>131.04</v>
      </c>
      <c r="H25" s="447">
        <v>124.8</v>
      </c>
      <c r="I25" s="473">
        <v>6.24</v>
      </c>
      <c r="J25" s="448"/>
      <c r="K25" s="483"/>
      <c r="L25" s="448"/>
      <c r="M25" s="448"/>
      <c r="N25" s="529">
        <f>+O25+P25</f>
        <v>1.0000000000005116E-2</v>
      </c>
      <c r="O25" s="530">
        <f>+R25-H25</f>
        <v>1.0000000000005116E-2</v>
      </c>
      <c r="P25" s="530"/>
      <c r="Q25" s="466">
        <f t="shared" si="33"/>
        <v>131.05000000000001</v>
      </c>
      <c r="R25" s="483">
        <v>124.81</v>
      </c>
      <c r="S25" s="483">
        <v>6.24</v>
      </c>
      <c r="T25" s="533" t="s">
        <v>1165</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2">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29"/>
      <c r="O26" s="530"/>
      <c r="P26" s="530"/>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56">
      <c r="A27" s="141">
        <f t="shared" si="27"/>
        <v>13</v>
      </c>
      <c r="B27" s="325" t="s">
        <v>1164</v>
      </c>
      <c r="C27" s="141" t="s">
        <v>69</v>
      </c>
      <c r="D27" s="141"/>
      <c r="E27" s="141" t="s">
        <v>70</v>
      </c>
      <c r="F27" s="141" t="s">
        <v>55</v>
      </c>
      <c r="G27" s="447">
        <f t="shared" si="28"/>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33"/>
        <v>499.99</v>
      </c>
      <c r="R27" s="483">
        <v>480.22</v>
      </c>
      <c r="S27" s="483">
        <v>19.77</v>
      </c>
      <c r="T27" s="533" t="s">
        <v>1167</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2">
      <c r="A28" s="141">
        <f t="shared" si="27"/>
        <v>14</v>
      </c>
      <c r="B28" s="467" t="s">
        <v>1108</v>
      </c>
      <c r="C28" s="148" t="s">
        <v>63</v>
      </c>
      <c r="D28" s="148"/>
      <c r="E28" s="148"/>
      <c r="F28" s="148" t="s">
        <v>55</v>
      </c>
      <c r="G28" s="468"/>
      <c r="H28" s="468"/>
      <c r="I28" s="468"/>
      <c r="J28" s="469"/>
      <c r="K28" s="484"/>
      <c r="L28" s="469"/>
      <c r="M28" s="469"/>
      <c r="N28" s="531">
        <f>+O28+P28</f>
        <v>264</v>
      </c>
      <c r="O28" s="532">
        <v>255.42</v>
      </c>
      <c r="P28" s="532">
        <v>8.58</v>
      </c>
      <c r="Q28" s="450">
        <f t="shared" si="33"/>
        <v>264</v>
      </c>
      <c r="R28" s="484">
        <v>255.42</v>
      </c>
      <c r="S28" s="484">
        <v>8.58</v>
      </c>
      <c r="T28" s="534" t="s">
        <v>1166</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33"/>
        <v>252.41989999999998</v>
      </c>
      <c r="R29" s="484">
        <f>205.42+40.9699</f>
        <v>246.38989999999998</v>
      </c>
      <c r="S29" s="484">
        <v>6.03</v>
      </c>
      <c r="T29" s="534" t="s">
        <v>1166</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41">
        <f t="shared" si="35"/>
        <v>10104.68</v>
      </c>
      <c r="R30" s="535">
        <f t="shared" si="35"/>
        <v>9623.51</v>
      </c>
      <c r="S30" s="535">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56">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56">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56">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2">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56">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56">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56">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56">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56">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56">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2">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33"/>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28">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33"/>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2">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33"/>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56">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56">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56">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56">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56">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56">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56">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28">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2">
      <c r="A54" s="141">
        <f t="shared" si="56"/>
        <v>9</v>
      </c>
      <c r="B54" s="325" t="s">
        <v>1168</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33" t="s">
        <v>1166</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2">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2">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28">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28">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42">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2">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42">
      <c r="A63" s="141">
        <f t="shared" si="68"/>
        <v>8</v>
      </c>
      <c r="B63" s="328" t="s">
        <v>1137</v>
      </c>
      <c r="C63" s="8" t="s">
        <v>138</v>
      </c>
      <c r="D63" s="8"/>
      <c r="E63" s="22"/>
      <c r="F63" s="8" t="s">
        <v>1170</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44" t="s">
        <v>1169</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42">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1166</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2">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33" t="s">
        <v>1166</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2">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33" t="s">
        <v>1166</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2">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33" t="s">
        <v>1166</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56">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28">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56">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56">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28">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28">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42">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28">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56">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28">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56">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56">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2">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33" t="s">
        <v>1166</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56">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56">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56">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56">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0">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28">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56">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28">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56">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56">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42">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2">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28">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56">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28">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28">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28">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2">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28">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2">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33" t="s">
        <v>1166</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42">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56">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56">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42">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56">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0">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2">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56">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56">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28">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56">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56">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2">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1166</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2">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1166</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56">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56">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56">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56">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28">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28">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56">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56">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56">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42">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42">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56">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56">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56">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56">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56">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56">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56">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56">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56">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56">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56">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56">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56">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56">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2">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33" t="s">
        <v>1166</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1171</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1166</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56">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56">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56">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56">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56">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56">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56">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56">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56">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56">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56">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56">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56">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56">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28">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28">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56">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56">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56">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56">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56">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56">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56">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28">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28">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28">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28">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2">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2">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2">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28">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28">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28">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56">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219">+AN198-AH197</f>
        <v>0</v>
      </c>
      <c r="AO199" s="524">
        <f t="shared" si="219"/>
        <v>0</v>
      </c>
    </row>
    <row r="200" spans="1:41" s="146" customFormat="1" ht="28">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56">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56">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56">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56">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56">
      <c r="A206" s="141">
        <f t="shared" si="220"/>
        <v>9</v>
      </c>
      <c r="B206" s="337" t="s">
        <v>416</v>
      </c>
      <c r="C206" s="157" t="s">
        <v>401</v>
      </c>
      <c r="D206" s="157"/>
      <c r="E206" s="150" t="s">
        <v>417</v>
      </c>
      <c r="F206" s="158" t="s">
        <v>53</v>
      </c>
      <c r="G206" s="447">
        <f t="shared" si="188"/>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28">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56">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56">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56">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56">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28">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56">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2">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56">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56">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56">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56">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28">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2">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56">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56">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56">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56">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56">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56">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56">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56">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56">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56">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56">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56">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42">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2">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1166</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56">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56">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56">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28">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28">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28">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1162</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56">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56">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56">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28">
      <c r="A247" s="19">
        <f t="shared" si="256"/>
        <v>10</v>
      </c>
      <c r="B247" s="328" t="s">
        <v>490</v>
      </c>
      <c r="C247" s="8" t="s">
        <v>1173</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28">
      <c r="A248" s="19">
        <f t="shared" si="256"/>
        <v>11</v>
      </c>
      <c r="B248" s="328" t="s">
        <v>1172</v>
      </c>
      <c r="C248" s="8" t="s">
        <v>1173</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1162</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56">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28">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44" t="s">
        <v>1174</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56">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56">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56">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56">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56">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56">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56">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56">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56">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56">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56">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56">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56">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28">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56">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56">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56">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28">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28">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28">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56">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56">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56">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28">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1174</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28">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1174</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56">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1174</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28">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1174</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28">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1174</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56">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1174</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98">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39"/>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7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7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7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7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84">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70">
      <c r="A290" s="253" t="s">
        <v>891</v>
      </c>
      <c r="B290" s="241" t="s">
        <v>900</v>
      </c>
      <c r="C290" s="257"/>
      <c r="D290" s="257"/>
      <c r="E290" s="257"/>
      <c r="F290" s="9" t="s">
        <v>19</v>
      </c>
      <c r="G290" s="255">
        <f t="shared" si="280"/>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1175</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5:A6"/>
    <mergeCell ref="B5:B6"/>
    <mergeCell ref="C5:C6"/>
    <mergeCell ref="E5:E6"/>
    <mergeCell ref="F5:F6"/>
    <mergeCell ref="G5:J5"/>
    <mergeCell ref="A2:T2"/>
    <mergeCell ref="A3:T3"/>
    <mergeCell ref="A4:T4"/>
  </mergeCells>
  <pageMargins left="0.7" right="0.7" top="0.75" bottom="0.75" header="0.3" footer="0.3"/>
  <pageSetup paperSize="9" scale="60" fitToHeight="0" orientation="landscape"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33"/>
  <sheetViews>
    <sheetView topLeftCell="G225" zoomScale="85" zoomScaleNormal="85" workbookViewId="0">
      <selection activeCell="M181" sqref="M181"/>
    </sheetView>
  </sheetViews>
  <sheetFormatPr defaultRowHeight="14"/>
  <cols>
    <col min="1" max="1" width="6.83203125" style="29" customWidth="1"/>
    <col min="2" max="2" width="27.4140625" style="30" customWidth="1"/>
    <col min="3" max="3" width="12.83203125" style="31" customWidth="1"/>
    <col min="4" max="4" width="12.83203125" style="31" hidden="1" customWidth="1"/>
    <col min="5" max="5" width="40.4140625" style="31" hidden="1" customWidth="1"/>
    <col min="6" max="6" width="9.1640625" style="1" customWidth="1"/>
    <col min="7" max="7" width="12.83203125" style="32" customWidth="1"/>
    <col min="8" max="8" width="12.83203125" style="296" customWidth="1"/>
    <col min="9" max="9" width="12.83203125" style="139" customWidth="1"/>
    <col min="10" max="10" width="10.75" style="32" customWidth="1"/>
    <col min="11" max="11" width="12.58203125" style="32" customWidth="1"/>
    <col min="12" max="12" width="11.75" style="32" customWidth="1"/>
    <col min="13" max="13" width="10.75" style="32" customWidth="1"/>
    <col min="14" max="14" width="12.75" style="32" customWidth="1"/>
    <col min="15" max="15" width="10.83203125" style="32" customWidth="1"/>
    <col min="16" max="16" width="13.83203125" style="32" customWidth="1"/>
    <col min="17" max="17" width="11.25" style="32" customWidth="1"/>
    <col min="18" max="18" width="11.25" style="491" customWidth="1"/>
    <col min="19" max="19" width="14.25" style="491" customWidth="1"/>
    <col min="20" max="20" width="11.25" style="32" customWidth="1"/>
    <col min="21" max="21" width="11.25" style="491" customWidth="1"/>
    <col min="22" max="22" width="14.1640625" style="491" customWidth="1"/>
    <col min="23" max="23" width="11.25" style="32" customWidth="1"/>
    <col min="24" max="24" width="11.25" style="491" customWidth="1"/>
    <col min="25" max="25" width="13.25" style="491" customWidth="1"/>
    <col min="26" max="26" width="11.25" style="32" customWidth="1"/>
    <col min="27" max="27" width="9.75" style="32" customWidth="1"/>
    <col min="28" max="28" width="6.1640625" style="31" customWidth="1"/>
    <col min="29" max="31" width="13.75" style="365" customWidth="1"/>
    <col min="32" max="258" width="8.83203125" style="1"/>
    <col min="259" max="259" width="6.83203125" style="1" customWidth="1"/>
    <col min="260" max="260" width="27.4140625" style="1" customWidth="1"/>
    <col min="261" max="261" width="12.83203125" style="1" customWidth="1"/>
    <col min="262" max="262" width="0" style="1" hidden="1" customWidth="1"/>
    <col min="263" max="263" width="40.4140625" style="1" customWidth="1"/>
    <col min="264" max="264" width="9.1640625" style="1" customWidth="1"/>
    <col min="265" max="266" width="11" style="1" customWidth="1"/>
    <col min="267" max="267" width="12.25" style="1" customWidth="1"/>
    <col min="268" max="270" width="12.83203125" style="1" customWidth="1"/>
    <col min="271" max="271" width="10.75" style="1" customWidth="1"/>
    <col min="272" max="272" width="12.75" style="1" customWidth="1"/>
    <col min="273" max="273" width="10.83203125" style="1" customWidth="1"/>
    <col min="274" max="274" width="11.25" style="1" customWidth="1"/>
    <col min="275" max="275" width="9.75" style="1" customWidth="1"/>
    <col min="276" max="276" width="11.1640625" style="1" customWidth="1"/>
    <col min="277" max="277" width="12.4140625" style="1" customWidth="1"/>
    <col min="278" max="283" width="9.75" style="1" customWidth="1"/>
    <col min="284" max="284" width="6.1640625" style="1" customWidth="1"/>
    <col min="285" max="514" width="8.83203125" style="1"/>
    <col min="515" max="515" width="6.83203125" style="1" customWidth="1"/>
    <col min="516" max="516" width="27.4140625" style="1" customWidth="1"/>
    <col min="517" max="517" width="12.83203125" style="1" customWidth="1"/>
    <col min="518" max="518" width="0" style="1" hidden="1" customWidth="1"/>
    <col min="519" max="519" width="40.4140625" style="1" customWidth="1"/>
    <col min="520" max="520" width="9.1640625" style="1" customWidth="1"/>
    <col min="521" max="522" width="11" style="1" customWidth="1"/>
    <col min="523" max="523" width="12.25" style="1" customWidth="1"/>
    <col min="524" max="526" width="12.83203125" style="1" customWidth="1"/>
    <col min="527" max="527" width="10.75" style="1" customWidth="1"/>
    <col min="528" max="528" width="12.75" style="1" customWidth="1"/>
    <col min="529" max="529" width="10.83203125" style="1" customWidth="1"/>
    <col min="530" max="530" width="11.25" style="1" customWidth="1"/>
    <col min="531" max="531" width="9.75" style="1" customWidth="1"/>
    <col min="532" max="532" width="11.1640625" style="1" customWidth="1"/>
    <col min="533" max="533" width="12.4140625" style="1" customWidth="1"/>
    <col min="534" max="539" width="9.75" style="1" customWidth="1"/>
    <col min="540" max="540" width="6.1640625" style="1" customWidth="1"/>
    <col min="541" max="770" width="8.83203125" style="1"/>
    <col min="771" max="771" width="6.83203125" style="1" customWidth="1"/>
    <col min="772" max="772" width="27.4140625" style="1" customWidth="1"/>
    <col min="773" max="773" width="12.83203125" style="1" customWidth="1"/>
    <col min="774" max="774" width="0" style="1" hidden="1" customWidth="1"/>
    <col min="775" max="775" width="40.4140625" style="1" customWidth="1"/>
    <col min="776" max="776" width="9.1640625" style="1" customWidth="1"/>
    <col min="777" max="778" width="11" style="1" customWidth="1"/>
    <col min="779" max="779" width="12.25" style="1" customWidth="1"/>
    <col min="780" max="782" width="12.83203125" style="1" customWidth="1"/>
    <col min="783" max="783" width="10.75" style="1" customWidth="1"/>
    <col min="784" max="784" width="12.75" style="1" customWidth="1"/>
    <col min="785" max="785" width="10.83203125" style="1" customWidth="1"/>
    <col min="786" max="786" width="11.25" style="1" customWidth="1"/>
    <col min="787" max="787" width="9.75" style="1" customWidth="1"/>
    <col min="788" max="788" width="11.1640625" style="1" customWidth="1"/>
    <col min="789" max="789" width="12.4140625" style="1" customWidth="1"/>
    <col min="790" max="795" width="9.75" style="1" customWidth="1"/>
    <col min="796" max="796" width="6.1640625" style="1" customWidth="1"/>
    <col min="797" max="1026" width="8.83203125" style="1"/>
    <col min="1027" max="1027" width="6.83203125" style="1" customWidth="1"/>
    <col min="1028" max="1028" width="27.4140625" style="1" customWidth="1"/>
    <col min="1029" max="1029" width="12.83203125" style="1" customWidth="1"/>
    <col min="1030" max="1030" width="0" style="1" hidden="1" customWidth="1"/>
    <col min="1031" max="1031" width="40.4140625" style="1" customWidth="1"/>
    <col min="1032" max="1032" width="9.1640625" style="1" customWidth="1"/>
    <col min="1033" max="1034" width="11" style="1" customWidth="1"/>
    <col min="1035" max="1035" width="12.25" style="1" customWidth="1"/>
    <col min="1036" max="1038" width="12.83203125" style="1" customWidth="1"/>
    <col min="1039" max="1039" width="10.75" style="1" customWidth="1"/>
    <col min="1040" max="1040" width="12.75" style="1" customWidth="1"/>
    <col min="1041" max="1041" width="10.83203125" style="1" customWidth="1"/>
    <col min="1042" max="1042" width="11.25" style="1" customWidth="1"/>
    <col min="1043" max="1043" width="9.75" style="1" customWidth="1"/>
    <col min="1044" max="1044" width="11.1640625" style="1" customWidth="1"/>
    <col min="1045" max="1045" width="12.4140625" style="1" customWidth="1"/>
    <col min="1046" max="1051" width="9.75" style="1" customWidth="1"/>
    <col min="1052" max="1052" width="6.1640625" style="1" customWidth="1"/>
    <col min="1053" max="1282" width="8.83203125" style="1"/>
    <col min="1283" max="1283" width="6.83203125" style="1" customWidth="1"/>
    <col min="1284" max="1284" width="27.4140625" style="1" customWidth="1"/>
    <col min="1285" max="1285" width="12.83203125" style="1" customWidth="1"/>
    <col min="1286" max="1286" width="0" style="1" hidden="1" customWidth="1"/>
    <col min="1287" max="1287" width="40.4140625" style="1" customWidth="1"/>
    <col min="1288" max="1288" width="9.1640625" style="1" customWidth="1"/>
    <col min="1289" max="1290" width="11" style="1" customWidth="1"/>
    <col min="1291" max="1291" width="12.25" style="1" customWidth="1"/>
    <col min="1292" max="1294" width="12.83203125" style="1" customWidth="1"/>
    <col min="1295" max="1295" width="10.75" style="1" customWidth="1"/>
    <col min="1296" max="1296" width="12.75" style="1" customWidth="1"/>
    <col min="1297" max="1297" width="10.83203125" style="1" customWidth="1"/>
    <col min="1298" max="1298" width="11.25" style="1" customWidth="1"/>
    <col min="1299" max="1299" width="9.75" style="1" customWidth="1"/>
    <col min="1300" max="1300" width="11.1640625" style="1" customWidth="1"/>
    <col min="1301" max="1301" width="12.4140625" style="1" customWidth="1"/>
    <col min="1302" max="1307" width="9.75" style="1" customWidth="1"/>
    <col min="1308" max="1308" width="6.1640625" style="1" customWidth="1"/>
    <col min="1309" max="1538" width="8.83203125" style="1"/>
    <col min="1539" max="1539" width="6.83203125" style="1" customWidth="1"/>
    <col min="1540" max="1540" width="27.4140625" style="1" customWidth="1"/>
    <col min="1541" max="1541" width="12.83203125" style="1" customWidth="1"/>
    <col min="1542" max="1542" width="0" style="1" hidden="1" customWidth="1"/>
    <col min="1543" max="1543" width="40.4140625" style="1" customWidth="1"/>
    <col min="1544" max="1544" width="9.1640625" style="1" customWidth="1"/>
    <col min="1545" max="1546" width="11" style="1" customWidth="1"/>
    <col min="1547" max="1547" width="12.25" style="1" customWidth="1"/>
    <col min="1548" max="1550" width="12.83203125" style="1" customWidth="1"/>
    <col min="1551" max="1551" width="10.75" style="1" customWidth="1"/>
    <col min="1552" max="1552" width="12.75" style="1" customWidth="1"/>
    <col min="1553" max="1553" width="10.83203125" style="1" customWidth="1"/>
    <col min="1554" max="1554" width="11.25" style="1" customWidth="1"/>
    <col min="1555" max="1555" width="9.75" style="1" customWidth="1"/>
    <col min="1556" max="1556" width="11.1640625" style="1" customWidth="1"/>
    <col min="1557" max="1557" width="12.4140625" style="1" customWidth="1"/>
    <col min="1558" max="1563" width="9.75" style="1" customWidth="1"/>
    <col min="1564" max="1564" width="6.1640625" style="1" customWidth="1"/>
    <col min="1565" max="1794" width="8.83203125" style="1"/>
    <col min="1795" max="1795" width="6.83203125" style="1" customWidth="1"/>
    <col min="1796" max="1796" width="27.4140625" style="1" customWidth="1"/>
    <col min="1797" max="1797" width="12.83203125" style="1" customWidth="1"/>
    <col min="1798" max="1798" width="0" style="1" hidden="1" customWidth="1"/>
    <col min="1799" max="1799" width="40.4140625" style="1" customWidth="1"/>
    <col min="1800" max="1800" width="9.1640625" style="1" customWidth="1"/>
    <col min="1801" max="1802" width="11" style="1" customWidth="1"/>
    <col min="1803" max="1803" width="12.25" style="1" customWidth="1"/>
    <col min="1804" max="1806" width="12.83203125" style="1" customWidth="1"/>
    <col min="1807" max="1807" width="10.75" style="1" customWidth="1"/>
    <col min="1808" max="1808" width="12.75" style="1" customWidth="1"/>
    <col min="1809" max="1809" width="10.83203125" style="1" customWidth="1"/>
    <col min="1810" max="1810" width="11.25" style="1" customWidth="1"/>
    <col min="1811" max="1811" width="9.75" style="1" customWidth="1"/>
    <col min="1812" max="1812" width="11.1640625" style="1" customWidth="1"/>
    <col min="1813" max="1813" width="12.4140625" style="1" customWidth="1"/>
    <col min="1814" max="1819" width="9.75" style="1" customWidth="1"/>
    <col min="1820" max="1820" width="6.1640625" style="1" customWidth="1"/>
    <col min="1821" max="2050" width="8.83203125" style="1"/>
    <col min="2051" max="2051" width="6.83203125" style="1" customWidth="1"/>
    <col min="2052" max="2052" width="27.4140625" style="1" customWidth="1"/>
    <col min="2053" max="2053" width="12.83203125" style="1" customWidth="1"/>
    <col min="2054" max="2054" width="0" style="1" hidden="1" customWidth="1"/>
    <col min="2055" max="2055" width="40.4140625" style="1" customWidth="1"/>
    <col min="2056" max="2056" width="9.1640625" style="1" customWidth="1"/>
    <col min="2057" max="2058" width="11" style="1" customWidth="1"/>
    <col min="2059" max="2059" width="12.25" style="1" customWidth="1"/>
    <col min="2060" max="2062" width="12.83203125" style="1" customWidth="1"/>
    <col min="2063" max="2063" width="10.75" style="1" customWidth="1"/>
    <col min="2064" max="2064" width="12.75" style="1" customWidth="1"/>
    <col min="2065" max="2065" width="10.83203125" style="1" customWidth="1"/>
    <col min="2066" max="2066" width="11.25" style="1" customWidth="1"/>
    <col min="2067" max="2067" width="9.75" style="1" customWidth="1"/>
    <col min="2068" max="2068" width="11.1640625" style="1" customWidth="1"/>
    <col min="2069" max="2069" width="12.4140625" style="1" customWidth="1"/>
    <col min="2070" max="2075" width="9.75" style="1" customWidth="1"/>
    <col min="2076" max="2076" width="6.1640625" style="1" customWidth="1"/>
    <col min="2077" max="2306" width="8.83203125" style="1"/>
    <col min="2307" max="2307" width="6.83203125" style="1" customWidth="1"/>
    <col min="2308" max="2308" width="27.4140625" style="1" customWidth="1"/>
    <col min="2309" max="2309" width="12.83203125" style="1" customWidth="1"/>
    <col min="2310" max="2310" width="0" style="1" hidden="1" customWidth="1"/>
    <col min="2311" max="2311" width="40.4140625" style="1" customWidth="1"/>
    <col min="2312" max="2312" width="9.1640625" style="1" customWidth="1"/>
    <col min="2313" max="2314" width="11" style="1" customWidth="1"/>
    <col min="2315" max="2315" width="12.25" style="1" customWidth="1"/>
    <col min="2316" max="2318" width="12.83203125" style="1" customWidth="1"/>
    <col min="2319" max="2319" width="10.75" style="1" customWidth="1"/>
    <col min="2320" max="2320" width="12.75" style="1" customWidth="1"/>
    <col min="2321" max="2321" width="10.83203125" style="1" customWidth="1"/>
    <col min="2322" max="2322" width="11.25" style="1" customWidth="1"/>
    <col min="2323" max="2323" width="9.75" style="1" customWidth="1"/>
    <col min="2324" max="2324" width="11.1640625" style="1" customWidth="1"/>
    <col min="2325" max="2325" width="12.4140625" style="1" customWidth="1"/>
    <col min="2326" max="2331" width="9.75" style="1" customWidth="1"/>
    <col min="2332" max="2332" width="6.1640625" style="1" customWidth="1"/>
    <col min="2333" max="2562" width="8.83203125" style="1"/>
    <col min="2563" max="2563" width="6.83203125" style="1" customWidth="1"/>
    <col min="2564" max="2564" width="27.4140625" style="1" customWidth="1"/>
    <col min="2565" max="2565" width="12.83203125" style="1" customWidth="1"/>
    <col min="2566" max="2566" width="0" style="1" hidden="1" customWidth="1"/>
    <col min="2567" max="2567" width="40.4140625" style="1" customWidth="1"/>
    <col min="2568" max="2568" width="9.1640625" style="1" customWidth="1"/>
    <col min="2569" max="2570" width="11" style="1" customWidth="1"/>
    <col min="2571" max="2571" width="12.25" style="1" customWidth="1"/>
    <col min="2572" max="2574" width="12.83203125" style="1" customWidth="1"/>
    <col min="2575" max="2575" width="10.75" style="1" customWidth="1"/>
    <col min="2576" max="2576" width="12.75" style="1" customWidth="1"/>
    <col min="2577" max="2577" width="10.83203125" style="1" customWidth="1"/>
    <col min="2578" max="2578" width="11.25" style="1" customWidth="1"/>
    <col min="2579" max="2579" width="9.75" style="1" customWidth="1"/>
    <col min="2580" max="2580" width="11.1640625" style="1" customWidth="1"/>
    <col min="2581" max="2581" width="12.4140625" style="1" customWidth="1"/>
    <col min="2582" max="2587" width="9.75" style="1" customWidth="1"/>
    <col min="2588" max="2588" width="6.1640625" style="1" customWidth="1"/>
    <col min="2589" max="2818" width="8.83203125" style="1"/>
    <col min="2819" max="2819" width="6.83203125" style="1" customWidth="1"/>
    <col min="2820" max="2820" width="27.4140625" style="1" customWidth="1"/>
    <col min="2821" max="2821" width="12.83203125" style="1" customWidth="1"/>
    <col min="2822" max="2822" width="0" style="1" hidden="1" customWidth="1"/>
    <col min="2823" max="2823" width="40.4140625" style="1" customWidth="1"/>
    <col min="2824" max="2824" width="9.1640625" style="1" customWidth="1"/>
    <col min="2825" max="2826" width="11" style="1" customWidth="1"/>
    <col min="2827" max="2827" width="12.25" style="1" customWidth="1"/>
    <col min="2828" max="2830" width="12.83203125" style="1" customWidth="1"/>
    <col min="2831" max="2831" width="10.75" style="1" customWidth="1"/>
    <col min="2832" max="2832" width="12.75" style="1" customWidth="1"/>
    <col min="2833" max="2833" width="10.83203125" style="1" customWidth="1"/>
    <col min="2834" max="2834" width="11.25" style="1" customWidth="1"/>
    <col min="2835" max="2835" width="9.75" style="1" customWidth="1"/>
    <col min="2836" max="2836" width="11.1640625" style="1" customWidth="1"/>
    <col min="2837" max="2837" width="12.4140625" style="1" customWidth="1"/>
    <col min="2838" max="2843" width="9.75" style="1" customWidth="1"/>
    <col min="2844" max="2844" width="6.1640625" style="1" customWidth="1"/>
    <col min="2845" max="3074" width="8.83203125" style="1"/>
    <col min="3075" max="3075" width="6.83203125" style="1" customWidth="1"/>
    <col min="3076" max="3076" width="27.4140625" style="1" customWidth="1"/>
    <col min="3077" max="3077" width="12.83203125" style="1" customWidth="1"/>
    <col min="3078" max="3078" width="0" style="1" hidden="1" customWidth="1"/>
    <col min="3079" max="3079" width="40.4140625" style="1" customWidth="1"/>
    <col min="3080" max="3080" width="9.1640625" style="1" customWidth="1"/>
    <col min="3081" max="3082" width="11" style="1" customWidth="1"/>
    <col min="3083" max="3083" width="12.25" style="1" customWidth="1"/>
    <col min="3084" max="3086" width="12.83203125" style="1" customWidth="1"/>
    <col min="3087" max="3087" width="10.75" style="1" customWidth="1"/>
    <col min="3088" max="3088" width="12.75" style="1" customWidth="1"/>
    <col min="3089" max="3089" width="10.83203125" style="1" customWidth="1"/>
    <col min="3090" max="3090" width="11.25" style="1" customWidth="1"/>
    <col min="3091" max="3091" width="9.75" style="1" customWidth="1"/>
    <col min="3092" max="3092" width="11.1640625" style="1" customWidth="1"/>
    <col min="3093" max="3093" width="12.4140625" style="1" customWidth="1"/>
    <col min="3094" max="3099" width="9.75" style="1" customWidth="1"/>
    <col min="3100" max="3100" width="6.1640625" style="1" customWidth="1"/>
    <col min="3101" max="3330" width="8.83203125" style="1"/>
    <col min="3331" max="3331" width="6.83203125" style="1" customWidth="1"/>
    <col min="3332" max="3332" width="27.4140625" style="1" customWidth="1"/>
    <col min="3333" max="3333" width="12.83203125" style="1" customWidth="1"/>
    <col min="3334" max="3334" width="0" style="1" hidden="1" customWidth="1"/>
    <col min="3335" max="3335" width="40.4140625" style="1" customWidth="1"/>
    <col min="3336" max="3336" width="9.1640625" style="1" customWidth="1"/>
    <col min="3337" max="3338" width="11" style="1" customWidth="1"/>
    <col min="3339" max="3339" width="12.25" style="1" customWidth="1"/>
    <col min="3340" max="3342" width="12.83203125" style="1" customWidth="1"/>
    <col min="3343" max="3343" width="10.75" style="1" customWidth="1"/>
    <col min="3344" max="3344" width="12.75" style="1" customWidth="1"/>
    <col min="3345" max="3345" width="10.83203125" style="1" customWidth="1"/>
    <col min="3346" max="3346" width="11.25" style="1" customWidth="1"/>
    <col min="3347" max="3347" width="9.75" style="1" customWidth="1"/>
    <col min="3348" max="3348" width="11.1640625" style="1" customWidth="1"/>
    <col min="3349" max="3349" width="12.4140625" style="1" customWidth="1"/>
    <col min="3350" max="3355" width="9.75" style="1" customWidth="1"/>
    <col min="3356" max="3356" width="6.1640625" style="1" customWidth="1"/>
    <col min="3357" max="3586" width="8.83203125" style="1"/>
    <col min="3587" max="3587" width="6.83203125" style="1" customWidth="1"/>
    <col min="3588" max="3588" width="27.4140625" style="1" customWidth="1"/>
    <col min="3589" max="3589" width="12.83203125" style="1" customWidth="1"/>
    <col min="3590" max="3590" width="0" style="1" hidden="1" customWidth="1"/>
    <col min="3591" max="3591" width="40.4140625" style="1" customWidth="1"/>
    <col min="3592" max="3592" width="9.1640625" style="1" customWidth="1"/>
    <col min="3593" max="3594" width="11" style="1" customWidth="1"/>
    <col min="3595" max="3595" width="12.25" style="1" customWidth="1"/>
    <col min="3596" max="3598" width="12.83203125" style="1" customWidth="1"/>
    <col min="3599" max="3599" width="10.75" style="1" customWidth="1"/>
    <col min="3600" max="3600" width="12.75" style="1" customWidth="1"/>
    <col min="3601" max="3601" width="10.83203125" style="1" customWidth="1"/>
    <col min="3602" max="3602" width="11.25" style="1" customWidth="1"/>
    <col min="3603" max="3603" width="9.75" style="1" customWidth="1"/>
    <col min="3604" max="3604" width="11.1640625" style="1" customWidth="1"/>
    <col min="3605" max="3605" width="12.4140625" style="1" customWidth="1"/>
    <col min="3606" max="3611" width="9.75" style="1" customWidth="1"/>
    <col min="3612" max="3612" width="6.1640625" style="1" customWidth="1"/>
    <col min="3613" max="3842" width="8.83203125" style="1"/>
    <col min="3843" max="3843" width="6.83203125" style="1" customWidth="1"/>
    <col min="3844" max="3844" width="27.4140625" style="1" customWidth="1"/>
    <col min="3845" max="3845" width="12.83203125" style="1" customWidth="1"/>
    <col min="3846" max="3846" width="0" style="1" hidden="1" customWidth="1"/>
    <col min="3847" max="3847" width="40.4140625" style="1" customWidth="1"/>
    <col min="3848" max="3848" width="9.1640625" style="1" customWidth="1"/>
    <col min="3849" max="3850" width="11" style="1" customWidth="1"/>
    <col min="3851" max="3851" width="12.25" style="1" customWidth="1"/>
    <col min="3852" max="3854" width="12.83203125" style="1" customWidth="1"/>
    <col min="3855" max="3855" width="10.75" style="1" customWidth="1"/>
    <col min="3856" max="3856" width="12.75" style="1" customWidth="1"/>
    <col min="3857" max="3857" width="10.83203125" style="1" customWidth="1"/>
    <col min="3858" max="3858" width="11.25" style="1" customWidth="1"/>
    <col min="3859" max="3859" width="9.75" style="1" customWidth="1"/>
    <col min="3860" max="3860" width="11.1640625" style="1" customWidth="1"/>
    <col min="3861" max="3861" width="12.4140625" style="1" customWidth="1"/>
    <col min="3862" max="3867" width="9.75" style="1" customWidth="1"/>
    <col min="3868" max="3868" width="6.1640625" style="1" customWidth="1"/>
    <col min="3869" max="4098" width="8.83203125" style="1"/>
    <col min="4099" max="4099" width="6.83203125" style="1" customWidth="1"/>
    <col min="4100" max="4100" width="27.4140625" style="1" customWidth="1"/>
    <col min="4101" max="4101" width="12.83203125" style="1" customWidth="1"/>
    <col min="4102" max="4102" width="0" style="1" hidden="1" customWidth="1"/>
    <col min="4103" max="4103" width="40.4140625" style="1" customWidth="1"/>
    <col min="4104" max="4104" width="9.1640625" style="1" customWidth="1"/>
    <col min="4105" max="4106" width="11" style="1" customWidth="1"/>
    <col min="4107" max="4107" width="12.25" style="1" customWidth="1"/>
    <col min="4108" max="4110" width="12.83203125" style="1" customWidth="1"/>
    <col min="4111" max="4111" width="10.75" style="1" customWidth="1"/>
    <col min="4112" max="4112" width="12.75" style="1" customWidth="1"/>
    <col min="4113" max="4113" width="10.83203125" style="1" customWidth="1"/>
    <col min="4114" max="4114" width="11.25" style="1" customWidth="1"/>
    <col min="4115" max="4115" width="9.75" style="1" customWidth="1"/>
    <col min="4116" max="4116" width="11.1640625" style="1" customWidth="1"/>
    <col min="4117" max="4117" width="12.4140625" style="1" customWidth="1"/>
    <col min="4118" max="4123" width="9.75" style="1" customWidth="1"/>
    <col min="4124" max="4124" width="6.1640625" style="1" customWidth="1"/>
    <col min="4125" max="4354" width="8.83203125" style="1"/>
    <col min="4355" max="4355" width="6.83203125" style="1" customWidth="1"/>
    <col min="4356" max="4356" width="27.4140625" style="1" customWidth="1"/>
    <col min="4357" max="4357" width="12.83203125" style="1" customWidth="1"/>
    <col min="4358" max="4358" width="0" style="1" hidden="1" customWidth="1"/>
    <col min="4359" max="4359" width="40.4140625" style="1" customWidth="1"/>
    <col min="4360" max="4360" width="9.1640625" style="1" customWidth="1"/>
    <col min="4361" max="4362" width="11" style="1" customWidth="1"/>
    <col min="4363" max="4363" width="12.25" style="1" customWidth="1"/>
    <col min="4364" max="4366" width="12.83203125" style="1" customWidth="1"/>
    <col min="4367" max="4367" width="10.75" style="1" customWidth="1"/>
    <col min="4368" max="4368" width="12.75" style="1" customWidth="1"/>
    <col min="4369" max="4369" width="10.83203125" style="1" customWidth="1"/>
    <col min="4370" max="4370" width="11.25" style="1" customWidth="1"/>
    <col min="4371" max="4371" width="9.75" style="1" customWidth="1"/>
    <col min="4372" max="4372" width="11.1640625" style="1" customWidth="1"/>
    <col min="4373" max="4373" width="12.4140625" style="1" customWidth="1"/>
    <col min="4374" max="4379" width="9.75" style="1" customWidth="1"/>
    <col min="4380" max="4380" width="6.1640625" style="1" customWidth="1"/>
    <col min="4381" max="4610" width="8.83203125" style="1"/>
    <col min="4611" max="4611" width="6.83203125" style="1" customWidth="1"/>
    <col min="4612" max="4612" width="27.4140625" style="1" customWidth="1"/>
    <col min="4613" max="4613" width="12.83203125" style="1" customWidth="1"/>
    <col min="4614" max="4614" width="0" style="1" hidden="1" customWidth="1"/>
    <col min="4615" max="4615" width="40.4140625" style="1" customWidth="1"/>
    <col min="4616" max="4616" width="9.1640625" style="1" customWidth="1"/>
    <col min="4617" max="4618" width="11" style="1" customWidth="1"/>
    <col min="4619" max="4619" width="12.25" style="1" customWidth="1"/>
    <col min="4620" max="4622" width="12.83203125" style="1" customWidth="1"/>
    <col min="4623" max="4623" width="10.75" style="1" customWidth="1"/>
    <col min="4624" max="4624" width="12.75" style="1" customWidth="1"/>
    <col min="4625" max="4625" width="10.83203125" style="1" customWidth="1"/>
    <col min="4626" max="4626" width="11.25" style="1" customWidth="1"/>
    <col min="4627" max="4627" width="9.75" style="1" customWidth="1"/>
    <col min="4628" max="4628" width="11.1640625" style="1" customWidth="1"/>
    <col min="4629" max="4629" width="12.4140625" style="1" customWidth="1"/>
    <col min="4630" max="4635" width="9.75" style="1" customWidth="1"/>
    <col min="4636" max="4636" width="6.1640625" style="1" customWidth="1"/>
    <col min="4637" max="4866" width="8.83203125" style="1"/>
    <col min="4867" max="4867" width="6.83203125" style="1" customWidth="1"/>
    <col min="4868" max="4868" width="27.4140625" style="1" customWidth="1"/>
    <col min="4869" max="4869" width="12.83203125" style="1" customWidth="1"/>
    <col min="4870" max="4870" width="0" style="1" hidden="1" customWidth="1"/>
    <col min="4871" max="4871" width="40.4140625" style="1" customWidth="1"/>
    <col min="4872" max="4872" width="9.1640625" style="1" customWidth="1"/>
    <col min="4873" max="4874" width="11" style="1" customWidth="1"/>
    <col min="4875" max="4875" width="12.25" style="1" customWidth="1"/>
    <col min="4876" max="4878" width="12.83203125" style="1" customWidth="1"/>
    <col min="4879" max="4879" width="10.75" style="1" customWidth="1"/>
    <col min="4880" max="4880" width="12.75" style="1" customWidth="1"/>
    <col min="4881" max="4881" width="10.83203125" style="1" customWidth="1"/>
    <col min="4882" max="4882" width="11.25" style="1" customWidth="1"/>
    <col min="4883" max="4883" width="9.75" style="1" customWidth="1"/>
    <col min="4884" max="4884" width="11.1640625" style="1" customWidth="1"/>
    <col min="4885" max="4885" width="12.4140625" style="1" customWidth="1"/>
    <col min="4886" max="4891" width="9.75" style="1" customWidth="1"/>
    <col min="4892" max="4892" width="6.1640625" style="1" customWidth="1"/>
    <col min="4893" max="5122" width="8.83203125" style="1"/>
    <col min="5123" max="5123" width="6.83203125" style="1" customWidth="1"/>
    <col min="5124" max="5124" width="27.4140625" style="1" customWidth="1"/>
    <col min="5125" max="5125" width="12.83203125" style="1" customWidth="1"/>
    <col min="5126" max="5126" width="0" style="1" hidden="1" customWidth="1"/>
    <col min="5127" max="5127" width="40.4140625" style="1" customWidth="1"/>
    <col min="5128" max="5128" width="9.1640625" style="1" customWidth="1"/>
    <col min="5129" max="5130" width="11" style="1" customWidth="1"/>
    <col min="5131" max="5131" width="12.25" style="1" customWidth="1"/>
    <col min="5132" max="5134" width="12.83203125" style="1" customWidth="1"/>
    <col min="5135" max="5135" width="10.75" style="1" customWidth="1"/>
    <col min="5136" max="5136" width="12.75" style="1" customWidth="1"/>
    <col min="5137" max="5137" width="10.83203125" style="1" customWidth="1"/>
    <col min="5138" max="5138" width="11.25" style="1" customWidth="1"/>
    <col min="5139" max="5139" width="9.75" style="1" customWidth="1"/>
    <col min="5140" max="5140" width="11.1640625" style="1" customWidth="1"/>
    <col min="5141" max="5141" width="12.4140625" style="1" customWidth="1"/>
    <col min="5142" max="5147" width="9.75" style="1" customWidth="1"/>
    <col min="5148" max="5148" width="6.1640625" style="1" customWidth="1"/>
    <col min="5149" max="5378" width="8.83203125" style="1"/>
    <col min="5379" max="5379" width="6.83203125" style="1" customWidth="1"/>
    <col min="5380" max="5380" width="27.4140625" style="1" customWidth="1"/>
    <col min="5381" max="5381" width="12.83203125" style="1" customWidth="1"/>
    <col min="5382" max="5382" width="0" style="1" hidden="1" customWidth="1"/>
    <col min="5383" max="5383" width="40.4140625" style="1" customWidth="1"/>
    <col min="5384" max="5384" width="9.1640625" style="1" customWidth="1"/>
    <col min="5385" max="5386" width="11" style="1" customWidth="1"/>
    <col min="5387" max="5387" width="12.25" style="1" customWidth="1"/>
    <col min="5388" max="5390" width="12.83203125" style="1" customWidth="1"/>
    <col min="5391" max="5391" width="10.75" style="1" customWidth="1"/>
    <col min="5392" max="5392" width="12.75" style="1" customWidth="1"/>
    <col min="5393" max="5393" width="10.83203125" style="1" customWidth="1"/>
    <col min="5394" max="5394" width="11.25" style="1" customWidth="1"/>
    <col min="5395" max="5395" width="9.75" style="1" customWidth="1"/>
    <col min="5396" max="5396" width="11.1640625" style="1" customWidth="1"/>
    <col min="5397" max="5397" width="12.4140625" style="1" customWidth="1"/>
    <col min="5398" max="5403" width="9.75" style="1" customWidth="1"/>
    <col min="5404" max="5404" width="6.1640625" style="1" customWidth="1"/>
    <col min="5405" max="5634" width="8.83203125" style="1"/>
    <col min="5635" max="5635" width="6.83203125" style="1" customWidth="1"/>
    <col min="5636" max="5636" width="27.4140625" style="1" customWidth="1"/>
    <col min="5637" max="5637" width="12.83203125" style="1" customWidth="1"/>
    <col min="5638" max="5638" width="0" style="1" hidden="1" customWidth="1"/>
    <col min="5639" max="5639" width="40.4140625" style="1" customWidth="1"/>
    <col min="5640" max="5640" width="9.1640625" style="1" customWidth="1"/>
    <col min="5641" max="5642" width="11" style="1" customWidth="1"/>
    <col min="5643" max="5643" width="12.25" style="1" customWidth="1"/>
    <col min="5644" max="5646" width="12.83203125" style="1" customWidth="1"/>
    <col min="5647" max="5647" width="10.75" style="1" customWidth="1"/>
    <col min="5648" max="5648" width="12.75" style="1" customWidth="1"/>
    <col min="5649" max="5649" width="10.83203125" style="1" customWidth="1"/>
    <col min="5650" max="5650" width="11.25" style="1" customWidth="1"/>
    <col min="5651" max="5651" width="9.75" style="1" customWidth="1"/>
    <col min="5652" max="5652" width="11.1640625" style="1" customWidth="1"/>
    <col min="5653" max="5653" width="12.4140625" style="1" customWidth="1"/>
    <col min="5654" max="5659" width="9.75" style="1" customWidth="1"/>
    <col min="5660" max="5660" width="6.1640625" style="1" customWidth="1"/>
    <col min="5661" max="5890" width="8.83203125" style="1"/>
    <col min="5891" max="5891" width="6.83203125" style="1" customWidth="1"/>
    <col min="5892" max="5892" width="27.4140625" style="1" customWidth="1"/>
    <col min="5893" max="5893" width="12.83203125" style="1" customWidth="1"/>
    <col min="5894" max="5894" width="0" style="1" hidden="1" customWidth="1"/>
    <col min="5895" max="5895" width="40.4140625" style="1" customWidth="1"/>
    <col min="5896" max="5896" width="9.1640625" style="1" customWidth="1"/>
    <col min="5897" max="5898" width="11" style="1" customWidth="1"/>
    <col min="5899" max="5899" width="12.25" style="1" customWidth="1"/>
    <col min="5900" max="5902" width="12.83203125" style="1" customWidth="1"/>
    <col min="5903" max="5903" width="10.75" style="1" customWidth="1"/>
    <col min="5904" max="5904" width="12.75" style="1" customWidth="1"/>
    <col min="5905" max="5905" width="10.83203125" style="1" customWidth="1"/>
    <col min="5906" max="5906" width="11.25" style="1" customWidth="1"/>
    <col min="5907" max="5907" width="9.75" style="1" customWidth="1"/>
    <col min="5908" max="5908" width="11.1640625" style="1" customWidth="1"/>
    <col min="5909" max="5909" width="12.4140625" style="1" customWidth="1"/>
    <col min="5910" max="5915" width="9.75" style="1" customWidth="1"/>
    <col min="5916" max="5916" width="6.1640625" style="1" customWidth="1"/>
    <col min="5917" max="6146" width="8.83203125" style="1"/>
    <col min="6147" max="6147" width="6.83203125" style="1" customWidth="1"/>
    <col min="6148" max="6148" width="27.4140625" style="1" customWidth="1"/>
    <col min="6149" max="6149" width="12.83203125" style="1" customWidth="1"/>
    <col min="6150" max="6150" width="0" style="1" hidden="1" customWidth="1"/>
    <col min="6151" max="6151" width="40.4140625" style="1" customWidth="1"/>
    <col min="6152" max="6152" width="9.1640625" style="1" customWidth="1"/>
    <col min="6153" max="6154" width="11" style="1" customWidth="1"/>
    <col min="6155" max="6155" width="12.25" style="1" customWidth="1"/>
    <col min="6156" max="6158" width="12.83203125" style="1" customWidth="1"/>
    <col min="6159" max="6159" width="10.75" style="1" customWidth="1"/>
    <col min="6160" max="6160" width="12.75" style="1" customWidth="1"/>
    <col min="6161" max="6161" width="10.83203125" style="1" customWidth="1"/>
    <col min="6162" max="6162" width="11.25" style="1" customWidth="1"/>
    <col min="6163" max="6163" width="9.75" style="1" customWidth="1"/>
    <col min="6164" max="6164" width="11.1640625" style="1" customWidth="1"/>
    <col min="6165" max="6165" width="12.4140625" style="1" customWidth="1"/>
    <col min="6166" max="6171" width="9.75" style="1" customWidth="1"/>
    <col min="6172" max="6172" width="6.1640625" style="1" customWidth="1"/>
    <col min="6173" max="6402" width="8.83203125" style="1"/>
    <col min="6403" max="6403" width="6.83203125" style="1" customWidth="1"/>
    <col min="6404" max="6404" width="27.4140625" style="1" customWidth="1"/>
    <col min="6405" max="6405" width="12.83203125" style="1" customWidth="1"/>
    <col min="6406" max="6406" width="0" style="1" hidden="1" customWidth="1"/>
    <col min="6407" max="6407" width="40.4140625" style="1" customWidth="1"/>
    <col min="6408" max="6408" width="9.1640625" style="1" customWidth="1"/>
    <col min="6409" max="6410" width="11" style="1" customWidth="1"/>
    <col min="6411" max="6411" width="12.25" style="1" customWidth="1"/>
    <col min="6412" max="6414" width="12.83203125" style="1" customWidth="1"/>
    <col min="6415" max="6415" width="10.75" style="1" customWidth="1"/>
    <col min="6416" max="6416" width="12.75" style="1" customWidth="1"/>
    <col min="6417" max="6417" width="10.83203125" style="1" customWidth="1"/>
    <col min="6418" max="6418" width="11.25" style="1" customWidth="1"/>
    <col min="6419" max="6419" width="9.75" style="1" customWidth="1"/>
    <col min="6420" max="6420" width="11.1640625" style="1" customWidth="1"/>
    <col min="6421" max="6421" width="12.4140625" style="1" customWidth="1"/>
    <col min="6422" max="6427" width="9.75" style="1" customWidth="1"/>
    <col min="6428" max="6428" width="6.1640625" style="1" customWidth="1"/>
    <col min="6429" max="6658" width="8.83203125" style="1"/>
    <col min="6659" max="6659" width="6.83203125" style="1" customWidth="1"/>
    <col min="6660" max="6660" width="27.4140625" style="1" customWidth="1"/>
    <col min="6661" max="6661" width="12.83203125" style="1" customWidth="1"/>
    <col min="6662" max="6662" width="0" style="1" hidden="1" customWidth="1"/>
    <col min="6663" max="6663" width="40.4140625" style="1" customWidth="1"/>
    <col min="6664" max="6664" width="9.1640625" style="1" customWidth="1"/>
    <col min="6665" max="6666" width="11" style="1" customWidth="1"/>
    <col min="6667" max="6667" width="12.25" style="1" customWidth="1"/>
    <col min="6668" max="6670" width="12.83203125" style="1" customWidth="1"/>
    <col min="6671" max="6671" width="10.75" style="1" customWidth="1"/>
    <col min="6672" max="6672" width="12.75" style="1" customWidth="1"/>
    <col min="6673" max="6673" width="10.83203125" style="1" customWidth="1"/>
    <col min="6674" max="6674" width="11.25" style="1" customWidth="1"/>
    <col min="6675" max="6675" width="9.75" style="1" customWidth="1"/>
    <col min="6676" max="6676" width="11.1640625" style="1" customWidth="1"/>
    <col min="6677" max="6677" width="12.4140625" style="1" customWidth="1"/>
    <col min="6678" max="6683" width="9.75" style="1" customWidth="1"/>
    <col min="6684" max="6684" width="6.1640625" style="1" customWidth="1"/>
    <col min="6685" max="6914" width="8.83203125" style="1"/>
    <col min="6915" max="6915" width="6.83203125" style="1" customWidth="1"/>
    <col min="6916" max="6916" width="27.4140625" style="1" customWidth="1"/>
    <col min="6917" max="6917" width="12.83203125" style="1" customWidth="1"/>
    <col min="6918" max="6918" width="0" style="1" hidden="1" customWidth="1"/>
    <col min="6919" max="6919" width="40.4140625" style="1" customWidth="1"/>
    <col min="6920" max="6920" width="9.1640625" style="1" customWidth="1"/>
    <col min="6921" max="6922" width="11" style="1" customWidth="1"/>
    <col min="6923" max="6923" width="12.25" style="1" customWidth="1"/>
    <col min="6924" max="6926" width="12.83203125" style="1" customWidth="1"/>
    <col min="6927" max="6927" width="10.75" style="1" customWidth="1"/>
    <col min="6928" max="6928" width="12.75" style="1" customWidth="1"/>
    <col min="6929" max="6929" width="10.83203125" style="1" customWidth="1"/>
    <col min="6930" max="6930" width="11.25" style="1" customWidth="1"/>
    <col min="6931" max="6931" width="9.75" style="1" customWidth="1"/>
    <col min="6932" max="6932" width="11.1640625" style="1" customWidth="1"/>
    <col min="6933" max="6933" width="12.4140625" style="1" customWidth="1"/>
    <col min="6934" max="6939" width="9.75" style="1" customWidth="1"/>
    <col min="6940" max="6940" width="6.1640625" style="1" customWidth="1"/>
    <col min="6941" max="7170" width="8.83203125" style="1"/>
    <col min="7171" max="7171" width="6.83203125" style="1" customWidth="1"/>
    <col min="7172" max="7172" width="27.4140625" style="1" customWidth="1"/>
    <col min="7173" max="7173" width="12.83203125" style="1" customWidth="1"/>
    <col min="7174" max="7174" width="0" style="1" hidden="1" customWidth="1"/>
    <col min="7175" max="7175" width="40.4140625" style="1" customWidth="1"/>
    <col min="7176" max="7176" width="9.1640625" style="1" customWidth="1"/>
    <col min="7177" max="7178" width="11" style="1" customWidth="1"/>
    <col min="7179" max="7179" width="12.25" style="1" customWidth="1"/>
    <col min="7180" max="7182" width="12.83203125" style="1" customWidth="1"/>
    <col min="7183" max="7183" width="10.75" style="1" customWidth="1"/>
    <col min="7184" max="7184" width="12.75" style="1" customWidth="1"/>
    <col min="7185" max="7185" width="10.83203125" style="1" customWidth="1"/>
    <col min="7186" max="7186" width="11.25" style="1" customWidth="1"/>
    <col min="7187" max="7187" width="9.75" style="1" customWidth="1"/>
    <col min="7188" max="7188" width="11.1640625" style="1" customWidth="1"/>
    <col min="7189" max="7189" width="12.4140625" style="1" customWidth="1"/>
    <col min="7190" max="7195" width="9.75" style="1" customWidth="1"/>
    <col min="7196" max="7196" width="6.1640625" style="1" customWidth="1"/>
    <col min="7197" max="7426" width="8.83203125" style="1"/>
    <col min="7427" max="7427" width="6.83203125" style="1" customWidth="1"/>
    <col min="7428" max="7428" width="27.4140625" style="1" customWidth="1"/>
    <col min="7429" max="7429" width="12.83203125" style="1" customWidth="1"/>
    <col min="7430" max="7430" width="0" style="1" hidden="1" customWidth="1"/>
    <col min="7431" max="7431" width="40.4140625" style="1" customWidth="1"/>
    <col min="7432" max="7432" width="9.1640625" style="1" customWidth="1"/>
    <col min="7433" max="7434" width="11" style="1" customWidth="1"/>
    <col min="7435" max="7435" width="12.25" style="1" customWidth="1"/>
    <col min="7436" max="7438" width="12.83203125" style="1" customWidth="1"/>
    <col min="7439" max="7439" width="10.75" style="1" customWidth="1"/>
    <col min="7440" max="7440" width="12.75" style="1" customWidth="1"/>
    <col min="7441" max="7441" width="10.83203125" style="1" customWidth="1"/>
    <col min="7442" max="7442" width="11.25" style="1" customWidth="1"/>
    <col min="7443" max="7443" width="9.75" style="1" customWidth="1"/>
    <col min="7444" max="7444" width="11.1640625" style="1" customWidth="1"/>
    <col min="7445" max="7445" width="12.4140625" style="1" customWidth="1"/>
    <col min="7446" max="7451" width="9.75" style="1" customWidth="1"/>
    <col min="7452" max="7452" width="6.1640625" style="1" customWidth="1"/>
    <col min="7453" max="7682" width="8.83203125" style="1"/>
    <col min="7683" max="7683" width="6.83203125" style="1" customWidth="1"/>
    <col min="7684" max="7684" width="27.4140625" style="1" customWidth="1"/>
    <col min="7685" max="7685" width="12.83203125" style="1" customWidth="1"/>
    <col min="7686" max="7686" width="0" style="1" hidden="1" customWidth="1"/>
    <col min="7687" max="7687" width="40.4140625" style="1" customWidth="1"/>
    <col min="7688" max="7688" width="9.1640625" style="1" customWidth="1"/>
    <col min="7689" max="7690" width="11" style="1" customWidth="1"/>
    <col min="7691" max="7691" width="12.25" style="1" customWidth="1"/>
    <col min="7692" max="7694" width="12.83203125" style="1" customWidth="1"/>
    <col min="7695" max="7695" width="10.75" style="1" customWidth="1"/>
    <col min="7696" max="7696" width="12.75" style="1" customWidth="1"/>
    <col min="7697" max="7697" width="10.83203125" style="1" customWidth="1"/>
    <col min="7698" max="7698" width="11.25" style="1" customWidth="1"/>
    <col min="7699" max="7699" width="9.75" style="1" customWidth="1"/>
    <col min="7700" max="7700" width="11.1640625" style="1" customWidth="1"/>
    <col min="7701" max="7701" width="12.4140625" style="1" customWidth="1"/>
    <col min="7702" max="7707" width="9.75" style="1" customWidth="1"/>
    <col min="7708" max="7708" width="6.1640625" style="1" customWidth="1"/>
    <col min="7709" max="7938" width="8.83203125" style="1"/>
    <col min="7939" max="7939" width="6.83203125" style="1" customWidth="1"/>
    <col min="7940" max="7940" width="27.4140625" style="1" customWidth="1"/>
    <col min="7941" max="7941" width="12.83203125" style="1" customWidth="1"/>
    <col min="7942" max="7942" width="0" style="1" hidden="1" customWidth="1"/>
    <col min="7943" max="7943" width="40.4140625" style="1" customWidth="1"/>
    <col min="7944" max="7944" width="9.1640625" style="1" customWidth="1"/>
    <col min="7945" max="7946" width="11" style="1" customWidth="1"/>
    <col min="7947" max="7947" width="12.25" style="1" customWidth="1"/>
    <col min="7948" max="7950" width="12.83203125" style="1" customWidth="1"/>
    <col min="7951" max="7951" width="10.75" style="1" customWidth="1"/>
    <col min="7952" max="7952" width="12.75" style="1" customWidth="1"/>
    <col min="7953" max="7953" width="10.83203125" style="1" customWidth="1"/>
    <col min="7954" max="7954" width="11.25" style="1" customWidth="1"/>
    <col min="7955" max="7955" width="9.75" style="1" customWidth="1"/>
    <col min="7956" max="7956" width="11.1640625" style="1" customWidth="1"/>
    <col min="7957" max="7957" width="12.4140625" style="1" customWidth="1"/>
    <col min="7958" max="7963" width="9.75" style="1" customWidth="1"/>
    <col min="7964" max="7964" width="6.1640625" style="1" customWidth="1"/>
    <col min="7965" max="8194" width="8.83203125" style="1"/>
    <col min="8195" max="8195" width="6.83203125" style="1" customWidth="1"/>
    <col min="8196" max="8196" width="27.4140625" style="1" customWidth="1"/>
    <col min="8197" max="8197" width="12.83203125" style="1" customWidth="1"/>
    <col min="8198" max="8198" width="0" style="1" hidden="1" customWidth="1"/>
    <col min="8199" max="8199" width="40.4140625" style="1" customWidth="1"/>
    <col min="8200" max="8200" width="9.1640625" style="1" customWidth="1"/>
    <col min="8201" max="8202" width="11" style="1" customWidth="1"/>
    <col min="8203" max="8203" width="12.25" style="1" customWidth="1"/>
    <col min="8204" max="8206" width="12.83203125" style="1" customWidth="1"/>
    <col min="8207" max="8207" width="10.75" style="1" customWidth="1"/>
    <col min="8208" max="8208" width="12.75" style="1" customWidth="1"/>
    <col min="8209" max="8209" width="10.83203125" style="1" customWidth="1"/>
    <col min="8210" max="8210" width="11.25" style="1" customWidth="1"/>
    <col min="8211" max="8211" width="9.75" style="1" customWidth="1"/>
    <col min="8212" max="8212" width="11.1640625" style="1" customWidth="1"/>
    <col min="8213" max="8213" width="12.4140625" style="1" customWidth="1"/>
    <col min="8214" max="8219" width="9.75" style="1" customWidth="1"/>
    <col min="8220" max="8220" width="6.1640625" style="1" customWidth="1"/>
    <col min="8221" max="8450" width="8.83203125" style="1"/>
    <col min="8451" max="8451" width="6.83203125" style="1" customWidth="1"/>
    <col min="8452" max="8452" width="27.4140625" style="1" customWidth="1"/>
    <col min="8453" max="8453" width="12.83203125" style="1" customWidth="1"/>
    <col min="8454" max="8454" width="0" style="1" hidden="1" customWidth="1"/>
    <col min="8455" max="8455" width="40.4140625" style="1" customWidth="1"/>
    <col min="8456" max="8456" width="9.1640625" style="1" customWidth="1"/>
    <col min="8457" max="8458" width="11" style="1" customWidth="1"/>
    <col min="8459" max="8459" width="12.25" style="1" customWidth="1"/>
    <col min="8460" max="8462" width="12.83203125" style="1" customWidth="1"/>
    <col min="8463" max="8463" width="10.75" style="1" customWidth="1"/>
    <col min="8464" max="8464" width="12.75" style="1" customWidth="1"/>
    <col min="8465" max="8465" width="10.83203125" style="1" customWidth="1"/>
    <col min="8466" max="8466" width="11.25" style="1" customWidth="1"/>
    <col min="8467" max="8467" width="9.75" style="1" customWidth="1"/>
    <col min="8468" max="8468" width="11.1640625" style="1" customWidth="1"/>
    <col min="8469" max="8469" width="12.4140625" style="1" customWidth="1"/>
    <col min="8470" max="8475" width="9.75" style="1" customWidth="1"/>
    <col min="8476" max="8476" width="6.1640625" style="1" customWidth="1"/>
    <col min="8477" max="8706" width="8.83203125" style="1"/>
    <col min="8707" max="8707" width="6.83203125" style="1" customWidth="1"/>
    <col min="8708" max="8708" width="27.4140625" style="1" customWidth="1"/>
    <col min="8709" max="8709" width="12.83203125" style="1" customWidth="1"/>
    <col min="8710" max="8710" width="0" style="1" hidden="1" customWidth="1"/>
    <col min="8711" max="8711" width="40.4140625" style="1" customWidth="1"/>
    <col min="8712" max="8712" width="9.1640625" style="1" customWidth="1"/>
    <col min="8713" max="8714" width="11" style="1" customWidth="1"/>
    <col min="8715" max="8715" width="12.25" style="1" customWidth="1"/>
    <col min="8716" max="8718" width="12.83203125" style="1" customWidth="1"/>
    <col min="8719" max="8719" width="10.75" style="1" customWidth="1"/>
    <col min="8720" max="8720" width="12.75" style="1" customWidth="1"/>
    <col min="8721" max="8721" width="10.83203125" style="1" customWidth="1"/>
    <col min="8722" max="8722" width="11.25" style="1" customWidth="1"/>
    <col min="8723" max="8723" width="9.75" style="1" customWidth="1"/>
    <col min="8724" max="8724" width="11.1640625" style="1" customWidth="1"/>
    <col min="8725" max="8725" width="12.4140625" style="1" customWidth="1"/>
    <col min="8726" max="8731" width="9.75" style="1" customWidth="1"/>
    <col min="8732" max="8732" width="6.1640625" style="1" customWidth="1"/>
    <col min="8733" max="8962" width="8.83203125" style="1"/>
    <col min="8963" max="8963" width="6.83203125" style="1" customWidth="1"/>
    <col min="8964" max="8964" width="27.4140625" style="1" customWidth="1"/>
    <col min="8965" max="8965" width="12.83203125" style="1" customWidth="1"/>
    <col min="8966" max="8966" width="0" style="1" hidden="1" customWidth="1"/>
    <col min="8967" max="8967" width="40.4140625" style="1" customWidth="1"/>
    <col min="8968" max="8968" width="9.1640625" style="1" customWidth="1"/>
    <col min="8969" max="8970" width="11" style="1" customWidth="1"/>
    <col min="8971" max="8971" width="12.25" style="1" customWidth="1"/>
    <col min="8972" max="8974" width="12.83203125" style="1" customWidth="1"/>
    <col min="8975" max="8975" width="10.75" style="1" customWidth="1"/>
    <col min="8976" max="8976" width="12.75" style="1" customWidth="1"/>
    <col min="8977" max="8977" width="10.83203125" style="1" customWidth="1"/>
    <col min="8978" max="8978" width="11.25" style="1" customWidth="1"/>
    <col min="8979" max="8979" width="9.75" style="1" customWidth="1"/>
    <col min="8980" max="8980" width="11.1640625" style="1" customWidth="1"/>
    <col min="8981" max="8981" width="12.4140625" style="1" customWidth="1"/>
    <col min="8982" max="8987" width="9.75" style="1" customWidth="1"/>
    <col min="8988" max="8988" width="6.1640625" style="1" customWidth="1"/>
    <col min="8989" max="9218" width="8.83203125" style="1"/>
    <col min="9219" max="9219" width="6.83203125" style="1" customWidth="1"/>
    <col min="9220" max="9220" width="27.4140625" style="1" customWidth="1"/>
    <col min="9221" max="9221" width="12.83203125" style="1" customWidth="1"/>
    <col min="9222" max="9222" width="0" style="1" hidden="1" customWidth="1"/>
    <col min="9223" max="9223" width="40.4140625" style="1" customWidth="1"/>
    <col min="9224" max="9224" width="9.1640625" style="1" customWidth="1"/>
    <col min="9225" max="9226" width="11" style="1" customWidth="1"/>
    <col min="9227" max="9227" width="12.25" style="1" customWidth="1"/>
    <col min="9228" max="9230" width="12.83203125" style="1" customWidth="1"/>
    <col min="9231" max="9231" width="10.75" style="1" customWidth="1"/>
    <col min="9232" max="9232" width="12.75" style="1" customWidth="1"/>
    <col min="9233" max="9233" width="10.83203125" style="1" customWidth="1"/>
    <col min="9234" max="9234" width="11.25" style="1" customWidth="1"/>
    <col min="9235" max="9235" width="9.75" style="1" customWidth="1"/>
    <col min="9236" max="9236" width="11.1640625" style="1" customWidth="1"/>
    <col min="9237" max="9237" width="12.4140625" style="1" customWidth="1"/>
    <col min="9238" max="9243" width="9.75" style="1" customWidth="1"/>
    <col min="9244" max="9244" width="6.1640625" style="1" customWidth="1"/>
    <col min="9245" max="9474" width="8.83203125" style="1"/>
    <col min="9475" max="9475" width="6.83203125" style="1" customWidth="1"/>
    <col min="9476" max="9476" width="27.4140625" style="1" customWidth="1"/>
    <col min="9477" max="9477" width="12.83203125" style="1" customWidth="1"/>
    <col min="9478" max="9478" width="0" style="1" hidden="1" customWidth="1"/>
    <col min="9479" max="9479" width="40.4140625" style="1" customWidth="1"/>
    <col min="9480" max="9480" width="9.1640625" style="1" customWidth="1"/>
    <col min="9481" max="9482" width="11" style="1" customWidth="1"/>
    <col min="9483" max="9483" width="12.25" style="1" customWidth="1"/>
    <col min="9484" max="9486" width="12.83203125" style="1" customWidth="1"/>
    <col min="9487" max="9487" width="10.75" style="1" customWidth="1"/>
    <col min="9488" max="9488" width="12.75" style="1" customWidth="1"/>
    <col min="9489" max="9489" width="10.83203125" style="1" customWidth="1"/>
    <col min="9490" max="9490" width="11.25" style="1" customWidth="1"/>
    <col min="9491" max="9491" width="9.75" style="1" customWidth="1"/>
    <col min="9492" max="9492" width="11.1640625" style="1" customWidth="1"/>
    <col min="9493" max="9493" width="12.4140625" style="1" customWidth="1"/>
    <col min="9494" max="9499" width="9.75" style="1" customWidth="1"/>
    <col min="9500" max="9500" width="6.1640625" style="1" customWidth="1"/>
    <col min="9501" max="9730" width="8.83203125" style="1"/>
    <col min="9731" max="9731" width="6.83203125" style="1" customWidth="1"/>
    <col min="9732" max="9732" width="27.4140625" style="1" customWidth="1"/>
    <col min="9733" max="9733" width="12.83203125" style="1" customWidth="1"/>
    <col min="9734" max="9734" width="0" style="1" hidden="1" customWidth="1"/>
    <col min="9735" max="9735" width="40.4140625" style="1" customWidth="1"/>
    <col min="9736" max="9736" width="9.1640625" style="1" customWidth="1"/>
    <col min="9737" max="9738" width="11" style="1" customWidth="1"/>
    <col min="9739" max="9739" width="12.25" style="1" customWidth="1"/>
    <col min="9740" max="9742" width="12.83203125" style="1" customWidth="1"/>
    <col min="9743" max="9743" width="10.75" style="1" customWidth="1"/>
    <col min="9744" max="9744" width="12.75" style="1" customWidth="1"/>
    <col min="9745" max="9745" width="10.83203125" style="1" customWidth="1"/>
    <col min="9746" max="9746" width="11.25" style="1" customWidth="1"/>
    <col min="9747" max="9747" width="9.75" style="1" customWidth="1"/>
    <col min="9748" max="9748" width="11.1640625" style="1" customWidth="1"/>
    <col min="9749" max="9749" width="12.4140625" style="1" customWidth="1"/>
    <col min="9750" max="9755" width="9.75" style="1" customWidth="1"/>
    <col min="9756" max="9756" width="6.1640625" style="1" customWidth="1"/>
    <col min="9757" max="9986" width="8.83203125" style="1"/>
    <col min="9987" max="9987" width="6.83203125" style="1" customWidth="1"/>
    <col min="9988" max="9988" width="27.4140625" style="1" customWidth="1"/>
    <col min="9989" max="9989" width="12.83203125" style="1" customWidth="1"/>
    <col min="9990" max="9990" width="0" style="1" hidden="1" customWidth="1"/>
    <col min="9991" max="9991" width="40.4140625" style="1" customWidth="1"/>
    <col min="9992" max="9992" width="9.1640625" style="1" customWidth="1"/>
    <col min="9993" max="9994" width="11" style="1" customWidth="1"/>
    <col min="9995" max="9995" width="12.25" style="1" customWidth="1"/>
    <col min="9996" max="9998" width="12.83203125" style="1" customWidth="1"/>
    <col min="9999" max="9999" width="10.75" style="1" customWidth="1"/>
    <col min="10000" max="10000" width="12.75" style="1" customWidth="1"/>
    <col min="10001" max="10001" width="10.83203125" style="1" customWidth="1"/>
    <col min="10002" max="10002" width="11.25" style="1" customWidth="1"/>
    <col min="10003" max="10003" width="9.75" style="1" customWidth="1"/>
    <col min="10004" max="10004" width="11.1640625" style="1" customWidth="1"/>
    <col min="10005" max="10005" width="12.4140625" style="1" customWidth="1"/>
    <col min="10006" max="10011" width="9.75" style="1" customWidth="1"/>
    <col min="10012" max="10012" width="6.1640625" style="1" customWidth="1"/>
    <col min="10013" max="10242" width="8.83203125" style="1"/>
    <col min="10243" max="10243" width="6.83203125" style="1" customWidth="1"/>
    <col min="10244" max="10244" width="27.4140625" style="1" customWidth="1"/>
    <col min="10245" max="10245" width="12.83203125" style="1" customWidth="1"/>
    <col min="10246" max="10246" width="0" style="1" hidden="1" customWidth="1"/>
    <col min="10247" max="10247" width="40.4140625" style="1" customWidth="1"/>
    <col min="10248" max="10248" width="9.1640625" style="1" customWidth="1"/>
    <col min="10249" max="10250" width="11" style="1" customWidth="1"/>
    <col min="10251" max="10251" width="12.25" style="1" customWidth="1"/>
    <col min="10252" max="10254" width="12.83203125" style="1" customWidth="1"/>
    <col min="10255" max="10255" width="10.75" style="1" customWidth="1"/>
    <col min="10256" max="10256" width="12.75" style="1" customWidth="1"/>
    <col min="10257" max="10257" width="10.83203125" style="1" customWidth="1"/>
    <col min="10258" max="10258" width="11.25" style="1" customWidth="1"/>
    <col min="10259" max="10259" width="9.75" style="1" customWidth="1"/>
    <col min="10260" max="10260" width="11.1640625" style="1" customWidth="1"/>
    <col min="10261" max="10261" width="12.4140625" style="1" customWidth="1"/>
    <col min="10262" max="10267" width="9.75" style="1" customWidth="1"/>
    <col min="10268" max="10268" width="6.1640625" style="1" customWidth="1"/>
    <col min="10269" max="10498" width="8.83203125" style="1"/>
    <col min="10499" max="10499" width="6.83203125" style="1" customWidth="1"/>
    <col min="10500" max="10500" width="27.4140625" style="1" customWidth="1"/>
    <col min="10501" max="10501" width="12.83203125" style="1" customWidth="1"/>
    <col min="10502" max="10502" width="0" style="1" hidden="1" customWidth="1"/>
    <col min="10503" max="10503" width="40.4140625" style="1" customWidth="1"/>
    <col min="10504" max="10504" width="9.1640625" style="1" customWidth="1"/>
    <col min="10505" max="10506" width="11" style="1" customWidth="1"/>
    <col min="10507" max="10507" width="12.25" style="1" customWidth="1"/>
    <col min="10508" max="10510" width="12.83203125" style="1" customWidth="1"/>
    <col min="10511" max="10511" width="10.75" style="1" customWidth="1"/>
    <col min="10512" max="10512" width="12.75" style="1" customWidth="1"/>
    <col min="10513" max="10513" width="10.83203125" style="1" customWidth="1"/>
    <col min="10514" max="10514" width="11.25" style="1" customWidth="1"/>
    <col min="10515" max="10515" width="9.75" style="1" customWidth="1"/>
    <col min="10516" max="10516" width="11.1640625" style="1" customWidth="1"/>
    <col min="10517" max="10517" width="12.4140625" style="1" customWidth="1"/>
    <col min="10518" max="10523" width="9.75" style="1" customWidth="1"/>
    <col min="10524" max="10524" width="6.1640625" style="1" customWidth="1"/>
    <col min="10525" max="10754" width="8.83203125" style="1"/>
    <col min="10755" max="10755" width="6.83203125" style="1" customWidth="1"/>
    <col min="10756" max="10756" width="27.4140625" style="1" customWidth="1"/>
    <col min="10757" max="10757" width="12.83203125" style="1" customWidth="1"/>
    <col min="10758" max="10758" width="0" style="1" hidden="1" customWidth="1"/>
    <col min="10759" max="10759" width="40.4140625" style="1" customWidth="1"/>
    <col min="10760" max="10760" width="9.1640625" style="1" customWidth="1"/>
    <col min="10761" max="10762" width="11" style="1" customWidth="1"/>
    <col min="10763" max="10763" width="12.25" style="1" customWidth="1"/>
    <col min="10764" max="10766" width="12.83203125" style="1" customWidth="1"/>
    <col min="10767" max="10767" width="10.75" style="1" customWidth="1"/>
    <col min="10768" max="10768" width="12.75" style="1" customWidth="1"/>
    <col min="10769" max="10769" width="10.83203125" style="1" customWidth="1"/>
    <col min="10770" max="10770" width="11.25" style="1" customWidth="1"/>
    <col min="10771" max="10771" width="9.75" style="1" customWidth="1"/>
    <col min="10772" max="10772" width="11.1640625" style="1" customWidth="1"/>
    <col min="10773" max="10773" width="12.4140625" style="1" customWidth="1"/>
    <col min="10774" max="10779" width="9.75" style="1" customWidth="1"/>
    <col min="10780" max="10780" width="6.1640625" style="1" customWidth="1"/>
    <col min="10781" max="11010" width="8.83203125" style="1"/>
    <col min="11011" max="11011" width="6.83203125" style="1" customWidth="1"/>
    <col min="11012" max="11012" width="27.4140625" style="1" customWidth="1"/>
    <col min="11013" max="11013" width="12.83203125" style="1" customWidth="1"/>
    <col min="11014" max="11014" width="0" style="1" hidden="1" customWidth="1"/>
    <col min="11015" max="11015" width="40.4140625" style="1" customWidth="1"/>
    <col min="11016" max="11016" width="9.1640625" style="1" customWidth="1"/>
    <col min="11017" max="11018" width="11" style="1" customWidth="1"/>
    <col min="11019" max="11019" width="12.25" style="1" customWidth="1"/>
    <col min="11020" max="11022" width="12.83203125" style="1" customWidth="1"/>
    <col min="11023" max="11023" width="10.75" style="1" customWidth="1"/>
    <col min="11024" max="11024" width="12.75" style="1" customWidth="1"/>
    <col min="11025" max="11025" width="10.83203125" style="1" customWidth="1"/>
    <col min="11026" max="11026" width="11.25" style="1" customWidth="1"/>
    <col min="11027" max="11027" width="9.75" style="1" customWidth="1"/>
    <col min="11028" max="11028" width="11.1640625" style="1" customWidth="1"/>
    <col min="11029" max="11029" width="12.4140625" style="1" customWidth="1"/>
    <col min="11030" max="11035" width="9.75" style="1" customWidth="1"/>
    <col min="11036" max="11036" width="6.1640625" style="1" customWidth="1"/>
    <col min="11037" max="11266" width="8.83203125" style="1"/>
    <col min="11267" max="11267" width="6.83203125" style="1" customWidth="1"/>
    <col min="11268" max="11268" width="27.4140625" style="1" customWidth="1"/>
    <col min="11269" max="11269" width="12.83203125" style="1" customWidth="1"/>
    <col min="11270" max="11270" width="0" style="1" hidden="1" customWidth="1"/>
    <col min="11271" max="11271" width="40.4140625" style="1" customWidth="1"/>
    <col min="11272" max="11272" width="9.1640625" style="1" customWidth="1"/>
    <col min="11273" max="11274" width="11" style="1" customWidth="1"/>
    <col min="11275" max="11275" width="12.25" style="1" customWidth="1"/>
    <col min="11276" max="11278" width="12.83203125" style="1" customWidth="1"/>
    <col min="11279" max="11279" width="10.75" style="1" customWidth="1"/>
    <col min="11280" max="11280" width="12.75" style="1" customWidth="1"/>
    <col min="11281" max="11281" width="10.83203125" style="1" customWidth="1"/>
    <col min="11282" max="11282" width="11.25" style="1" customWidth="1"/>
    <col min="11283" max="11283" width="9.75" style="1" customWidth="1"/>
    <col min="11284" max="11284" width="11.1640625" style="1" customWidth="1"/>
    <col min="11285" max="11285" width="12.4140625" style="1" customWidth="1"/>
    <col min="11286" max="11291" width="9.75" style="1" customWidth="1"/>
    <col min="11292" max="11292" width="6.1640625" style="1" customWidth="1"/>
    <col min="11293" max="11522" width="8.83203125" style="1"/>
    <col min="11523" max="11523" width="6.83203125" style="1" customWidth="1"/>
    <col min="11524" max="11524" width="27.4140625" style="1" customWidth="1"/>
    <col min="11525" max="11525" width="12.83203125" style="1" customWidth="1"/>
    <col min="11526" max="11526" width="0" style="1" hidden="1" customWidth="1"/>
    <col min="11527" max="11527" width="40.4140625" style="1" customWidth="1"/>
    <col min="11528" max="11528" width="9.1640625" style="1" customWidth="1"/>
    <col min="11529" max="11530" width="11" style="1" customWidth="1"/>
    <col min="11531" max="11531" width="12.25" style="1" customWidth="1"/>
    <col min="11532" max="11534" width="12.83203125" style="1" customWidth="1"/>
    <col min="11535" max="11535" width="10.75" style="1" customWidth="1"/>
    <col min="11536" max="11536" width="12.75" style="1" customWidth="1"/>
    <col min="11537" max="11537" width="10.83203125" style="1" customWidth="1"/>
    <col min="11538" max="11538" width="11.25" style="1" customWidth="1"/>
    <col min="11539" max="11539" width="9.75" style="1" customWidth="1"/>
    <col min="11540" max="11540" width="11.1640625" style="1" customWidth="1"/>
    <col min="11541" max="11541" width="12.4140625" style="1" customWidth="1"/>
    <col min="11542" max="11547" width="9.75" style="1" customWidth="1"/>
    <col min="11548" max="11548" width="6.1640625" style="1" customWidth="1"/>
    <col min="11549" max="11778" width="8.83203125" style="1"/>
    <col min="11779" max="11779" width="6.83203125" style="1" customWidth="1"/>
    <col min="11780" max="11780" width="27.4140625" style="1" customWidth="1"/>
    <col min="11781" max="11781" width="12.83203125" style="1" customWidth="1"/>
    <col min="11782" max="11782" width="0" style="1" hidden="1" customWidth="1"/>
    <col min="11783" max="11783" width="40.4140625" style="1" customWidth="1"/>
    <col min="11784" max="11784" width="9.1640625" style="1" customWidth="1"/>
    <col min="11785" max="11786" width="11" style="1" customWidth="1"/>
    <col min="11787" max="11787" width="12.25" style="1" customWidth="1"/>
    <col min="11788" max="11790" width="12.83203125" style="1" customWidth="1"/>
    <col min="11791" max="11791" width="10.75" style="1" customWidth="1"/>
    <col min="11792" max="11792" width="12.75" style="1" customWidth="1"/>
    <col min="11793" max="11793" width="10.83203125" style="1" customWidth="1"/>
    <col min="11794" max="11794" width="11.25" style="1" customWidth="1"/>
    <col min="11795" max="11795" width="9.75" style="1" customWidth="1"/>
    <col min="11796" max="11796" width="11.1640625" style="1" customWidth="1"/>
    <col min="11797" max="11797" width="12.4140625" style="1" customWidth="1"/>
    <col min="11798" max="11803" width="9.75" style="1" customWidth="1"/>
    <col min="11804" max="11804" width="6.1640625" style="1" customWidth="1"/>
    <col min="11805" max="12034" width="8.83203125" style="1"/>
    <col min="12035" max="12035" width="6.83203125" style="1" customWidth="1"/>
    <col min="12036" max="12036" width="27.4140625" style="1" customWidth="1"/>
    <col min="12037" max="12037" width="12.83203125" style="1" customWidth="1"/>
    <col min="12038" max="12038" width="0" style="1" hidden="1" customWidth="1"/>
    <col min="12039" max="12039" width="40.4140625" style="1" customWidth="1"/>
    <col min="12040" max="12040" width="9.1640625" style="1" customWidth="1"/>
    <col min="12041" max="12042" width="11" style="1" customWidth="1"/>
    <col min="12043" max="12043" width="12.25" style="1" customWidth="1"/>
    <col min="12044" max="12046" width="12.83203125" style="1" customWidth="1"/>
    <col min="12047" max="12047" width="10.75" style="1" customWidth="1"/>
    <col min="12048" max="12048" width="12.75" style="1" customWidth="1"/>
    <col min="12049" max="12049" width="10.83203125" style="1" customWidth="1"/>
    <col min="12050" max="12050" width="11.25" style="1" customWidth="1"/>
    <col min="12051" max="12051" width="9.75" style="1" customWidth="1"/>
    <col min="12052" max="12052" width="11.1640625" style="1" customWidth="1"/>
    <col min="12053" max="12053" width="12.4140625" style="1" customWidth="1"/>
    <col min="12054" max="12059" width="9.75" style="1" customWidth="1"/>
    <col min="12060" max="12060" width="6.1640625" style="1" customWidth="1"/>
    <col min="12061" max="12290" width="8.83203125" style="1"/>
    <col min="12291" max="12291" width="6.83203125" style="1" customWidth="1"/>
    <col min="12292" max="12292" width="27.4140625" style="1" customWidth="1"/>
    <col min="12293" max="12293" width="12.83203125" style="1" customWidth="1"/>
    <col min="12294" max="12294" width="0" style="1" hidden="1" customWidth="1"/>
    <col min="12295" max="12295" width="40.4140625" style="1" customWidth="1"/>
    <col min="12296" max="12296" width="9.1640625" style="1" customWidth="1"/>
    <col min="12297" max="12298" width="11" style="1" customWidth="1"/>
    <col min="12299" max="12299" width="12.25" style="1" customWidth="1"/>
    <col min="12300" max="12302" width="12.83203125" style="1" customWidth="1"/>
    <col min="12303" max="12303" width="10.75" style="1" customWidth="1"/>
    <col min="12304" max="12304" width="12.75" style="1" customWidth="1"/>
    <col min="12305" max="12305" width="10.83203125" style="1" customWidth="1"/>
    <col min="12306" max="12306" width="11.25" style="1" customWidth="1"/>
    <col min="12307" max="12307" width="9.75" style="1" customWidth="1"/>
    <col min="12308" max="12308" width="11.1640625" style="1" customWidth="1"/>
    <col min="12309" max="12309" width="12.4140625" style="1" customWidth="1"/>
    <col min="12310" max="12315" width="9.75" style="1" customWidth="1"/>
    <col min="12316" max="12316" width="6.1640625" style="1" customWidth="1"/>
    <col min="12317" max="12546" width="8.83203125" style="1"/>
    <col min="12547" max="12547" width="6.83203125" style="1" customWidth="1"/>
    <col min="12548" max="12548" width="27.4140625" style="1" customWidth="1"/>
    <col min="12549" max="12549" width="12.83203125" style="1" customWidth="1"/>
    <col min="12550" max="12550" width="0" style="1" hidden="1" customWidth="1"/>
    <col min="12551" max="12551" width="40.4140625" style="1" customWidth="1"/>
    <col min="12552" max="12552" width="9.1640625" style="1" customWidth="1"/>
    <col min="12553" max="12554" width="11" style="1" customWidth="1"/>
    <col min="12555" max="12555" width="12.25" style="1" customWidth="1"/>
    <col min="12556" max="12558" width="12.83203125" style="1" customWidth="1"/>
    <col min="12559" max="12559" width="10.75" style="1" customWidth="1"/>
    <col min="12560" max="12560" width="12.75" style="1" customWidth="1"/>
    <col min="12561" max="12561" width="10.83203125" style="1" customWidth="1"/>
    <col min="12562" max="12562" width="11.25" style="1" customWidth="1"/>
    <col min="12563" max="12563" width="9.75" style="1" customWidth="1"/>
    <col min="12564" max="12564" width="11.1640625" style="1" customWidth="1"/>
    <col min="12565" max="12565" width="12.4140625" style="1" customWidth="1"/>
    <col min="12566" max="12571" width="9.75" style="1" customWidth="1"/>
    <col min="12572" max="12572" width="6.1640625" style="1" customWidth="1"/>
    <col min="12573" max="12802" width="8.83203125" style="1"/>
    <col min="12803" max="12803" width="6.83203125" style="1" customWidth="1"/>
    <col min="12804" max="12804" width="27.4140625" style="1" customWidth="1"/>
    <col min="12805" max="12805" width="12.83203125" style="1" customWidth="1"/>
    <col min="12806" max="12806" width="0" style="1" hidden="1" customWidth="1"/>
    <col min="12807" max="12807" width="40.4140625" style="1" customWidth="1"/>
    <col min="12808" max="12808" width="9.1640625" style="1" customWidth="1"/>
    <col min="12809" max="12810" width="11" style="1" customWidth="1"/>
    <col min="12811" max="12811" width="12.25" style="1" customWidth="1"/>
    <col min="12812" max="12814" width="12.83203125" style="1" customWidth="1"/>
    <col min="12815" max="12815" width="10.75" style="1" customWidth="1"/>
    <col min="12816" max="12816" width="12.75" style="1" customWidth="1"/>
    <col min="12817" max="12817" width="10.83203125" style="1" customWidth="1"/>
    <col min="12818" max="12818" width="11.25" style="1" customWidth="1"/>
    <col min="12819" max="12819" width="9.75" style="1" customWidth="1"/>
    <col min="12820" max="12820" width="11.1640625" style="1" customWidth="1"/>
    <col min="12821" max="12821" width="12.4140625" style="1" customWidth="1"/>
    <col min="12822" max="12827" width="9.75" style="1" customWidth="1"/>
    <col min="12828" max="12828" width="6.1640625" style="1" customWidth="1"/>
    <col min="12829" max="13058" width="8.83203125" style="1"/>
    <col min="13059" max="13059" width="6.83203125" style="1" customWidth="1"/>
    <col min="13060" max="13060" width="27.4140625" style="1" customWidth="1"/>
    <col min="13061" max="13061" width="12.83203125" style="1" customWidth="1"/>
    <col min="13062" max="13062" width="0" style="1" hidden="1" customWidth="1"/>
    <col min="13063" max="13063" width="40.4140625" style="1" customWidth="1"/>
    <col min="13064" max="13064" width="9.1640625" style="1" customWidth="1"/>
    <col min="13065" max="13066" width="11" style="1" customWidth="1"/>
    <col min="13067" max="13067" width="12.25" style="1" customWidth="1"/>
    <col min="13068" max="13070" width="12.83203125" style="1" customWidth="1"/>
    <col min="13071" max="13071" width="10.75" style="1" customWidth="1"/>
    <col min="13072" max="13072" width="12.75" style="1" customWidth="1"/>
    <col min="13073" max="13073" width="10.83203125" style="1" customWidth="1"/>
    <col min="13074" max="13074" width="11.25" style="1" customWidth="1"/>
    <col min="13075" max="13075" width="9.75" style="1" customWidth="1"/>
    <col min="13076" max="13076" width="11.1640625" style="1" customWidth="1"/>
    <col min="13077" max="13077" width="12.4140625" style="1" customWidth="1"/>
    <col min="13078" max="13083" width="9.75" style="1" customWidth="1"/>
    <col min="13084" max="13084" width="6.1640625" style="1" customWidth="1"/>
    <col min="13085" max="13314" width="8.83203125" style="1"/>
    <col min="13315" max="13315" width="6.83203125" style="1" customWidth="1"/>
    <col min="13316" max="13316" width="27.4140625" style="1" customWidth="1"/>
    <col min="13317" max="13317" width="12.83203125" style="1" customWidth="1"/>
    <col min="13318" max="13318" width="0" style="1" hidden="1" customWidth="1"/>
    <col min="13319" max="13319" width="40.4140625" style="1" customWidth="1"/>
    <col min="13320" max="13320" width="9.1640625" style="1" customWidth="1"/>
    <col min="13321" max="13322" width="11" style="1" customWidth="1"/>
    <col min="13323" max="13323" width="12.25" style="1" customWidth="1"/>
    <col min="13324" max="13326" width="12.83203125" style="1" customWidth="1"/>
    <col min="13327" max="13327" width="10.75" style="1" customWidth="1"/>
    <col min="13328" max="13328" width="12.75" style="1" customWidth="1"/>
    <col min="13329" max="13329" width="10.83203125" style="1" customWidth="1"/>
    <col min="13330" max="13330" width="11.25" style="1" customWidth="1"/>
    <col min="13331" max="13331" width="9.75" style="1" customWidth="1"/>
    <col min="13332" max="13332" width="11.1640625" style="1" customWidth="1"/>
    <col min="13333" max="13333" width="12.4140625" style="1" customWidth="1"/>
    <col min="13334" max="13339" width="9.75" style="1" customWidth="1"/>
    <col min="13340" max="13340" width="6.1640625" style="1" customWidth="1"/>
    <col min="13341" max="13570" width="8.83203125" style="1"/>
    <col min="13571" max="13571" width="6.83203125" style="1" customWidth="1"/>
    <col min="13572" max="13572" width="27.4140625" style="1" customWidth="1"/>
    <col min="13573" max="13573" width="12.83203125" style="1" customWidth="1"/>
    <col min="13574" max="13574" width="0" style="1" hidden="1" customWidth="1"/>
    <col min="13575" max="13575" width="40.4140625" style="1" customWidth="1"/>
    <col min="13576" max="13576" width="9.1640625" style="1" customWidth="1"/>
    <col min="13577" max="13578" width="11" style="1" customWidth="1"/>
    <col min="13579" max="13579" width="12.25" style="1" customWidth="1"/>
    <col min="13580" max="13582" width="12.83203125" style="1" customWidth="1"/>
    <col min="13583" max="13583" width="10.75" style="1" customWidth="1"/>
    <col min="13584" max="13584" width="12.75" style="1" customWidth="1"/>
    <col min="13585" max="13585" width="10.83203125" style="1" customWidth="1"/>
    <col min="13586" max="13586" width="11.25" style="1" customWidth="1"/>
    <col min="13587" max="13587" width="9.75" style="1" customWidth="1"/>
    <col min="13588" max="13588" width="11.1640625" style="1" customWidth="1"/>
    <col min="13589" max="13589" width="12.4140625" style="1" customWidth="1"/>
    <col min="13590" max="13595" width="9.75" style="1" customWidth="1"/>
    <col min="13596" max="13596" width="6.1640625" style="1" customWidth="1"/>
    <col min="13597" max="13826" width="8.83203125" style="1"/>
    <col min="13827" max="13827" width="6.83203125" style="1" customWidth="1"/>
    <col min="13828" max="13828" width="27.4140625" style="1" customWidth="1"/>
    <col min="13829" max="13829" width="12.83203125" style="1" customWidth="1"/>
    <col min="13830" max="13830" width="0" style="1" hidden="1" customWidth="1"/>
    <col min="13831" max="13831" width="40.4140625" style="1" customWidth="1"/>
    <col min="13832" max="13832" width="9.1640625" style="1" customWidth="1"/>
    <col min="13833" max="13834" width="11" style="1" customWidth="1"/>
    <col min="13835" max="13835" width="12.25" style="1" customWidth="1"/>
    <col min="13836" max="13838" width="12.83203125" style="1" customWidth="1"/>
    <col min="13839" max="13839" width="10.75" style="1" customWidth="1"/>
    <col min="13840" max="13840" width="12.75" style="1" customWidth="1"/>
    <col min="13841" max="13841" width="10.83203125" style="1" customWidth="1"/>
    <col min="13842" max="13842" width="11.25" style="1" customWidth="1"/>
    <col min="13843" max="13843" width="9.75" style="1" customWidth="1"/>
    <col min="13844" max="13844" width="11.1640625" style="1" customWidth="1"/>
    <col min="13845" max="13845" width="12.4140625" style="1" customWidth="1"/>
    <col min="13846" max="13851" width="9.75" style="1" customWidth="1"/>
    <col min="13852" max="13852" width="6.1640625" style="1" customWidth="1"/>
    <col min="13853" max="14082" width="8.83203125" style="1"/>
    <col min="14083" max="14083" width="6.83203125" style="1" customWidth="1"/>
    <col min="14084" max="14084" width="27.4140625" style="1" customWidth="1"/>
    <col min="14085" max="14085" width="12.83203125" style="1" customWidth="1"/>
    <col min="14086" max="14086" width="0" style="1" hidden="1" customWidth="1"/>
    <col min="14087" max="14087" width="40.4140625" style="1" customWidth="1"/>
    <col min="14088" max="14088" width="9.1640625" style="1" customWidth="1"/>
    <col min="14089" max="14090" width="11" style="1" customWidth="1"/>
    <col min="14091" max="14091" width="12.25" style="1" customWidth="1"/>
    <col min="14092" max="14094" width="12.83203125" style="1" customWidth="1"/>
    <col min="14095" max="14095" width="10.75" style="1" customWidth="1"/>
    <col min="14096" max="14096" width="12.75" style="1" customWidth="1"/>
    <col min="14097" max="14097" width="10.83203125" style="1" customWidth="1"/>
    <col min="14098" max="14098" width="11.25" style="1" customWidth="1"/>
    <col min="14099" max="14099" width="9.75" style="1" customWidth="1"/>
    <col min="14100" max="14100" width="11.1640625" style="1" customWidth="1"/>
    <col min="14101" max="14101" width="12.4140625" style="1" customWidth="1"/>
    <col min="14102" max="14107" width="9.75" style="1" customWidth="1"/>
    <col min="14108" max="14108" width="6.1640625" style="1" customWidth="1"/>
    <col min="14109" max="14338" width="8.83203125" style="1"/>
    <col min="14339" max="14339" width="6.83203125" style="1" customWidth="1"/>
    <col min="14340" max="14340" width="27.4140625" style="1" customWidth="1"/>
    <col min="14341" max="14341" width="12.83203125" style="1" customWidth="1"/>
    <col min="14342" max="14342" width="0" style="1" hidden="1" customWidth="1"/>
    <col min="14343" max="14343" width="40.4140625" style="1" customWidth="1"/>
    <col min="14344" max="14344" width="9.1640625" style="1" customWidth="1"/>
    <col min="14345" max="14346" width="11" style="1" customWidth="1"/>
    <col min="14347" max="14347" width="12.25" style="1" customWidth="1"/>
    <col min="14348" max="14350" width="12.83203125" style="1" customWidth="1"/>
    <col min="14351" max="14351" width="10.75" style="1" customWidth="1"/>
    <col min="14352" max="14352" width="12.75" style="1" customWidth="1"/>
    <col min="14353" max="14353" width="10.83203125" style="1" customWidth="1"/>
    <col min="14354" max="14354" width="11.25" style="1" customWidth="1"/>
    <col min="14355" max="14355" width="9.75" style="1" customWidth="1"/>
    <col min="14356" max="14356" width="11.1640625" style="1" customWidth="1"/>
    <col min="14357" max="14357" width="12.4140625" style="1" customWidth="1"/>
    <col min="14358" max="14363" width="9.75" style="1" customWidth="1"/>
    <col min="14364" max="14364" width="6.1640625" style="1" customWidth="1"/>
    <col min="14365" max="14594" width="8.83203125" style="1"/>
    <col min="14595" max="14595" width="6.83203125" style="1" customWidth="1"/>
    <col min="14596" max="14596" width="27.4140625" style="1" customWidth="1"/>
    <col min="14597" max="14597" width="12.83203125" style="1" customWidth="1"/>
    <col min="14598" max="14598" width="0" style="1" hidden="1" customWidth="1"/>
    <col min="14599" max="14599" width="40.4140625" style="1" customWidth="1"/>
    <col min="14600" max="14600" width="9.1640625" style="1" customWidth="1"/>
    <col min="14601" max="14602" width="11" style="1" customWidth="1"/>
    <col min="14603" max="14603" width="12.25" style="1" customWidth="1"/>
    <col min="14604" max="14606" width="12.83203125" style="1" customWidth="1"/>
    <col min="14607" max="14607" width="10.75" style="1" customWidth="1"/>
    <col min="14608" max="14608" width="12.75" style="1" customWidth="1"/>
    <col min="14609" max="14609" width="10.83203125" style="1" customWidth="1"/>
    <col min="14610" max="14610" width="11.25" style="1" customWidth="1"/>
    <col min="14611" max="14611" width="9.75" style="1" customWidth="1"/>
    <col min="14612" max="14612" width="11.1640625" style="1" customWidth="1"/>
    <col min="14613" max="14613" width="12.4140625" style="1" customWidth="1"/>
    <col min="14614" max="14619" width="9.75" style="1" customWidth="1"/>
    <col min="14620" max="14620" width="6.1640625" style="1" customWidth="1"/>
    <col min="14621" max="14850" width="8.83203125" style="1"/>
    <col min="14851" max="14851" width="6.83203125" style="1" customWidth="1"/>
    <col min="14852" max="14852" width="27.4140625" style="1" customWidth="1"/>
    <col min="14853" max="14853" width="12.83203125" style="1" customWidth="1"/>
    <col min="14854" max="14854" width="0" style="1" hidden="1" customWidth="1"/>
    <col min="14855" max="14855" width="40.4140625" style="1" customWidth="1"/>
    <col min="14856" max="14856" width="9.1640625" style="1" customWidth="1"/>
    <col min="14857" max="14858" width="11" style="1" customWidth="1"/>
    <col min="14859" max="14859" width="12.25" style="1" customWidth="1"/>
    <col min="14860" max="14862" width="12.83203125" style="1" customWidth="1"/>
    <col min="14863" max="14863" width="10.75" style="1" customWidth="1"/>
    <col min="14864" max="14864" width="12.75" style="1" customWidth="1"/>
    <col min="14865" max="14865" width="10.83203125" style="1" customWidth="1"/>
    <col min="14866" max="14866" width="11.25" style="1" customWidth="1"/>
    <col min="14867" max="14867" width="9.75" style="1" customWidth="1"/>
    <col min="14868" max="14868" width="11.1640625" style="1" customWidth="1"/>
    <col min="14869" max="14869" width="12.4140625" style="1" customWidth="1"/>
    <col min="14870" max="14875" width="9.75" style="1" customWidth="1"/>
    <col min="14876" max="14876" width="6.1640625" style="1" customWidth="1"/>
    <col min="14877" max="15106" width="8.83203125" style="1"/>
    <col min="15107" max="15107" width="6.83203125" style="1" customWidth="1"/>
    <col min="15108" max="15108" width="27.4140625" style="1" customWidth="1"/>
    <col min="15109" max="15109" width="12.83203125" style="1" customWidth="1"/>
    <col min="15110" max="15110" width="0" style="1" hidden="1" customWidth="1"/>
    <col min="15111" max="15111" width="40.4140625" style="1" customWidth="1"/>
    <col min="15112" max="15112" width="9.1640625" style="1" customWidth="1"/>
    <col min="15113" max="15114" width="11" style="1" customWidth="1"/>
    <col min="15115" max="15115" width="12.25" style="1" customWidth="1"/>
    <col min="15116" max="15118" width="12.83203125" style="1" customWidth="1"/>
    <col min="15119" max="15119" width="10.75" style="1" customWidth="1"/>
    <col min="15120" max="15120" width="12.75" style="1" customWidth="1"/>
    <col min="15121" max="15121" width="10.83203125" style="1" customWidth="1"/>
    <col min="15122" max="15122" width="11.25" style="1" customWidth="1"/>
    <col min="15123" max="15123" width="9.75" style="1" customWidth="1"/>
    <col min="15124" max="15124" width="11.1640625" style="1" customWidth="1"/>
    <col min="15125" max="15125" width="12.4140625" style="1" customWidth="1"/>
    <col min="15126" max="15131" width="9.75" style="1" customWidth="1"/>
    <col min="15132" max="15132" width="6.1640625" style="1" customWidth="1"/>
    <col min="15133" max="15362" width="8.83203125" style="1"/>
    <col min="15363" max="15363" width="6.83203125" style="1" customWidth="1"/>
    <col min="15364" max="15364" width="27.4140625" style="1" customWidth="1"/>
    <col min="15365" max="15365" width="12.83203125" style="1" customWidth="1"/>
    <col min="15366" max="15366" width="0" style="1" hidden="1" customWidth="1"/>
    <col min="15367" max="15367" width="40.4140625" style="1" customWidth="1"/>
    <col min="15368" max="15368" width="9.1640625" style="1" customWidth="1"/>
    <col min="15369" max="15370" width="11" style="1" customWidth="1"/>
    <col min="15371" max="15371" width="12.25" style="1" customWidth="1"/>
    <col min="15372" max="15374" width="12.83203125" style="1" customWidth="1"/>
    <col min="15375" max="15375" width="10.75" style="1" customWidth="1"/>
    <col min="15376" max="15376" width="12.75" style="1" customWidth="1"/>
    <col min="15377" max="15377" width="10.83203125" style="1" customWidth="1"/>
    <col min="15378" max="15378" width="11.25" style="1" customWidth="1"/>
    <col min="15379" max="15379" width="9.75" style="1" customWidth="1"/>
    <col min="15380" max="15380" width="11.1640625" style="1" customWidth="1"/>
    <col min="15381" max="15381" width="12.4140625" style="1" customWidth="1"/>
    <col min="15382" max="15387" width="9.75" style="1" customWidth="1"/>
    <col min="15388" max="15388" width="6.1640625" style="1" customWidth="1"/>
    <col min="15389" max="15618" width="8.83203125" style="1"/>
    <col min="15619" max="15619" width="6.83203125" style="1" customWidth="1"/>
    <col min="15620" max="15620" width="27.4140625" style="1" customWidth="1"/>
    <col min="15621" max="15621" width="12.83203125" style="1" customWidth="1"/>
    <col min="15622" max="15622" width="0" style="1" hidden="1" customWidth="1"/>
    <col min="15623" max="15623" width="40.4140625" style="1" customWidth="1"/>
    <col min="15624" max="15624" width="9.1640625" style="1" customWidth="1"/>
    <col min="15625" max="15626" width="11" style="1" customWidth="1"/>
    <col min="15627" max="15627" width="12.25" style="1" customWidth="1"/>
    <col min="15628" max="15630" width="12.83203125" style="1" customWidth="1"/>
    <col min="15631" max="15631" width="10.75" style="1" customWidth="1"/>
    <col min="15632" max="15632" width="12.75" style="1" customWidth="1"/>
    <col min="15633" max="15633" width="10.83203125" style="1" customWidth="1"/>
    <col min="15634" max="15634" width="11.25" style="1" customWidth="1"/>
    <col min="15635" max="15635" width="9.75" style="1" customWidth="1"/>
    <col min="15636" max="15636" width="11.1640625" style="1" customWidth="1"/>
    <col min="15637" max="15637" width="12.4140625" style="1" customWidth="1"/>
    <col min="15638" max="15643" width="9.75" style="1" customWidth="1"/>
    <col min="15644" max="15644" width="6.1640625" style="1" customWidth="1"/>
    <col min="15645" max="15874" width="8.83203125" style="1"/>
    <col min="15875" max="15875" width="6.83203125" style="1" customWidth="1"/>
    <col min="15876" max="15876" width="27.4140625" style="1" customWidth="1"/>
    <col min="15877" max="15877" width="12.83203125" style="1" customWidth="1"/>
    <col min="15878" max="15878" width="0" style="1" hidden="1" customWidth="1"/>
    <col min="15879" max="15879" width="40.4140625" style="1" customWidth="1"/>
    <col min="15880" max="15880" width="9.1640625" style="1" customWidth="1"/>
    <col min="15881" max="15882" width="11" style="1" customWidth="1"/>
    <col min="15883" max="15883" width="12.25" style="1" customWidth="1"/>
    <col min="15884" max="15886" width="12.83203125" style="1" customWidth="1"/>
    <col min="15887" max="15887" width="10.75" style="1" customWidth="1"/>
    <col min="15888" max="15888" width="12.75" style="1" customWidth="1"/>
    <col min="15889" max="15889" width="10.83203125" style="1" customWidth="1"/>
    <col min="15890" max="15890" width="11.25" style="1" customWidth="1"/>
    <col min="15891" max="15891" width="9.75" style="1" customWidth="1"/>
    <col min="15892" max="15892" width="11.1640625" style="1" customWidth="1"/>
    <col min="15893" max="15893" width="12.4140625" style="1" customWidth="1"/>
    <col min="15894" max="15899" width="9.75" style="1" customWidth="1"/>
    <col min="15900" max="15900" width="6.1640625" style="1" customWidth="1"/>
    <col min="15901" max="16130" width="8.83203125" style="1"/>
    <col min="16131" max="16131" width="6.83203125" style="1" customWidth="1"/>
    <col min="16132" max="16132" width="27.4140625" style="1" customWidth="1"/>
    <col min="16133" max="16133" width="12.83203125" style="1" customWidth="1"/>
    <col min="16134" max="16134" width="0" style="1" hidden="1" customWidth="1"/>
    <col min="16135" max="16135" width="40.4140625" style="1" customWidth="1"/>
    <col min="16136" max="16136" width="9.1640625" style="1" customWidth="1"/>
    <col min="16137" max="16138" width="11" style="1" customWidth="1"/>
    <col min="16139" max="16139" width="12.25" style="1" customWidth="1"/>
    <col min="16140" max="16142" width="12.83203125" style="1" customWidth="1"/>
    <col min="16143" max="16143" width="10.75" style="1" customWidth="1"/>
    <col min="16144" max="16144" width="12.75" style="1" customWidth="1"/>
    <col min="16145" max="16145" width="10.83203125" style="1" customWidth="1"/>
    <col min="16146" max="16146" width="11.25" style="1" customWidth="1"/>
    <col min="16147" max="16147" width="9.75" style="1" customWidth="1"/>
    <col min="16148" max="16148" width="11.1640625" style="1" customWidth="1"/>
    <col min="16149" max="16149" width="12.4140625" style="1" customWidth="1"/>
    <col min="16150" max="16155" width="9.75" style="1" customWidth="1"/>
    <col min="16156" max="16156" width="6.1640625" style="1" customWidth="1"/>
    <col min="16157" max="16374" width="8.83203125" style="1"/>
    <col min="16375" max="16384" width="8.8320312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653" t="s">
        <v>1096</v>
      </c>
      <c r="AB1" s="653"/>
    </row>
    <row r="2" spans="1:34" ht="33.75" customHeight="1">
      <c r="A2" s="654" t="s">
        <v>1093</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row>
    <row r="3" spans="1:34">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row>
    <row r="4" spans="1:34">
      <c r="A4" s="2"/>
      <c r="B4" s="234"/>
      <c r="C4" s="2"/>
      <c r="D4" s="2"/>
      <c r="E4" s="2"/>
      <c r="F4" s="2"/>
      <c r="G4" s="235"/>
      <c r="H4" s="282"/>
      <c r="I4" s="643" t="s">
        <v>0</v>
      </c>
      <c r="J4" s="643"/>
      <c r="K4" s="643"/>
      <c r="L4" s="643"/>
      <c r="M4" s="643"/>
      <c r="N4" s="643"/>
      <c r="O4" s="643"/>
      <c r="P4" s="643"/>
      <c r="Q4" s="643"/>
      <c r="R4" s="643"/>
      <c r="S4" s="643"/>
      <c r="T4" s="643"/>
      <c r="U4" s="643"/>
      <c r="V4" s="643"/>
      <c r="W4" s="643"/>
      <c r="X4" s="643"/>
      <c r="Y4" s="643"/>
      <c r="Z4" s="643"/>
      <c r="AA4" s="643"/>
      <c r="AB4" s="643"/>
    </row>
    <row r="5" spans="1:34" ht="36" customHeight="1">
      <c r="A5" s="644" t="s">
        <v>1</v>
      </c>
      <c r="B5" s="645" t="s">
        <v>2</v>
      </c>
      <c r="C5" s="644" t="s">
        <v>3</v>
      </c>
      <c r="D5" s="233"/>
      <c r="E5" s="644" t="s">
        <v>4</v>
      </c>
      <c r="F5" s="644" t="s">
        <v>5</v>
      </c>
      <c r="G5" s="655" t="s">
        <v>6</v>
      </c>
      <c r="H5" s="656"/>
      <c r="I5" s="656"/>
      <c r="J5" s="657"/>
      <c r="K5" s="655" t="s">
        <v>1105</v>
      </c>
      <c r="L5" s="656"/>
      <c r="M5" s="657"/>
      <c r="N5" s="655" t="s">
        <v>7</v>
      </c>
      <c r="O5" s="656"/>
      <c r="P5" s="656"/>
      <c r="Q5" s="644" t="s">
        <v>915</v>
      </c>
      <c r="R5" s="644"/>
      <c r="S5" s="644"/>
      <c r="T5" s="655" t="s">
        <v>1106</v>
      </c>
      <c r="U5" s="656"/>
      <c r="V5" s="656"/>
      <c r="W5" s="655" t="s">
        <v>1107</v>
      </c>
      <c r="X5" s="656"/>
      <c r="Y5" s="656"/>
      <c r="Z5" s="459"/>
      <c r="AA5" s="461"/>
      <c r="AB5" s="644" t="s">
        <v>8</v>
      </c>
    </row>
    <row r="6" spans="1:34" ht="28">
      <c r="A6" s="644"/>
      <c r="B6" s="645"/>
      <c r="C6" s="644"/>
      <c r="D6" s="233"/>
      <c r="E6" s="644"/>
      <c r="F6" s="644"/>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644"/>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658" t="s">
        <v>17</v>
      </c>
      <c r="C10" s="658"/>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659"/>
      <c r="AD12" s="659"/>
      <c r="AE12" s="659"/>
      <c r="AF12" s="659"/>
      <c r="AG12" s="659"/>
      <c r="AH12" s="659"/>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42">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2">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3">
        <f>+AC15-W14</f>
        <v>0</v>
      </c>
      <c r="AD16" s="523">
        <f t="shared" ref="AD16:AE16" si="12">+AD15-X14</f>
        <v>0</v>
      </c>
      <c r="AE16" s="523">
        <f t="shared" si="12"/>
        <v>0</v>
      </c>
    </row>
    <row r="17" spans="1:31" s="146" customFormat="1" ht="56">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42">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2">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56">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2">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56">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56">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2">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56">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2">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56">
      <c r="A27" s="141">
        <f t="shared" si="13"/>
        <v>13</v>
      </c>
      <c r="B27" s="325" t="s">
        <v>1164</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2">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56"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56"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56"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2"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56"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56"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56"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56"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56"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56"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2"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28"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2"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56"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56"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56"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56"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56"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56"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56"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28"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28"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2"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2"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28"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28"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42"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28"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2"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42"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42"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28"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28"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28"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56"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28"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56"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56"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28"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28"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42"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28"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56"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28"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56"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56"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28"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56"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56"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56"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56"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0"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28"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56"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28"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56"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56"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42"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2"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28"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56"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28"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28"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28"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2"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28"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2"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42"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56"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56"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42"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56"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0"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2"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56"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28"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56"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56"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56"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28"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2"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56"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56"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56"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56"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28"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56"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42"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28"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42"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28"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56"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56"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56"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56"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56"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56"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56"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56"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56"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56"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56"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56"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56"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56"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56"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56"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56"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56"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56"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56"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56"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56"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56"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56"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56"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56"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56"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56"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56"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56"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56"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28"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28"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56"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56"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56"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56"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56"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56"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56"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28"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28"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28"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28"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2"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2"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2"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28"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28"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28">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3">
        <f>+G200-K200</f>
        <v>3259.8509400000012</v>
      </c>
      <c r="AD201" s="523">
        <f>+H200-L200</f>
        <v>3125.6150399999997</v>
      </c>
      <c r="AE201" s="523">
        <f>+I200-M200</f>
        <v>134.23590000000007</v>
      </c>
    </row>
    <row r="202" spans="1:31" s="146" customFormat="1" ht="56">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5">
        <f>+AC201-W200</f>
        <v>0</v>
      </c>
      <c r="AD202" s="525">
        <f t="shared" ref="AD202:AE202" si="142">+AD201-X200</f>
        <v>0</v>
      </c>
      <c r="AE202" s="524">
        <f t="shared" si="142"/>
        <v>0</v>
      </c>
    </row>
    <row r="203" spans="1:31" s="146" customFormat="1" ht="28">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56">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56">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56">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56">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56">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28">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56">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4"/>
      <c r="AE211" s="369"/>
    </row>
    <row r="212" spans="1:31" s="146" customFormat="1" ht="28">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56">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56">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56">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56">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2">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56">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56">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56"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56"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2"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28"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56"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56"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56"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56"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56"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56"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56"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56"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56"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56"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56"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56"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56"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42"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28"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56">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56">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56">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28">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28">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28">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56">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28">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56">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28">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28">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56">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56">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28">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2">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56"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56"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56"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56"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56"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56"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56"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56"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56"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56"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56"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56"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56"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28"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28"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28"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56"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56"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56"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28"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28"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28"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56"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28"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56"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56"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56"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56"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56">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84">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84">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84">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7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84">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98">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28">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0">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28">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56">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2">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42">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28">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28">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56">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26">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26">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4">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42">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2">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56">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42">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84">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28">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98">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7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7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7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7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84">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7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7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7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7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T5:V5"/>
    <mergeCell ref="AA1:AB1"/>
    <mergeCell ref="AC12:AH12"/>
    <mergeCell ref="A3:AB3"/>
    <mergeCell ref="B10:C10"/>
    <mergeCell ref="A2:AB2"/>
    <mergeCell ref="I4:AB4"/>
    <mergeCell ref="A5:A6"/>
    <mergeCell ref="B5:B6"/>
    <mergeCell ref="C5:C6"/>
    <mergeCell ref="E5:E6"/>
    <mergeCell ref="F5:F6"/>
    <mergeCell ref="G5:J5"/>
    <mergeCell ref="AB5:AB6"/>
    <mergeCell ref="W5:Y5"/>
    <mergeCell ref="K5:M5"/>
    <mergeCell ref="N5:P5"/>
    <mergeCell ref="Q5:S5"/>
  </mergeCells>
  <pageMargins left="0.7" right="0.7" top="0.75" bottom="0.75" header="0.3" footer="0.3"/>
  <pageSetup paperSize="9" scale="83" fitToHeight="0"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3203125" defaultRowHeight="18"/>
  <cols>
    <col min="1" max="1" width="5.75" style="33" customWidth="1"/>
    <col min="2" max="2" width="40.1640625" style="34" customWidth="1"/>
    <col min="3" max="3" width="15.25" style="165" customWidth="1"/>
    <col min="4" max="4" width="31.58203125" style="33" customWidth="1"/>
    <col min="5" max="5" width="14.75" style="34" customWidth="1"/>
    <col min="6" max="6" width="14.58203125" style="34" customWidth="1"/>
    <col min="7" max="8" width="12.25" style="34" customWidth="1"/>
    <col min="9" max="9" width="14.58203125" style="34" customWidth="1"/>
    <col min="10" max="11" width="12.25" style="34" customWidth="1"/>
    <col min="12" max="12" width="14.25" style="34" customWidth="1"/>
    <col min="13" max="13" width="10.83203125" style="34" bestFit="1" customWidth="1"/>
    <col min="14" max="16384" width="8.83203125" style="34"/>
  </cols>
  <sheetData>
    <row r="1" spans="1:13">
      <c r="A1" s="661" t="s">
        <v>699</v>
      </c>
      <c r="B1" s="661"/>
      <c r="G1" s="662"/>
      <c r="H1" s="662"/>
      <c r="I1" s="165"/>
      <c r="J1" s="165"/>
      <c r="K1" s="165"/>
      <c r="L1" s="165"/>
    </row>
    <row r="2" spans="1:13">
      <c r="A2" s="663" t="s">
        <v>554</v>
      </c>
      <c r="B2" s="663"/>
      <c r="C2" s="663"/>
      <c r="D2" s="663"/>
      <c r="E2" s="663"/>
      <c r="F2" s="663"/>
      <c r="G2" s="663"/>
      <c r="H2" s="663"/>
      <c r="I2" s="663"/>
      <c r="J2" s="663"/>
      <c r="K2" s="663"/>
      <c r="L2" s="663"/>
      <c r="M2" s="663"/>
    </row>
    <row r="3" spans="1:13">
      <c r="A3" s="664" t="s">
        <v>913</v>
      </c>
      <c r="B3" s="664"/>
      <c r="C3" s="664"/>
      <c r="D3" s="664"/>
      <c r="E3" s="664"/>
      <c r="F3" s="664"/>
      <c r="G3" s="664"/>
      <c r="H3" s="664"/>
      <c r="I3" s="664"/>
      <c r="J3" s="664"/>
      <c r="K3" s="664"/>
      <c r="L3" s="664"/>
    </row>
    <row r="4" spans="1:13">
      <c r="F4" s="665" t="s">
        <v>0</v>
      </c>
      <c r="G4" s="665"/>
      <c r="H4" s="665"/>
      <c r="I4" s="665"/>
      <c r="J4" s="665"/>
      <c r="K4" s="665"/>
      <c r="L4" s="665"/>
    </row>
    <row r="5" spans="1:13">
      <c r="A5" s="666" t="s">
        <v>555</v>
      </c>
      <c r="B5" s="666" t="s">
        <v>556</v>
      </c>
      <c r="C5" s="666" t="s">
        <v>557</v>
      </c>
      <c r="D5" s="660" t="s">
        <v>558</v>
      </c>
      <c r="E5" s="660" t="s">
        <v>559</v>
      </c>
      <c r="F5" s="660" t="s">
        <v>560</v>
      </c>
      <c r="G5" s="660"/>
      <c r="H5" s="660"/>
      <c r="I5" s="660" t="s">
        <v>561</v>
      </c>
      <c r="J5" s="660"/>
      <c r="K5" s="660"/>
      <c r="L5" s="660" t="s">
        <v>562</v>
      </c>
    </row>
    <row r="6" spans="1:13">
      <c r="A6" s="666"/>
      <c r="B6" s="666"/>
      <c r="C6" s="666"/>
      <c r="D6" s="660"/>
      <c r="E6" s="660"/>
      <c r="F6" s="660"/>
      <c r="G6" s="660"/>
      <c r="H6" s="660"/>
      <c r="I6" s="660"/>
      <c r="J6" s="660"/>
      <c r="K6" s="660"/>
      <c r="L6" s="660"/>
    </row>
    <row r="7" spans="1:13">
      <c r="A7" s="666"/>
      <c r="B7" s="666"/>
      <c r="C7" s="666"/>
      <c r="D7" s="660"/>
      <c r="E7" s="660"/>
      <c r="F7" s="660"/>
      <c r="G7" s="660"/>
      <c r="H7" s="660"/>
      <c r="I7" s="660"/>
      <c r="J7" s="660"/>
      <c r="K7" s="660"/>
      <c r="L7" s="660"/>
    </row>
    <row r="8" spans="1:13" ht="36">
      <c r="A8" s="666"/>
      <c r="B8" s="666"/>
      <c r="C8" s="666"/>
      <c r="D8" s="660"/>
      <c r="E8" s="660"/>
      <c r="F8" s="164" t="s">
        <v>563</v>
      </c>
      <c r="G8" s="35" t="s">
        <v>10</v>
      </c>
      <c r="H8" s="35" t="s">
        <v>11</v>
      </c>
      <c r="I8" s="164" t="s">
        <v>563</v>
      </c>
      <c r="J8" s="35" t="s">
        <v>10</v>
      </c>
      <c r="K8" s="35" t="s">
        <v>11</v>
      </c>
      <c r="L8" s="660"/>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3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6">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36">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4">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36">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2">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2">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6">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72">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4">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4">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6">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36">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6">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4">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4">
      <c r="A26" s="43">
        <v>15</v>
      </c>
      <c r="B26" s="44" t="s">
        <v>600</v>
      </c>
      <c r="C26" s="43" t="s">
        <v>601</v>
      </c>
      <c r="D26" s="43" t="s">
        <v>602</v>
      </c>
      <c r="E26" s="45">
        <v>2500</v>
      </c>
      <c r="F26" s="46">
        <f t="shared" si="2"/>
        <v>2500</v>
      </c>
      <c r="G26" s="47">
        <v>2265</v>
      </c>
      <c r="H26" s="47">
        <v>235</v>
      </c>
      <c r="I26" s="46"/>
      <c r="J26" s="47"/>
      <c r="K26" s="47"/>
      <c r="L26" s="48" t="s">
        <v>50</v>
      </c>
    </row>
    <row r="27" spans="1:12" ht="54">
      <c r="A27" s="43">
        <v>16</v>
      </c>
      <c r="B27" s="44" t="s">
        <v>603</v>
      </c>
      <c r="C27" s="43" t="s">
        <v>604</v>
      </c>
      <c r="D27" s="43" t="s">
        <v>605</v>
      </c>
      <c r="E27" s="45">
        <v>2500</v>
      </c>
      <c r="F27" s="46">
        <f t="shared" si="2"/>
        <v>2500</v>
      </c>
      <c r="G27" s="47">
        <v>2265</v>
      </c>
      <c r="H27" s="47">
        <v>235</v>
      </c>
      <c r="I27" s="46"/>
      <c r="J27" s="47"/>
      <c r="K27" s="47"/>
      <c r="L27" s="48" t="s">
        <v>50</v>
      </c>
    </row>
    <row r="28" spans="1:12" ht="36">
      <c r="A28" s="43">
        <v>17</v>
      </c>
      <c r="B28" s="49" t="s">
        <v>606</v>
      </c>
      <c r="C28" s="43" t="s">
        <v>590</v>
      </c>
      <c r="D28" s="43" t="s">
        <v>607</v>
      </c>
      <c r="E28" s="45">
        <v>5000</v>
      </c>
      <c r="F28" s="46">
        <f t="shared" si="2"/>
        <v>5000</v>
      </c>
      <c r="G28" s="47">
        <v>4765</v>
      </c>
      <c r="H28" s="47">
        <v>235</v>
      </c>
      <c r="I28" s="46"/>
      <c r="J28" s="47"/>
      <c r="K28" s="47"/>
      <c r="L28" s="48" t="s">
        <v>50</v>
      </c>
    </row>
    <row r="29" spans="1:12" ht="36">
      <c r="A29" s="43">
        <v>18</v>
      </c>
      <c r="B29" s="44" t="s">
        <v>608</v>
      </c>
      <c r="C29" s="43" t="s">
        <v>572</v>
      </c>
      <c r="D29" s="43" t="s">
        <v>609</v>
      </c>
      <c r="E29" s="45">
        <v>3500</v>
      </c>
      <c r="F29" s="46">
        <f t="shared" si="2"/>
        <v>3500</v>
      </c>
      <c r="G29" s="47">
        <v>3265</v>
      </c>
      <c r="H29" s="47">
        <v>235</v>
      </c>
      <c r="I29" s="46"/>
      <c r="J29" s="47"/>
      <c r="K29" s="47"/>
      <c r="L29" s="48" t="s">
        <v>50</v>
      </c>
    </row>
    <row r="30" spans="1:12" ht="36">
      <c r="A30" s="43">
        <v>19</v>
      </c>
      <c r="B30" s="44" t="s">
        <v>610</v>
      </c>
      <c r="C30" s="43" t="s">
        <v>572</v>
      </c>
      <c r="D30" s="43" t="s">
        <v>595</v>
      </c>
      <c r="E30" s="45">
        <v>5000</v>
      </c>
      <c r="F30" s="46">
        <f t="shared" si="2"/>
        <v>5000</v>
      </c>
      <c r="G30" s="47">
        <v>4765</v>
      </c>
      <c r="H30" s="47">
        <v>235</v>
      </c>
      <c r="I30" s="46"/>
      <c r="J30" s="47"/>
      <c r="K30" s="47"/>
      <c r="L30" s="48" t="s">
        <v>50</v>
      </c>
    </row>
    <row r="31" spans="1:12" ht="54">
      <c r="A31" s="43">
        <v>20</v>
      </c>
      <c r="B31" s="44" t="s">
        <v>611</v>
      </c>
      <c r="C31" s="43" t="s">
        <v>612</v>
      </c>
      <c r="D31" s="43" t="s">
        <v>613</v>
      </c>
      <c r="E31" s="45">
        <v>10000</v>
      </c>
      <c r="F31" s="46">
        <f t="shared" si="2"/>
        <v>10000</v>
      </c>
      <c r="G31" s="47">
        <v>9765</v>
      </c>
      <c r="H31" s="47">
        <v>235</v>
      </c>
      <c r="I31" s="46"/>
      <c r="J31" s="47"/>
      <c r="K31" s="47"/>
      <c r="L31" s="48" t="s">
        <v>50</v>
      </c>
    </row>
    <row r="32" spans="1:12" ht="36">
      <c r="A32" s="43">
        <v>21</v>
      </c>
      <c r="B32" s="44" t="s">
        <v>614</v>
      </c>
      <c r="C32" s="43" t="s">
        <v>572</v>
      </c>
      <c r="D32" s="43" t="s">
        <v>575</v>
      </c>
      <c r="E32" s="45">
        <v>7500</v>
      </c>
      <c r="F32" s="46">
        <f t="shared" si="2"/>
        <v>7500</v>
      </c>
      <c r="G32" s="47">
        <v>7265</v>
      </c>
      <c r="H32" s="47">
        <v>235</v>
      </c>
      <c r="I32" s="46"/>
      <c r="J32" s="47"/>
      <c r="K32" s="47"/>
      <c r="L32" s="48" t="s">
        <v>50</v>
      </c>
    </row>
    <row r="33" spans="1:12" ht="54">
      <c r="A33" s="43">
        <v>22</v>
      </c>
      <c r="B33" s="44" t="s">
        <v>615</v>
      </c>
      <c r="C33" s="43" t="s">
        <v>616</v>
      </c>
      <c r="D33" s="43" t="s">
        <v>617</v>
      </c>
      <c r="E33" s="45">
        <v>13500</v>
      </c>
      <c r="F33" s="46">
        <f t="shared" si="2"/>
        <v>13500</v>
      </c>
      <c r="G33" s="47">
        <v>13265</v>
      </c>
      <c r="H33" s="47">
        <v>235</v>
      </c>
      <c r="I33" s="46"/>
      <c r="J33" s="47"/>
      <c r="K33" s="47"/>
      <c r="L33" s="48" t="s">
        <v>50</v>
      </c>
    </row>
    <row r="34" spans="1:12" ht="54">
      <c r="A34" s="43">
        <v>23</v>
      </c>
      <c r="B34" s="44" t="s">
        <v>618</v>
      </c>
      <c r="C34" s="43" t="s">
        <v>572</v>
      </c>
      <c r="D34" s="43" t="s">
        <v>619</v>
      </c>
      <c r="E34" s="45">
        <v>8000</v>
      </c>
      <c r="F34" s="46">
        <f t="shared" si="2"/>
        <v>8000</v>
      </c>
      <c r="G34" s="47">
        <v>7765</v>
      </c>
      <c r="H34" s="47">
        <v>235</v>
      </c>
      <c r="I34" s="46"/>
      <c r="J34" s="47"/>
      <c r="K34" s="47"/>
      <c r="L34" s="48" t="s">
        <v>51</v>
      </c>
    </row>
    <row r="35" spans="1:12" ht="36">
      <c r="A35" s="43">
        <v>24</v>
      </c>
      <c r="B35" s="52" t="s">
        <v>620</v>
      </c>
      <c r="C35" s="43" t="s">
        <v>584</v>
      </c>
      <c r="D35" s="43" t="s">
        <v>597</v>
      </c>
      <c r="E35" s="45">
        <v>4000</v>
      </c>
      <c r="F35" s="46">
        <f t="shared" si="2"/>
        <v>4000</v>
      </c>
      <c r="G35" s="47">
        <v>3765</v>
      </c>
      <c r="H35" s="47">
        <v>235</v>
      </c>
      <c r="I35" s="46"/>
      <c r="J35" s="47"/>
      <c r="K35" s="47"/>
      <c r="L35" s="48" t="s">
        <v>51</v>
      </c>
    </row>
    <row r="36" spans="1:12" ht="54">
      <c r="A36" s="43">
        <v>25</v>
      </c>
      <c r="B36" s="44" t="s">
        <v>621</v>
      </c>
      <c r="C36" s="43" t="s">
        <v>622</v>
      </c>
      <c r="D36" s="43" t="s">
        <v>575</v>
      </c>
      <c r="E36" s="45">
        <v>10000</v>
      </c>
      <c r="F36" s="46">
        <f t="shared" si="2"/>
        <v>10000</v>
      </c>
      <c r="G36" s="47">
        <v>9765</v>
      </c>
      <c r="H36" s="47">
        <v>235</v>
      </c>
      <c r="I36" s="46"/>
      <c r="J36" s="47"/>
      <c r="K36" s="47"/>
      <c r="L36" s="48" t="s">
        <v>51</v>
      </c>
    </row>
    <row r="37" spans="1:12" ht="54">
      <c r="A37" s="43">
        <v>26</v>
      </c>
      <c r="B37" s="44" t="s">
        <v>623</v>
      </c>
      <c r="C37" s="43" t="s">
        <v>624</v>
      </c>
      <c r="D37" s="43" t="s">
        <v>625</v>
      </c>
      <c r="E37" s="45">
        <v>5000</v>
      </c>
      <c r="F37" s="46">
        <f t="shared" si="2"/>
        <v>5000</v>
      </c>
      <c r="G37" s="47">
        <v>4765</v>
      </c>
      <c r="H37" s="47">
        <v>235</v>
      </c>
      <c r="I37" s="46"/>
      <c r="J37" s="47"/>
      <c r="K37" s="47"/>
      <c r="L37" s="48" t="s">
        <v>51</v>
      </c>
    </row>
    <row r="38" spans="1:12">
      <c r="A38" s="43">
        <v>27</v>
      </c>
      <c r="B38" s="44" t="s">
        <v>626</v>
      </c>
      <c r="C38" s="43" t="s">
        <v>604</v>
      </c>
      <c r="D38" s="43" t="s">
        <v>627</v>
      </c>
      <c r="E38" s="45">
        <v>2000</v>
      </c>
      <c r="F38" s="46">
        <f t="shared" si="2"/>
        <v>2000</v>
      </c>
      <c r="G38" s="47">
        <v>1770</v>
      </c>
      <c r="H38" s="47">
        <v>230</v>
      </c>
      <c r="I38" s="46"/>
      <c r="J38" s="47"/>
      <c r="K38" s="47"/>
      <c r="L38" s="48" t="s">
        <v>51</v>
      </c>
    </row>
    <row r="39" spans="1:12" ht="36">
      <c r="A39" s="43">
        <v>28</v>
      </c>
      <c r="B39" s="44" t="s">
        <v>628</v>
      </c>
      <c r="C39" s="43" t="s">
        <v>567</v>
      </c>
      <c r="D39" s="43" t="s">
        <v>629</v>
      </c>
      <c r="E39" s="45">
        <v>6000</v>
      </c>
      <c r="F39" s="46">
        <f t="shared" si="2"/>
        <v>6000</v>
      </c>
      <c r="G39" s="47">
        <v>5770</v>
      </c>
      <c r="H39" s="47">
        <v>230</v>
      </c>
      <c r="I39" s="46"/>
      <c r="J39" s="47"/>
      <c r="K39" s="47"/>
      <c r="L39" s="48" t="s">
        <v>51</v>
      </c>
    </row>
    <row r="40" spans="1:12" ht="54">
      <c r="A40" s="43">
        <v>29</v>
      </c>
      <c r="B40" s="44" t="s">
        <v>630</v>
      </c>
      <c r="C40" s="43" t="s">
        <v>631</v>
      </c>
      <c r="D40" s="43" t="s">
        <v>632</v>
      </c>
      <c r="E40" s="45">
        <v>8000</v>
      </c>
      <c r="F40" s="46">
        <f t="shared" si="2"/>
        <v>8000</v>
      </c>
      <c r="G40" s="47">
        <v>7770</v>
      </c>
      <c r="H40" s="47">
        <v>230</v>
      </c>
      <c r="I40" s="46"/>
      <c r="J40" s="47"/>
      <c r="K40" s="47"/>
      <c r="L40" s="48" t="s">
        <v>51</v>
      </c>
    </row>
    <row r="41" spans="1:12" ht="36">
      <c r="A41" s="43">
        <v>30</v>
      </c>
      <c r="B41" s="44" t="s">
        <v>633</v>
      </c>
      <c r="C41" s="43" t="s">
        <v>59</v>
      </c>
      <c r="D41" s="43" t="s">
        <v>634</v>
      </c>
      <c r="E41" s="45">
        <v>13547</v>
      </c>
      <c r="F41" s="46">
        <f t="shared" si="2"/>
        <v>13547</v>
      </c>
      <c r="G41" s="47">
        <v>13311</v>
      </c>
      <c r="H41" s="47">
        <v>236</v>
      </c>
      <c r="I41" s="46"/>
      <c r="J41" s="47"/>
      <c r="K41" s="47"/>
      <c r="L41" s="48" t="s">
        <v>51</v>
      </c>
    </row>
    <row r="42" spans="1:12" s="56" customFormat="1" ht="17.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44">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6">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4">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6">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36">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4">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6">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4">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90">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6">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4">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36">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6">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4">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36">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72">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6">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3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90">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7.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2">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90">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4">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6">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90">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90">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4">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4">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6">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3203125" defaultRowHeight="18"/>
  <cols>
    <col min="1" max="1" width="11.4140625" style="230" customWidth="1"/>
    <col min="2" max="2" width="65.83203125" style="231" customWidth="1"/>
    <col min="3" max="3" width="23.1640625" style="232" customWidth="1"/>
    <col min="4" max="4" width="17.75" style="232" customWidth="1"/>
    <col min="5" max="5" width="16" style="232" customWidth="1"/>
    <col min="6" max="6" width="19.4140625" style="232" customWidth="1"/>
    <col min="7" max="7" width="20" style="174" customWidth="1"/>
    <col min="8" max="8" width="18" style="174" customWidth="1"/>
    <col min="9" max="9" width="15.25" style="174" customWidth="1"/>
    <col min="10" max="10" width="17.75" style="174" customWidth="1"/>
    <col min="11" max="11" width="14.4140625" style="174" customWidth="1"/>
    <col min="12" max="12" width="16.1640625" style="174" customWidth="1"/>
    <col min="13" max="13" width="17.75" style="174" customWidth="1"/>
    <col min="14" max="14" width="17" style="174" customWidth="1"/>
    <col min="15" max="15" width="17.4140625" style="174" customWidth="1"/>
    <col min="16" max="16" width="19.83203125" style="174" customWidth="1"/>
    <col min="17" max="17" width="16.75" style="174" customWidth="1"/>
    <col min="18" max="18" width="17.4140625" style="174" customWidth="1"/>
    <col min="19" max="19" width="17.75" style="174" customWidth="1"/>
    <col min="20" max="20" width="0" style="175" hidden="1" customWidth="1"/>
    <col min="21" max="16384" width="8.83203125" style="174"/>
  </cols>
  <sheetData>
    <row r="1" spans="1:22">
      <c r="A1" s="672" t="s">
        <v>831</v>
      </c>
      <c r="B1" s="672"/>
      <c r="C1" s="672"/>
      <c r="D1" s="672"/>
      <c r="E1" s="672"/>
      <c r="F1" s="672"/>
      <c r="G1" s="173"/>
      <c r="H1" s="173"/>
      <c r="I1" s="173"/>
      <c r="J1" s="173"/>
      <c r="K1" s="173"/>
      <c r="L1" s="173"/>
      <c r="M1" s="173"/>
      <c r="N1" s="173"/>
      <c r="O1" s="173"/>
      <c r="P1" s="173"/>
      <c r="Q1" s="173"/>
      <c r="R1" s="173"/>
    </row>
    <row r="2" spans="1:22">
      <c r="A2" s="640" t="s">
        <v>700</v>
      </c>
      <c r="B2" s="640"/>
      <c r="C2" s="640"/>
      <c r="D2" s="640"/>
      <c r="E2" s="640"/>
      <c r="F2" s="640"/>
      <c r="G2" s="640"/>
      <c r="H2" s="640"/>
      <c r="I2" s="640"/>
      <c r="J2" s="640"/>
      <c r="K2" s="640"/>
      <c r="L2" s="640"/>
      <c r="M2" s="640"/>
      <c r="N2" s="640"/>
      <c r="O2" s="640"/>
      <c r="P2" s="640"/>
      <c r="Q2" s="640"/>
      <c r="R2" s="640"/>
      <c r="S2" s="640"/>
    </row>
    <row r="3" spans="1:22">
      <c r="A3" s="673" t="s">
        <v>913</v>
      </c>
      <c r="B3" s="673"/>
      <c r="C3" s="673"/>
      <c r="D3" s="673"/>
      <c r="E3" s="673"/>
      <c r="F3" s="673"/>
      <c r="G3" s="673"/>
      <c r="H3" s="673"/>
      <c r="I3" s="673"/>
      <c r="J3" s="673"/>
      <c r="K3" s="673"/>
      <c r="L3" s="673"/>
      <c r="M3" s="673"/>
      <c r="N3" s="673"/>
      <c r="O3" s="673"/>
      <c r="P3" s="673"/>
      <c r="Q3" s="673"/>
      <c r="R3" s="673"/>
      <c r="S3" s="673"/>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665" t="s">
        <v>0</v>
      </c>
      <c r="Q4" s="665"/>
      <c r="R4" s="665"/>
      <c r="S4" s="665"/>
      <c r="T4" s="180"/>
      <c r="U4" s="180"/>
      <c r="V4" s="180"/>
    </row>
    <row r="5" spans="1:22">
      <c r="A5" s="674" t="s">
        <v>555</v>
      </c>
      <c r="B5" s="677" t="s">
        <v>701</v>
      </c>
      <c r="C5" s="669" t="s">
        <v>702</v>
      </c>
      <c r="D5" s="670"/>
      <c r="E5" s="670"/>
      <c r="F5" s="670"/>
      <c r="G5" s="670"/>
      <c r="H5" s="670"/>
      <c r="I5" s="670"/>
      <c r="J5" s="670"/>
      <c r="K5" s="670"/>
      <c r="L5" s="670"/>
      <c r="M5" s="670"/>
      <c r="N5" s="670"/>
      <c r="O5" s="670"/>
      <c r="P5" s="670"/>
      <c r="Q5" s="670"/>
      <c r="R5" s="671"/>
      <c r="S5" s="680" t="s">
        <v>8</v>
      </c>
    </row>
    <row r="6" spans="1:22">
      <c r="A6" s="675"/>
      <c r="B6" s="678"/>
      <c r="C6" s="667" t="s">
        <v>776</v>
      </c>
      <c r="D6" s="684" t="s">
        <v>703</v>
      </c>
      <c r="E6" s="685"/>
      <c r="F6" s="686"/>
      <c r="G6" s="669" t="s">
        <v>777</v>
      </c>
      <c r="H6" s="670"/>
      <c r="I6" s="670"/>
      <c r="J6" s="670"/>
      <c r="K6" s="670"/>
      <c r="L6" s="670"/>
      <c r="M6" s="670"/>
      <c r="N6" s="670"/>
      <c r="O6" s="670"/>
      <c r="P6" s="670"/>
      <c r="Q6" s="670"/>
      <c r="R6" s="671"/>
      <c r="S6" s="681"/>
    </row>
    <row r="7" spans="1:22">
      <c r="A7" s="675"/>
      <c r="B7" s="678"/>
      <c r="C7" s="683"/>
      <c r="D7" s="687"/>
      <c r="E7" s="640"/>
      <c r="F7" s="688"/>
      <c r="G7" s="669" t="s">
        <v>704</v>
      </c>
      <c r="H7" s="670"/>
      <c r="I7" s="670"/>
      <c r="J7" s="671"/>
      <c r="K7" s="669" t="s">
        <v>52</v>
      </c>
      <c r="L7" s="670"/>
      <c r="M7" s="670"/>
      <c r="N7" s="671"/>
      <c r="O7" s="669" t="s">
        <v>705</v>
      </c>
      <c r="P7" s="670"/>
      <c r="Q7" s="670"/>
      <c r="R7" s="671"/>
      <c r="S7" s="681"/>
    </row>
    <row r="8" spans="1:22">
      <c r="A8" s="675"/>
      <c r="B8" s="678"/>
      <c r="C8" s="683"/>
      <c r="D8" s="689"/>
      <c r="E8" s="690"/>
      <c r="F8" s="691"/>
      <c r="G8" s="667" t="s">
        <v>9</v>
      </c>
      <c r="H8" s="669" t="s">
        <v>703</v>
      </c>
      <c r="I8" s="670"/>
      <c r="J8" s="671"/>
      <c r="K8" s="667" t="s">
        <v>9</v>
      </c>
      <c r="L8" s="669" t="s">
        <v>703</v>
      </c>
      <c r="M8" s="670"/>
      <c r="N8" s="671"/>
      <c r="O8" s="667" t="s">
        <v>9</v>
      </c>
      <c r="P8" s="669" t="s">
        <v>703</v>
      </c>
      <c r="Q8" s="670"/>
      <c r="R8" s="671"/>
      <c r="S8" s="681"/>
    </row>
    <row r="9" spans="1:22" ht="35">
      <c r="A9" s="676"/>
      <c r="B9" s="679"/>
      <c r="C9" s="668"/>
      <c r="D9" s="181" t="s">
        <v>706</v>
      </c>
      <c r="E9" s="181" t="s">
        <v>707</v>
      </c>
      <c r="F9" s="181" t="s">
        <v>708</v>
      </c>
      <c r="G9" s="668"/>
      <c r="H9" s="181" t="s">
        <v>706</v>
      </c>
      <c r="I9" s="181" t="s">
        <v>707</v>
      </c>
      <c r="J9" s="181" t="s">
        <v>708</v>
      </c>
      <c r="K9" s="668"/>
      <c r="L9" s="181" t="s">
        <v>706</v>
      </c>
      <c r="M9" s="181" t="s">
        <v>707</v>
      </c>
      <c r="N9" s="181" t="s">
        <v>708</v>
      </c>
      <c r="O9" s="668"/>
      <c r="P9" s="181" t="s">
        <v>706</v>
      </c>
      <c r="Q9" s="181" t="s">
        <v>707</v>
      </c>
      <c r="R9" s="181" t="s">
        <v>708</v>
      </c>
      <c r="S9" s="682"/>
    </row>
    <row r="10" spans="1:22" s="225" customFormat="1" ht="17.5">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6">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6">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6">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6">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6">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6">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6">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6">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6">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K7:N7"/>
    <mergeCell ref="O7:R7"/>
    <mergeCell ref="G8:G9"/>
    <mergeCell ref="H8:J8"/>
    <mergeCell ref="K8:K9"/>
    <mergeCell ref="L8:N8"/>
    <mergeCell ref="O8:O9"/>
    <mergeCell ref="P8:R8"/>
    <mergeCell ref="A1:F1"/>
    <mergeCell ref="A2:S2"/>
    <mergeCell ref="A3:S3"/>
    <mergeCell ref="P4:S4"/>
    <mergeCell ref="A5:A9"/>
    <mergeCell ref="B5:B9"/>
    <mergeCell ref="C5:R5"/>
    <mergeCell ref="S5:S9"/>
    <mergeCell ref="C6:C9"/>
    <mergeCell ref="D6:F8"/>
    <mergeCell ref="G6:R6"/>
    <mergeCell ref="G7:J7"/>
  </mergeCells>
  <pageMargins left="0.7" right="0.2" top="0.5" bottom="0.5" header="0.05" footer="0.05"/>
  <pageSetup paperSize="8" scale="52" orientation="landscape" r:id="rId1"/>
  <colBreaks count="1" manualBreakCount="1">
    <brk id="20"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ColWidth="9.1640625" defaultRowHeight="14"/>
  <cols>
    <col min="1" max="1" width="9.1640625" style="170"/>
    <col min="2" max="2" width="28.25" style="170" customWidth="1"/>
    <col min="3" max="10" width="15.75" style="170" customWidth="1"/>
    <col min="11" max="11" width="12.83203125" style="170" customWidth="1"/>
    <col min="12" max="12" width="16" style="170" customWidth="1"/>
    <col min="13" max="17" width="12.83203125" style="170" customWidth="1"/>
    <col min="18" max="16384" width="9.1640625" style="170"/>
  </cols>
  <sheetData>
    <row r="1" spans="1:17" customFormat="1" ht="16.5">
      <c r="A1" s="695" t="s">
        <v>791</v>
      </c>
      <c r="B1" s="695"/>
      <c r="C1" s="169"/>
      <c r="D1" s="169"/>
      <c r="E1" s="169"/>
      <c r="F1" s="169"/>
      <c r="G1" s="169"/>
      <c r="H1" s="104"/>
      <c r="I1" s="104"/>
      <c r="J1" s="104"/>
      <c r="K1" s="104"/>
      <c r="L1" s="104"/>
      <c r="M1" s="104"/>
      <c r="N1" s="104"/>
      <c r="O1" s="104"/>
      <c r="P1" s="105"/>
      <c r="Q1" s="104"/>
    </row>
    <row r="2" spans="1:17" customFormat="1" ht="17.5">
      <c r="A2" s="696" t="s">
        <v>792</v>
      </c>
      <c r="B2" s="696"/>
      <c r="C2" s="696"/>
      <c r="D2" s="696"/>
      <c r="E2" s="696"/>
      <c r="F2" s="696"/>
      <c r="G2" s="696"/>
      <c r="H2" s="696"/>
      <c r="I2" s="696"/>
      <c r="J2" s="696"/>
      <c r="K2" s="696"/>
      <c r="L2" s="696"/>
      <c r="M2" s="696"/>
      <c r="N2" s="696"/>
      <c r="O2" s="696"/>
      <c r="P2" s="696"/>
      <c r="Q2" s="696"/>
    </row>
    <row r="3" spans="1:17" customFormat="1" ht="18">
      <c r="A3" s="697" t="s">
        <v>913</v>
      </c>
      <c r="B3" s="697"/>
      <c r="C3" s="697"/>
      <c r="D3" s="697"/>
      <c r="E3" s="697"/>
      <c r="F3" s="697"/>
      <c r="G3" s="697"/>
      <c r="H3" s="697"/>
      <c r="I3" s="697"/>
      <c r="J3" s="697"/>
      <c r="K3" s="697"/>
      <c r="L3" s="697"/>
      <c r="M3" s="697"/>
      <c r="N3" s="697"/>
      <c r="O3" s="697"/>
      <c r="P3" s="697"/>
      <c r="Q3" s="697"/>
    </row>
    <row r="4" spans="1:17" customFormat="1" ht="17.5">
      <c r="A4" s="106"/>
      <c r="B4" s="106"/>
      <c r="C4" s="106"/>
      <c r="D4" s="106"/>
      <c r="E4" s="106"/>
      <c r="F4" s="106"/>
      <c r="G4" s="106"/>
      <c r="H4" s="106"/>
      <c r="I4" s="106"/>
      <c r="J4" s="106"/>
      <c r="K4" s="106"/>
      <c r="L4" s="106"/>
      <c r="M4" s="106"/>
      <c r="N4" s="106"/>
      <c r="O4" s="698" t="s">
        <v>778</v>
      </c>
      <c r="P4" s="698"/>
      <c r="Q4" s="698"/>
    </row>
    <row r="5" spans="1:17" customFormat="1" ht="17.5">
      <c r="A5" s="699" t="s">
        <v>1</v>
      </c>
      <c r="B5" s="699" t="s">
        <v>779</v>
      </c>
      <c r="C5" s="702" t="s">
        <v>780</v>
      </c>
      <c r="D5" s="703"/>
      <c r="E5" s="703"/>
      <c r="F5" s="703"/>
      <c r="G5" s="703"/>
      <c r="H5" s="706" t="s">
        <v>790</v>
      </c>
      <c r="I5" s="706"/>
      <c r="J5" s="706"/>
      <c r="K5" s="706"/>
      <c r="L5" s="706"/>
      <c r="M5" s="706"/>
      <c r="N5" s="706"/>
      <c r="O5" s="706"/>
      <c r="P5" s="706"/>
      <c r="Q5" s="707"/>
    </row>
    <row r="6" spans="1:17" customFormat="1" ht="49.5" customHeight="1">
      <c r="A6" s="700"/>
      <c r="B6" s="700"/>
      <c r="C6" s="704"/>
      <c r="D6" s="705"/>
      <c r="E6" s="705"/>
      <c r="F6" s="705"/>
      <c r="G6" s="705"/>
      <c r="H6" s="692" t="s">
        <v>781</v>
      </c>
      <c r="I6" s="708"/>
      <c r="J6" s="692"/>
      <c r="K6" s="692"/>
      <c r="L6" s="692"/>
      <c r="M6" s="709" t="s">
        <v>782</v>
      </c>
      <c r="N6" s="710"/>
      <c r="O6" s="710"/>
      <c r="P6" s="710"/>
      <c r="Q6" s="711"/>
    </row>
    <row r="7" spans="1:17" customFormat="1" ht="18">
      <c r="A7" s="700"/>
      <c r="B7" s="700"/>
      <c r="C7" s="692" t="s">
        <v>783</v>
      </c>
      <c r="D7" s="693" t="s">
        <v>703</v>
      </c>
      <c r="E7" s="693"/>
      <c r="F7" s="693"/>
      <c r="G7" s="693"/>
      <c r="H7" s="692" t="s">
        <v>783</v>
      </c>
      <c r="I7" s="693" t="s">
        <v>703</v>
      </c>
      <c r="J7" s="693"/>
      <c r="K7" s="693"/>
      <c r="L7" s="693"/>
      <c r="M7" s="692" t="s">
        <v>783</v>
      </c>
      <c r="N7" s="693" t="s">
        <v>703</v>
      </c>
      <c r="O7" s="693"/>
      <c r="P7" s="693"/>
      <c r="Q7" s="693"/>
    </row>
    <row r="8" spans="1:17" customFormat="1" ht="18">
      <c r="A8" s="700"/>
      <c r="B8" s="700"/>
      <c r="C8" s="692"/>
      <c r="D8" s="693" t="s">
        <v>52</v>
      </c>
      <c r="E8" s="693"/>
      <c r="F8" s="693"/>
      <c r="G8" s="694" t="s">
        <v>705</v>
      </c>
      <c r="H8" s="692"/>
      <c r="I8" s="693" t="s">
        <v>52</v>
      </c>
      <c r="J8" s="693"/>
      <c r="K8" s="693"/>
      <c r="L8" s="694" t="s">
        <v>705</v>
      </c>
      <c r="M8" s="692"/>
      <c r="N8" s="693" t="s">
        <v>52</v>
      </c>
      <c r="O8" s="693"/>
      <c r="P8" s="693"/>
      <c r="Q8" s="693" t="s">
        <v>784</v>
      </c>
    </row>
    <row r="9" spans="1:17" customFormat="1" ht="108">
      <c r="A9" s="701"/>
      <c r="B9" s="701"/>
      <c r="C9" s="692"/>
      <c r="D9" s="168" t="s">
        <v>563</v>
      </c>
      <c r="E9" s="167" t="s">
        <v>785</v>
      </c>
      <c r="F9" s="168" t="s">
        <v>52</v>
      </c>
      <c r="G9" s="694"/>
      <c r="H9" s="692"/>
      <c r="I9" s="168" t="s">
        <v>563</v>
      </c>
      <c r="J9" s="167" t="s">
        <v>785</v>
      </c>
      <c r="K9" s="168" t="s">
        <v>52</v>
      </c>
      <c r="L9" s="694"/>
      <c r="M9" s="692"/>
      <c r="N9" s="168" t="s">
        <v>563</v>
      </c>
      <c r="O9" s="167" t="s">
        <v>786</v>
      </c>
      <c r="P9" s="167" t="s">
        <v>787</v>
      </c>
      <c r="Q9" s="693"/>
    </row>
    <row r="10" spans="1:17" customFormat="1" ht="17.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7.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4"/>
  <sheetViews>
    <sheetView topLeftCell="A10" workbookViewId="0">
      <selection activeCell="M181" sqref="M181"/>
    </sheetView>
  </sheetViews>
  <sheetFormatPr defaultRowHeight="14"/>
  <cols>
    <col min="1" max="1" width="5.83203125" customWidth="1"/>
    <col min="2" max="2" width="25.1640625" customWidth="1"/>
    <col min="3" max="3" width="14.83203125" customWidth="1"/>
    <col min="4" max="4" width="7.4140625" customWidth="1"/>
    <col min="5" max="5" width="11.1640625" customWidth="1"/>
    <col min="6" max="6" width="11" customWidth="1"/>
    <col min="7" max="7" width="10.58203125" customWidth="1"/>
    <col min="8" max="14" width="7.83203125" customWidth="1"/>
    <col min="15" max="17" width="10.58203125" customWidth="1"/>
    <col min="18" max="18" width="8.25" customWidth="1"/>
    <col min="19" max="19" width="16.1640625" customWidth="1"/>
  </cols>
  <sheetData>
    <row r="1" spans="1:19">
      <c r="A1" s="29"/>
      <c r="B1" s="457" t="s">
        <v>1095</v>
      </c>
      <c r="C1" s="406"/>
      <c r="D1" s="406"/>
      <c r="E1" s="406"/>
      <c r="F1" s="406"/>
      <c r="G1" s="406"/>
      <c r="H1" s="406"/>
      <c r="I1" s="406"/>
      <c r="J1" s="406"/>
      <c r="K1" s="406"/>
      <c r="L1" s="406"/>
      <c r="M1" s="406"/>
      <c r="N1" s="406"/>
      <c r="O1" s="406"/>
      <c r="P1" s="406"/>
      <c r="Q1" s="406"/>
      <c r="R1" s="653" t="s">
        <v>1097</v>
      </c>
      <c r="S1" s="653"/>
    </row>
    <row r="2" spans="1:19" ht="33" customHeight="1">
      <c r="A2" s="654" t="s">
        <v>1008</v>
      </c>
      <c r="B2" s="654"/>
      <c r="C2" s="654"/>
      <c r="D2" s="654"/>
      <c r="E2" s="654"/>
      <c r="F2" s="654"/>
      <c r="G2" s="654"/>
      <c r="H2" s="654"/>
      <c r="I2" s="654"/>
      <c r="J2" s="654"/>
      <c r="K2" s="654"/>
      <c r="L2" s="654"/>
      <c r="M2" s="654"/>
      <c r="N2" s="654"/>
      <c r="O2" s="654"/>
      <c r="P2" s="654"/>
      <c r="Q2" s="654"/>
      <c r="R2" s="654"/>
      <c r="S2" s="654"/>
    </row>
    <row r="3" spans="1:19">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row>
    <row r="4" spans="1:19">
      <c r="A4" s="2"/>
      <c r="B4" s="234"/>
      <c r="C4" s="2"/>
      <c r="D4" s="2"/>
      <c r="E4" s="235"/>
      <c r="F4" s="282"/>
      <c r="G4" s="643" t="s">
        <v>0</v>
      </c>
      <c r="H4" s="643"/>
      <c r="I4" s="643"/>
      <c r="J4" s="643"/>
      <c r="K4" s="643"/>
      <c r="L4" s="643"/>
      <c r="M4" s="643"/>
      <c r="N4" s="643"/>
      <c r="O4" s="643"/>
      <c r="P4" s="643"/>
      <c r="Q4" s="643"/>
      <c r="R4" s="643"/>
      <c r="S4" s="643"/>
    </row>
    <row r="5" spans="1:19" ht="31.5" customHeight="1">
      <c r="A5" s="644" t="s">
        <v>1</v>
      </c>
      <c r="B5" s="645" t="s">
        <v>2</v>
      </c>
      <c r="C5" s="644" t="s">
        <v>3</v>
      </c>
      <c r="D5" s="644" t="s">
        <v>5</v>
      </c>
      <c r="E5" s="655" t="s">
        <v>1098</v>
      </c>
      <c r="F5" s="656"/>
      <c r="G5" s="656"/>
      <c r="H5" s="657"/>
      <c r="I5" s="655" t="s">
        <v>1100</v>
      </c>
      <c r="J5" s="656"/>
      <c r="K5" s="656"/>
      <c r="L5" s="656"/>
      <c r="M5" s="656"/>
      <c r="N5" s="657"/>
      <c r="O5" s="655" t="s">
        <v>1099</v>
      </c>
      <c r="P5" s="656"/>
      <c r="Q5" s="656"/>
      <c r="R5" s="657"/>
      <c r="S5" s="644" t="s">
        <v>8</v>
      </c>
    </row>
    <row r="6" spans="1:19" ht="31.5" customHeight="1">
      <c r="A6" s="644"/>
      <c r="B6" s="645"/>
      <c r="C6" s="644"/>
      <c r="D6" s="644"/>
      <c r="E6" s="462"/>
      <c r="F6" s="463"/>
      <c r="G6" s="463"/>
      <c r="H6" s="464"/>
      <c r="I6" s="644" t="s">
        <v>1102</v>
      </c>
      <c r="J6" s="644"/>
      <c r="K6" s="644"/>
      <c r="L6" s="644" t="s">
        <v>1103</v>
      </c>
      <c r="M6" s="644"/>
      <c r="N6" s="644"/>
      <c r="O6" s="462"/>
      <c r="P6" s="463"/>
      <c r="Q6" s="463"/>
      <c r="R6" s="464"/>
      <c r="S6" s="644"/>
    </row>
    <row r="7" spans="1:19" ht="42">
      <c r="A7" s="644"/>
      <c r="B7" s="645"/>
      <c r="C7" s="644"/>
      <c r="D7" s="644"/>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644"/>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28">
      <c r="A11" s="6" t="s">
        <v>16</v>
      </c>
      <c r="B11" s="658" t="s">
        <v>17</v>
      </c>
      <c r="C11" s="658"/>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2">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2">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28">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2">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2">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28">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2">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28">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28">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2">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2">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28">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28">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28">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28">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28">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2">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28">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28">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28">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28">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42">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28">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2">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28">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28">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28">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28">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28">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28">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28">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28">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28">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28">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28">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28">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28">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28">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2">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28">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28">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28">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28">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28">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2">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28">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28">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28">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28">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28">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28">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28">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28">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28">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28">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28">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28">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28">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28">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28">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28">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28">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28">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28">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28">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28">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28">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28">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28">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28">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28">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28">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28">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28">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28">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28">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28">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28">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28">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28">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2">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28">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28">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28">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28">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28">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28">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28">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28">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28">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28">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28">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28">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28">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28">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28">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28">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28">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28">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28">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28">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28">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28">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28">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28">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28">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28">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28">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28">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28">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28">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2">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2">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28">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28">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42">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2">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28">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28">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28">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28">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28">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28">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28">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28">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28">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28">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28">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28">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28">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28">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28">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28">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28">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28">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28">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28">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28">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28">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28">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42">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28">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28">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28">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28">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28">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28">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28">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2">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28">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28">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28">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28">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28">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28">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2">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28">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28">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28">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28">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2">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28">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28">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28">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28">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28">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28">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28">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28">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28">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28">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28">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2">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28">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28">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28">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28">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28">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2">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28">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28">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28">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28">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2">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2">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28">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28">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28">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28">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28">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28">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28">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28">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28">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28">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28">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28">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28">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28">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28">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28">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2">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28">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2">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28">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28">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28">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28">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2">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2">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28">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28">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28">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28">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28">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2">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2">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28">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28">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28">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28">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28">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28">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28">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2">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2">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28">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28">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28">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28">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7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86"/>
  <sheetViews>
    <sheetView topLeftCell="A7" zoomScale="85" zoomScaleNormal="85" workbookViewId="0">
      <selection activeCell="T20" sqref="T20"/>
    </sheetView>
  </sheetViews>
  <sheetFormatPr defaultRowHeight="14"/>
  <cols>
    <col min="1" max="1" width="5.58203125" customWidth="1"/>
    <col min="2" max="2" width="18.58203125" customWidth="1"/>
    <col min="3" max="3" width="13.4140625" customWidth="1"/>
    <col min="4" max="4" width="32.1640625" hidden="1" customWidth="1"/>
    <col min="5" max="5" width="7.4140625" customWidth="1"/>
    <col min="6" max="6" width="12.1640625" customWidth="1"/>
    <col min="7" max="9" width="9.83203125" customWidth="1"/>
    <col min="10" max="10" width="9.4140625" customWidth="1"/>
    <col min="11" max="13" width="9.83203125" customWidth="1"/>
    <col min="14" max="14" width="8.83203125" customWidth="1"/>
    <col min="15" max="15" width="13.58203125" style="374" customWidth="1"/>
    <col min="16" max="16" width="8.4140625" customWidth="1"/>
    <col min="18" max="18" width="9.75" bestFit="1" customWidth="1"/>
    <col min="19" max="19" width="10.75" customWidth="1"/>
    <col min="20" max="20" width="10.25" customWidth="1"/>
    <col min="22" max="22" width="32.4140625" customWidth="1"/>
    <col min="23" max="24" width="13.83203125" customWidth="1"/>
  </cols>
  <sheetData>
    <row r="1" spans="1:20" ht="35.25" customHeight="1">
      <c r="A1" s="654" t="s">
        <v>939</v>
      </c>
      <c r="B1" s="654"/>
      <c r="C1" s="654"/>
      <c r="D1" s="654"/>
      <c r="E1" s="654"/>
      <c r="F1" s="654"/>
      <c r="G1" s="654"/>
      <c r="H1" s="654"/>
      <c r="I1" s="654"/>
      <c r="J1" s="654"/>
      <c r="K1" s="654"/>
      <c r="L1" s="654"/>
      <c r="M1" s="654"/>
      <c r="N1" s="654"/>
      <c r="O1" s="654"/>
      <c r="P1" s="654"/>
    </row>
    <row r="2" spans="1:20">
      <c r="A2" s="642" t="s">
        <v>938</v>
      </c>
      <c r="B2" s="642"/>
      <c r="C2" s="642"/>
      <c r="D2" s="642"/>
      <c r="E2" s="642"/>
      <c r="F2" s="642"/>
      <c r="G2" s="642"/>
      <c r="H2" s="642"/>
      <c r="I2" s="642"/>
      <c r="J2" s="642"/>
      <c r="K2" s="642"/>
      <c r="L2" s="642"/>
      <c r="M2" s="642"/>
      <c r="N2" s="642"/>
      <c r="O2" s="642"/>
      <c r="P2" s="642"/>
    </row>
    <row r="3" spans="1:20">
      <c r="A3" s="2"/>
      <c r="B3" s="234"/>
      <c r="C3" s="2"/>
      <c r="D3" s="2"/>
      <c r="E3" s="2"/>
      <c r="F3" s="2"/>
      <c r="G3" s="235"/>
      <c r="H3" s="282"/>
      <c r="I3" s="643" t="s">
        <v>0</v>
      </c>
      <c r="J3" s="643"/>
      <c r="K3" s="643"/>
      <c r="L3" s="643"/>
      <c r="M3" s="643"/>
      <c r="N3" s="643"/>
      <c r="O3" s="643"/>
      <c r="P3" s="643"/>
    </row>
    <row r="4" spans="1:20" ht="27.75" customHeight="1">
      <c r="A4" s="644" t="s">
        <v>1</v>
      </c>
      <c r="B4" s="645" t="s">
        <v>2</v>
      </c>
      <c r="C4" s="644" t="s">
        <v>3</v>
      </c>
      <c r="D4" s="644" t="s">
        <v>4</v>
      </c>
      <c r="E4" s="644" t="s">
        <v>5</v>
      </c>
      <c r="F4" s="655" t="s">
        <v>6</v>
      </c>
      <c r="G4" s="656"/>
      <c r="H4" s="656"/>
      <c r="I4" s="656"/>
      <c r="J4" s="657"/>
      <c r="K4" s="655" t="s">
        <v>976</v>
      </c>
      <c r="L4" s="656"/>
      <c r="M4" s="656"/>
      <c r="N4" s="657"/>
      <c r="O4" s="647" t="s">
        <v>918</v>
      </c>
      <c r="P4" s="644" t="s">
        <v>8</v>
      </c>
    </row>
    <row r="5" spans="1:20" ht="42">
      <c r="A5" s="644"/>
      <c r="B5" s="645"/>
      <c r="C5" s="644"/>
      <c r="D5" s="644"/>
      <c r="E5" s="644"/>
      <c r="F5" s="402" t="s">
        <v>975</v>
      </c>
      <c r="G5" s="3" t="s">
        <v>9</v>
      </c>
      <c r="H5" s="283" t="s">
        <v>10</v>
      </c>
      <c r="I5" s="3" t="s">
        <v>11</v>
      </c>
      <c r="J5" s="3" t="s">
        <v>12</v>
      </c>
      <c r="K5" s="3" t="s">
        <v>9</v>
      </c>
      <c r="L5" s="3" t="s">
        <v>10</v>
      </c>
      <c r="M5" s="3" t="s">
        <v>11</v>
      </c>
      <c r="N5" s="3" t="s">
        <v>12</v>
      </c>
      <c r="O5" s="632"/>
      <c r="P5" s="644"/>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84">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658" t="s">
        <v>17</v>
      </c>
      <c r="C8" s="658"/>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28">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712" t="s">
        <v>27</v>
      </c>
      <c r="C10" s="713"/>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70"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70"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70"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7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54"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2"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42">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42">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7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42">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zoomScale="70" zoomScaleNormal="70" workbookViewId="0">
      <selection activeCell="T20" sqref="T20"/>
    </sheetView>
  </sheetViews>
  <sheetFormatPr defaultRowHeight="14"/>
  <cols>
    <col min="1" max="1" width="5.58203125" customWidth="1"/>
    <col min="2" max="2" width="33.58203125" customWidth="1"/>
    <col min="3" max="3" width="9.25" customWidth="1"/>
    <col min="4" max="4" width="30" customWidth="1"/>
    <col min="6" max="17" width="11.25" customWidth="1"/>
  </cols>
  <sheetData>
    <row r="1" spans="1:18">
      <c r="A1" s="654" t="s">
        <v>917</v>
      </c>
      <c r="B1" s="654"/>
      <c r="C1" s="654"/>
      <c r="D1" s="654"/>
      <c r="E1" s="654"/>
      <c r="F1" s="654"/>
      <c r="G1" s="654"/>
      <c r="H1" s="654"/>
      <c r="I1" s="654"/>
      <c r="J1" s="654"/>
      <c r="K1" s="654"/>
      <c r="L1" s="654"/>
      <c r="M1" s="654"/>
      <c r="N1" s="654"/>
      <c r="O1" s="654"/>
      <c r="P1" s="654"/>
      <c r="Q1" s="654"/>
      <c r="R1" s="654"/>
    </row>
    <row r="2" spans="1:18">
      <c r="A2" s="642" t="s">
        <v>913</v>
      </c>
      <c r="B2" s="642"/>
      <c r="C2" s="642"/>
      <c r="D2" s="642"/>
      <c r="E2" s="642"/>
      <c r="F2" s="642"/>
      <c r="G2" s="642"/>
      <c r="H2" s="642"/>
      <c r="I2" s="642"/>
      <c r="J2" s="642"/>
      <c r="K2" s="642"/>
      <c r="L2" s="642"/>
      <c r="M2" s="642"/>
      <c r="N2" s="642"/>
      <c r="O2" s="642"/>
      <c r="P2" s="642"/>
      <c r="Q2" s="642"/>
      <c r="R2" s="642"/>
    </row>
    <row r="3" spans="1:18">
      <c r="A3" s="2"/>
      <c r="B3" s="234"/>
      <c r="C3" s="2"/>
      <c r="D3" s="2"/>
      <c r="E3" s="2"/>
      <c r="F3" s="235"/>
      <c r="G3" s="282"/>
      <c r="H3" s="643" t="s">
        <v>0</v>
      </c>
      <c r="I3" s="643"/>
      <c r="J3" s="643"/>
      <c r="K3" s="643"/>
      <c r="L3" s="643"/>
      <c r="M3" s="643"/>
      <c r="N3" s="643"/>
      <c r="O3" s="643"/>
      <c r="P3" s="643"/>
      <c r="Q3" s="643"/>
      <c r="R3" s="643"/>
    </row>
    <row r="4" spans="1:18">
      <c r="A4" s="644" t="s">
        <v>1</v>
      </c>
      <c r="B4" s="645" t="s">
        <v>2</v>
      </c>
      <c r="C4" s="644" t="s">
        <v>3</v>
      </c>
      <c r="D4" s="644" t="s">
        <v>4</v>
      </c>
      <c r="E4" s="644" t="s">
        <v>5</v>
      </c>
      <c r="F4" s="655" t="s">
        <v>6</v>
      </c>
      <c r="G4" s="656"/>
      <c r="H4" s="656"/>
      <c r="I4" s="657"/>
      <c r="J4" s="655" t="s">
        <v>914</v>
      </c>
      <c r="K4" s="656"/>
      <c r="L4" s="656"/>
      <c r="M4" s="657"/>
      <c r="N4" s="655" t="s">
        <v>915</v>
      </c>
      <c r="O4" s="656"/>
      <c r="P4" s="656"/>
      <c r="Q4" s="657"/>
      <c r="R4" s="644" t="s">
        <v>8</v>
      </c>
    </row>
    <row r="5" spans="1:18" ht="28">
      <c r="A5" s="644"/>
      <c r="B5" s="645"/>
      <c r="C5" s="644"/>
      <c r="D5" s="644"/>
      <c r="E5" s="644"/>
      <c r="F5" s="3" t="s">
        <v>9</v>
      </c>
      <c r="G5" s="283" t="s">
        <v>10</v>
      </c>
      <c r="H5" s="3" t="s">
        <v>11</v>
      </c>
      <c r="I5" s="3" t="s">
        <v>12</v>
      </c>
      <c r="J5" s="3" t="s">
        <v>9</v>
      </c>
      <c r="K5" s="3" t="s">
        <v>10</v>
      </c>
      <c r="L5" s="3" t="s">
        <v>11</v>
      </c>
      <c r="M5" s="3" t="s">
        <v>12</v>
      </c>
      <c r="N5" s="3" t="s">
        <v>9</v>
      </c>
      <c r="O5" s="3" t="s">
        <v>10</v>
      </c>
      <c r="P5" s="3" t="s">
        <v>11</v>
      </c>
      <c r="Q5" s="3" t="s">
        <v>12</v>
      </c>
      <c r="R5" s="644"/>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42"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658" t="s">
        <v>17</v>
      </c>
      <c r="C8" s="658"/>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712" t="s">
        <v>27</v>
      </c>
      <c r="C10" s="713"/>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42"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56"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56"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70"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28"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6"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28"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6">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56">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56">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56">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84">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84">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7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7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7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28">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56">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70">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7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28">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28">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7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84">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2">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7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7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56">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7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84">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56">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70">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7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7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7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7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42">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84">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84">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84">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7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7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7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56">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84">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7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84">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7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7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7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7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7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28">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84">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7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28">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7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7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7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7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7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84">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7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84">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84">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28">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2">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2">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84">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84">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84">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84">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7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7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7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28">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28">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28">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28">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opLeftCell="A82" zoomScale="55" zoomScaleNormal="55" workbookViewId="0">
      <selection activeCell="O101" sqref="O101"/>
    </sheetView>
  </sheetViews>
  <sheetFormatPr defaultRowHeight="14"/>
  <cols>
    <col min="1" max="1" width="6.25" customWidth="1"/>
    <col min="2" max="2" width="34.4140625" customWidth="1"/>
    <col min="3" max="3" width="12.75" customWidth="1"/>
    <col min="4" max="4" width="31.4140625" customWidth="1"/>
    <col min="6" max="13" width="11.83203125" customWidth="1"/>
  </cols>
  <sheetData>
    <row r="1" spans="1:14">
      <c r="A1" s="654" t="s">
        <v>553</v>
      </c>
      <c r="B1" s="654"/>
      <c r="C1" s="654"/>
      <c r="D1" s="654"/>
      <c r="E1" s="654"/>
      <c r="F1" s="654"/>
      <c r="G1" s="654"/>
      <c r="H1" s="654"/>
      <c r="I1" s="654"/>
      <c r="J1" s="654"/>
      <c r="K1" s="654"/>
      <c r="L1" s="654"/>
      <c r="M1" s="654"/>
      <c r="N1" s="654"/>
    </row>
    <row r="2" spans="1:14">
      <c r="A2" s="642" t="s">
        <v>913</v>
      </c>
      <c r="B2" s="642"/>
      <c r="C2" s="642"/>
      <c r="D2" s="642"/>
      <c r="E2" s="642"/>
      <c r="F2" s="642"/>
      <c r="G2" s="642"/>
      <c r="H2" s="642"/>
      <c r="I2" s="642"/>
      <c r="J2" s="642"/>
      <c r="K2" s="642"/>
      <c r="L2" s="642"/>
      <c r="M2" s="642"/>
      <c r="N2" s="642"/>
    </row>
    <row r="3" spans="1:14">
      <c r="A3" s="2"/>
      <c r="B3" s="234"/>
      <c r="C3" s="2"/>
      <c r="D3" s="2"/>
      <c r="E3" s="2"/>
      <c r="F3" s="235"/>
      <c r="G3" s="282"/>
      <c r="H3" s="643" t="s">
        <v>0</v>
      </c>
      <c r="I3" s="643"/>
      <c r="J3" s="643"/>
      <c r="K3" s="643"/>
      <c r="L3" s="643"/>
      <c r="M3" s="643"/>
      <c r="N3" s="643"/>
    </row>
    <row r="4" spans="1:14">
      <c r="A4" s="644" t="s">
        <v>1</v>
      </c>
      <c r="B4" s="645" t="s">
        <v>2</v>
      </c>
      <c r="C4" s="644" t="s">
        <v>3</v>
      </c>
      <c r="D4" s="644" t="s">
        <v>4</v>
      </c>
      <c r="E4" s="644" t="s">
        <v>5</v>
      </c>
      <c r="F4" s="655" t="s">
        <v>6</v>
      </c>
      <c r="G4" s="656"/>
      <c r="H4" s="656"/>
      <c r="I4" s="657"/>
      <c r="J4" s="655" t="s">
        <v>7</v>
      </c>
      <c r="K4" s="656"/>
      <c r="L4" s="656"/>
      <c r="M4" s="657"/>
      <c r="N4" s="644" t="s">
        <v>8</v>
      </c>
    </row>
    <row r="5" spans="1:14" ht="28">
      <c r="A5" s="644"/>
      <c r="B5" s="645"/>
      <c r="C5" s="644"/>
      <c r="D5" s="644"/>
      <c r="E5" s="644"/>
      <c r="F5" s="3" t="s">
        <v>9</v>
      </c>
      <c r="G5" s="283" t="s">
        <v>10</v>
      </c>
      <c r="H5" s="3" t="s">
        <v>11</v>
      </c>
      <c r="I5" s="3" t="s">
        <v>12</v>
      </c>
      <c r="J5" s="3" t="s">
        <v>9</v>
      </c>
      <c r="K5" s="3" t="s">
        <v>10</v>
      </c>
      <c r="L5" s="3" t="s">
        <v>11</v>
      </c>
      <c r="M5" s="3" t="s">
        <v>12</v>
      </c>
      <c r="N5" s="644"/>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42"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658" t="s">
        <v>17</v>
      </c>
      <c r="C8" s="658"/>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712" t="s">
        <v>27</v>
      </c>
      <c r="C10" s="713"/>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42"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56"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42"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70"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28"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6"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28"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6">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56">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42">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7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7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7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7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42">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7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7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28">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42">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84">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28">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28">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28">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7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42">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7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7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56">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42">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28">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7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0">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56">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28">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56">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7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7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7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28">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42">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12">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7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7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7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7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28">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28">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28">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28">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28">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0">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28">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42">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7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0">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0">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7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7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28">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7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28">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7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7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7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28">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28">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28">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0">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28">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28">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topLeftCell="A79" zoomScale="70" zoomScaleNormal="70" workbookViewId="0">
      <selection activeCell="O94" sqref="O94"/>
    </sheetView>
  </sheetViews>
  <sheetFormatPr defaultRowHeight="14"/>
  <cols>
    <col min="1" max="1" width="5.75" customWidth="1"/>
    <col min="2" max="2" width="34.75" customWidth="1"/>
    <col min="4" max="4" width="34.83203125" customWidth="1"/>
    <col min="6" max="13" width="11.1640625" customWidth="1"/>
    <col min="19" max="19" width="9.25" bestFit="1" customWidth="1"/>
  </cols>
  <sheetData>
    <row r="1" spans="1:14">
      <c r="A1" s="654" t="s">
        <v>553</v>
      </c>
      <c r="B1" s="654"/>
      <c r="C1" s="654"/>
      <c r="D1" s="654"/>
      <c r="E1" s="654"/>
      <c r="F1" s="654"/>
      <c r="G1" s="654"/>
      <c r="H1" s="654"/>
      <c r="I1" s="654"/>
      <c r="J1" s="654"/>
      <c r="K1" s="654"/>
      <c r="L1" s="654"/>
      <c r="M1" s="654"/>
      <c r="N1" s="654"/>
    </row>
    <row r="2" spans="1:14">
      <c r="A2" s="642" t="s">
        <v>913</v>
      </c>
      <c r="B2" s="642"/>
      <c r="C2" s="642"/>
      <c r="D2" s="642"/>
      <c r="E2" s="642"/>
      <c r="F2" s="642"/>
      <c r="G2" s="642"/>
      <c r="H2" s="642"/>
      <c r="I2" s="642"/>
      <c r="J2" s="642"/>
      <c r="K2" s="642"/>
      <c r="L2" s="642"/>
      <c r="M2" s="642"/>
      <c r="N2" s="642"/>
    </row>
    <row r="3" spans="1:14">
      <c r="A3" s="2"/>
      <c r="B3" s="234"/>
      <c r="C3" s="2"/>
      <c r="D3" s="2"/>
      <c r="E3" s="2"/>
      <c r="F3" s="235"/>
      <c r="G3" s="282"/>
      <c r="H3" s="643" t="s">
        <v>0</v>
      </c>
      <c r="I3" s="643"/>
      <c r="J3" s="643"/>
      <c r="K3" s="643"/>
      <c r="L3" s="643"/>
      <c r="M3" s="643"/>
      <c r="N3" s="643"/>
    </row>
    <row r="4" spans="1:14">
      <c r="A4" s="644" t="s">
        <v>1</v>
      </c>
      <c r="B4" s="645" t="s">
        <v>2</v>
      </c>
      <c r="C4" s="644" t="s">
        <v>3</v>
      </c>
      <c r="D4" s="644" t="s">
        <v>4</v>
      </c>
      <c r="E4" s="644" t="s">
        <v>5</v>
      </c>
      <c r="F4" s="655" t="s">
        <v>6</v>
      </c>
      <c r="G4" s="656"/>
      <c r="H4" s="656"/>
      <c r="I4" s="657"/>
      <c r="J4" s="655" t="s">
        <v>7</v>
      </c>
      <c r="K4" s="656"/>
      <c r="L4" s="656"/>
      <c r="M4" s="657"/>
      <c r="N4" s="644" t="s">
        <v>8</v>
      </c>
    </row>
    <row r="5" spans="1:14" ht="28">
      <c r="A5" s="644"/>
      <c r="B5" s="645"/>
      <c r="C5" s="644"/>
      <c r="D5" s="644"/>
      <c r="E5" s="644"/>
      <c r="F5" s="3" t="s">
        <v>9</v>
      </c>
      <c r="G5" s="283" t="s">
        <v>10</v>
      </c>
      <c r="H5" s="3" t="s">
        <v>11</v>
      </c>
      <c r="I5" s="3" t="s">
        <v>12</v>
      </c>
      <c r="J5" s="3" t="s">
        <v>9</v>
      </c>
      <c r="K5" s="3" t="s">
        <v>10</v>
      </c>
      <c r="L5" s="3" t="s">
        <v>11</v>
      </c>
      <c r="M5" s="3" t="s">
        <v>12</v>
      </c>
      <c r="N5" s="644"/>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42"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658" t="s">
        <v>17</v>
      </c>
      <c r="C8" s="658"/>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712" t="s">
        <v>27</v>
      </c>
      <c r="C10" s="713"/>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42"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42"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56"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70"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28"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6"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28"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6">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56">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56">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56">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56">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56">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42">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42">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0">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28">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2">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28">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0">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0">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2">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56">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2">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0">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0">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28">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0">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0">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0">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0">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7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98">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0">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7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0">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0">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7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7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42">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42">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42">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7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56">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0">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0">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2">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7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7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2">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56">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56">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56">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0">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28">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0">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0">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0">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0">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28">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28">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0">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0">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4" zoomScale="70" zoomScaleNormal="70" workbookViewId="0">
      <selection activeCell="G10" sqref="G10"/>
    </sheetView>
  </sheetViews>
  <sheetFormatPr defaultRowHeight="14"/>
  <cols>
    <col min="1" max="1" width="7" customWidth="1"/>
    <col min="2" max="2" width="31.4140625" customWidth="1"/>
    <col min="3" max="3" width="16.25" customWidth="1"/>
    <col min="4" max="5" width="16.1640625" customWidth="1"/>
    <col min="6" max="6" width="15.08203125" customWidth="1"/>
    <col min="7" max="7" width="16.1640625" customWidth="1"/>
    <col min="8" max="8" width="17.4140625" customWidth="1"/>
    <col min="9" max="10" width="16.1640625" customWidth="1"/>
    <col min="11" max="11" width="18.4140625" customWidth="1"/>
    <col min="12" max="12" width="11.4140625" customWidth="1"/>
    <col min="14" max="14" width="25.83203125" customWidth="1"/>
  </cols>
  <sheetData>
    <row r="1" spans="1:14" ht="17.5">
      <c r="A1" s="717" t="s">
        <v>1097</v>
      </c>
      <c r="B1" s="717"/>
      <c r="C1" s="717"/>
      <c r="D1" s="717"/>
      <c r="E1" s="717"/>
      <c r="F1" s="717"/>
      <c r="G1" s="717"/>
      <c r="H1" s="717"/>
      <c r="I1" s="717"/>
      <c r="J1" s="717"/>
      <c r="K1" s="717"/>
      <c r="L1" s="717"/>
    </row>
    <row r="2" spans="1:14" ht="45.5" customHeight="1">
      <c r="A2" s="718" t="s">
        <v>1216</v>
      </c>
      <c r="B2" s="719"/>
      <c r="C2" s="719"/>
      <c r="D2" s="719"/>
      <c r="E2" s="719"/>
      <c r="F2" s="719"/>
      <c r="G2" s="719"/>
      <c r="H2" s="719"/>
      <c r="I2" s="719"/>
      <c r="J2" s="719"/>
      <c r="K2" s="719"/>
      <c r="L2" s="719"/>
    </row>
    <row r="3" spans="1:14" ht="28" customHeight="1">
      <c r="A3" s="720" t="str">
        <f>+'Biểu số 01'!A4:AB4</f>
        <v>(Kèm theo Tờ trình số 186/TTr-UBND ngày 07/11/2024 của UBND huyện Na Rì)</v>
      </c>
      <c r="B3" s="720"/>
      <c r="C3" s="720"/>
      <c r="D3" s="720"/>
      <c r="E3" s="720"/>
      <c r="F3" s="720"/>
      <c r="G3" s="720"/>
      <c r="H3" s="720"/>
      <c r="I3" s="720"/>
      <c r="J3" s="720"/>
      <c r="K3" s="720"/>
      <c r="L3" s="720"/>
    </row>
    <row r="4" spans="1:14" ht="31.5" customHeight="1">
      <c r="A4" s="595"/>
      <c r="B4" s="595"/>
      <c r="C4" s="614"/>
      <c r="D4" s="614"/>
      <c r="E4" s="614"/>
      <c r="F4" s="721" t="s">
        <v>1196</v>
      </c>
      <c r="G4" s="721"/>
      <c r="H4" s="721"/>
      <c r="I4" s="721"/>
      <c r="J4" s="721"/>
      <c r="K4" s="721"/>
      <c r="L4" s="721"/>
    </row>
    <row r="5" spans="1:14" ht="28.5" customHeight="1">
      <c r="A5" s="722" t="s">
        <v>555</v>
      </c>
      <c r="B5" s="722" t="s">
        <v>1197</v>
      </c>
      <c r="C5" s="725" t="s">
        <v>1206</v>
      </c>
      <c r="D5" s="726"/>
      <c r="E5" s="726"/>
      <c r="F5" s="726"/>
      <c r="G5" s="726"/>
      <c r="H5" s="726"/>
      <c r="I5" s="726"/>
      <c r="J5" s="726"/>
      <c r="K5" s="727"/>
      <c r="L5" s="714" t="s">
        <v>8</v>
      </c>
    </row>
    <row r="6" spans="1:14" ht="43.5" customHeight="1">
      <c r="A6" s="723"/>
      <c r="B6" s="723"/>
      <c r="C6" s="728" t="s">
        <v>1176</v>
      </c>
      <c r="D6" s="728" t="s">
        <v>1210</v>
      </c>
      <c r="E6" s="728" t="s">
        <v>1200</v>
      </c>
      <c r="F6" s="715" t="s">
        <v>1198</v>
      </c>
      <c r="G6" s="716"/>
      <c r="H6" s="716"/>
      <c r="I6" s="715" t="s">
        <v>1199</v>
      </c>
      <c r="J6" s="716"/>
      <c r="K6" s="716"/>
      <c r="L6" s="714"/>
    </row>
    <row r="7" spans="1:14" ht="119" customHeight="1">
      <c r="A7" s="724"/>
      <c r="B7" s="724"/>
      <c r="C7" s="729"/>
      <c r="D7" s="729"/>
      <c r="E7" s="729"/>
      <c r="F7" s="596" t="s">
        <v>1176</v>
      </c>
      <c r="G7" s="628" t="s">
        <v>1210</v>
      </c>
      <c r="H7" s="628" t="s">
        <v>1200</v>
      </c>
      <c r="I7" s="628" t="s">
        <v>1176</v>
      </c>
      <c r="J7" s="628" t="s">
        <v>1210</v>
      </c>
      <c r="K7" s="596" t="s">
        <v>1200</v>
      </c>
      <c r="L7" s="714"/>
    </row>
    <row r="8" spans="1:14" ht="26" customHeight="1">
      <c r="A8" s="597">
        <v>1</v>
      </c>
      <c r="B8" s="597">
        <v>2</v>
      </c>
      <c r="C8" s="597" t="s">
        <v>1227</v>
      </c>
      <c r="D8" s="597" t="s">
        <v>1230</v>
      </c>
      <c r="E8" s="597" t="s">
        <v>1209</v>
      </c>
      <c r="F8" s="597" t="s">
        <v>1228</v>
      </c>
      <c r="G8" s="629">
        <v>7</v>
      </c>
      <c r="H8" s="629">
        <v>8</v>
      </c>
      <c r="I8" s="629" t="s">
        <v>1229</v>
      </c>
      <c r="J8" s="629">
        <v>10</v>
      </c>
      <c r="K8" s="597">
        <v>11</v>
      </c>
      <c r="L8" s="597">
        <v>12</v>
      </c>
      <c r="N8" s="736"/>
    </row>
    <row r="9" spans="1:14" ht="27.75" customHeight="1">
      <c r="A9" s="598"/>
      <c r="B9" s="598" t="s">
        <v>1176</v>
      </c>
      <c r="C9" s="599">
        <f t="shared" ref="C9:E9" si="0">+C10+C13</f>
        <v>111391.39034699999</v>
      </c>
      <c r="D9" s="599">
        <f t="shared" si="0"/>
        <v>4615.2415000000001</v>
      </c>
      <c r="E9" s="599">
        <f t="shared" si="0"/>
        <v>106776.148847</v>
      </c>
      <c r="F9" s="599">
        <f t="shared" ref="F9:K9" si="1">+F10+F13</f>
        <v>59433.006314999999</v>
      </c>
      <c r="G9" s="599">
        <f t="shared" si="1"/>
        <v>1530.2415000000001</v>
      </c>
      <c r="H9" s="599">
        <f t="shared" si="1"/>
        <v>57902.764815000002</v>
      </c>
      <c r="I9" s="599">
        <f t="shared" si="1"/>
        <v>51958.384031999987</v>
      </c>
      <c r="J9" s="599">
        <f t="shared" si="1"/>
        <v>3085</v>
      </c>
      <c r="K9" s="599">
        <f t="shared" si="1"/>
        <v>48873.384031999987</v>
      </c>
      <c r="L9" s="600"/>
      <c r="N9" s="737">
        <f>+F9+I9</f>
        <v>111391.39034699998</v>
      </c>
    </row>
    <row r="10" spans="1:14" ht="36.5" customHeight="1">
      <c r="A10" s="601" t="s">
        <v>14</v>
      </c>
      <c r="B10" s="602" t="s">
        <v>56</v>
      </c>
      <c r="C10" s="603">
        <f t="shared" ref="C10:E10" si="2">SUM(C11:C12)</f>
        <v>26002.645399999998</v>
      </c>
      <c r="D10" s="603">
        <f t="shared" si="2"/>
        <v>171.2415</v>
      </c>
      <c r="E10" s="603">
        <f t="shared" si="2"/>
        <v>25831.403899999998</v>
      </c>
      <c r="F10" s="603">
        <f t="shared" ref="F10:K10" si="3">SUM(F11:F12)</f>
        <v>12095.044549</v>
      </c>
      <c r="G10" s="603">
        <f t="shared" si="3"/>
        <v>159.2415</v>
      </c>
      <c r="H10" s="603">
        <f t="shared" si="3"/>
        <v>11935.803049</v>
      </c>
      <c r="I10" s="603">
        <f t="shared" si="3"/>
        <v>13907.600850999999</v>
      </c>
      <c r="J10" s="603">
        <f t="shared" si="3"/>
        <v>12</v>
      </c>
      <c r="K10" s="603">
        <f t="shared" si="3"/>
        <v>13895.600850999999</v>
      </c>
      <c r="L10" s="604"/>
      <c r="N10" s="738">
        <f>+N9-1090.2415-41110</f>
        <v>69191.148846999975</v>
      </c>
    </row>
    <row r="11" spans="1:14" ht="36.5" customHeight="1">
      <c r="A11" s="605">
        <v>1</v>
      </c>
      <c r="B11" s="606" t="s">
        <v>1187</v>
      </c>
      <c r="C11" s="624">
        <f>+D11+E11</f>
        <v>25831.403899999998</v>
      </c>
      <c r="D11" s="624">
        <f>+G11+J11</f>
        <v>0</v>
      </c>
      <c r="E11" s="624">
        <f>+H11+K11</f>
        <v>25831.403899999998</v>
      </c>
      <c r="F11" s="625">
        <f>SUM(G11:H11)</f>
        <v>11935.803049</v>
      </c>
      <c r="G11" s="625"/>
      <c r="H11" s="625">
        <f>+'[2]Biểu số 01'!U20+'Biểu số 01'!X11</f>
        <v>11935.803049</v>
      </c>
      <c r="I11" s="625">
        <f>+J11+K11</f>
        <v>13895.600850999999</v>
      </c>
      <c r="J11" s="625"/>
      <c r="K11" s="625">
        <f>7429.8039+'[2]Biểu số 01'!X20</f>
        <v>13895.600850999999</v>
      </c>
      <c r="L11" s="607"/>
      <c r="N11" s="738" t="e">
        <f>+N10-'Biểu số 01'!#REF!</f>
        <v>#REF!</v>
      </c>
    </row>
    <row r="12" spans="1:14" ht="27.75" customHeight="1">
      <c r="A12" s="731">
        <v>2</v>
      </c>
      <c r="B12" s="732" t="s">
        <v>1175</v>
      </c>
      <c r="C12" s="733">
        <f>+D12+E12</f>
        <v>171.2415</v>
      </c>
      <c r="D12" s="733">
        <f>+G12+J12</f>
        <v>171.2415</v>
      </c>
      <c r="E12" s="733">
        <f>+H12+K12</f>
        <v>0</v>
      </c>
      <c r="F12" s="734">
        <f>SUM(G12:H12)</f>
        <v>159.2415</v>
      </c>
      <c r="G12" s="734">
        <f>+'[3] Năm 2024'!AB17</f>
        <v>159.2415</v>
      </c>
      <c r="H12" s="734"/>
      <c r="I12" s="734">
        <f>+J12+K12</f>
        <v>12</v>
      </c>
      <c r="J12" s="734">
        <f>+'[3] Năm 2024'!AE17</f>
        <v>12</v>
      </c>
      <c r="K12" s="734"/>
      <c r="L12" s="607"/>
      <c r="N12" s="739">
        <f>+C9</f>
        <v>111391.39034699999</v>
      </c>
    </row>
    <row r="13" spans="1:14" ht="27.75" customHeight="1">
      <c r="A13" s="601" t="s">
        <v>34</v>
      </c>
      <c r="B13" s="608" t="s">
        <v>1201</v>
      </c>
      <c r="C13" s="604">
        <f t="shared" ref="C13:E13" si="4">SUM(C14:C30)</f>
        <v>85388.744946999999</v>
      </c>
      <c r="D13" s="604">
        <f t="shared" si="4"/>
        <v>4444</v>
      </c>
      <c r="E13" s="604">
        <f t="shared" si="4"/>
        <v>80944.744946999999</v>
      </c>
      <c r="F13" s="626">
        <f t="shared" ref="F13:K13" si="5">SUM(F14:F30)</f>
        <v>47337.961766</v>
      </c>
      <c r="G13" s="626">
        <f t="shared" si="5"/>
        <v>1371</v>
      </c>
      <c r="H13" s="626">
        <f t="shared" si="5"/>
        <v>45966.961766</v>
      </c>
      <c r="I13" s="626">
        <f t="shared" si="5"/>
        <v>38050.783180999992</v>
      </c>
      <c r="J13" s="626">
        <f t="shared" si="5"/>
        <v>3073</v>
      </c>
      <c r="K13" s="626">
        <f t="shared" si="5"/>
        <v>34977.783180999992</v>
      </c>
      <c r="L13" s="609"/>
      <c r="N13" s="740">
        <f>SUM(C11:C12)</f>
        <v>26002.645399999998</v>
      </c>
    </row>
    <row r="14" spans="1:14" ht="27.75" customHeight="1">
      <c r="A14" s="605">
        <v>1</v>
      </c>
      <c r="B14" s="610" t="s">
        <v>933</v>
      </c>
      <c r="C14" s="620">
        <f>+D14+E14</f>
        <v>10810.584774999999</v>
      </c>
      <c r="D14" s="620">
        <f>+G14+J14</f>
        <v>572</v>
      </c>
      <c r="E14" s="620">
        <f>+H14+K14</f>
        <v>10238.584774999999</v>
      </c>
      <c r="F14" s="625">
        <f t="shared" ref="F14:F30" si="6">SUM(G14:H14)</f>
        <v>6990</v>
      </c>
      <c r="G14" s="625"/>
      <c r="H14" s="625">
        <f>+'[2]Biểu số 01'!U96</f>
        <v>6990</v>
      </c>
      <c r="I14" s="625">
        <f>+J14+K14</f>
        <v>3820.5847749999998</v>
      </c>
      <c r="J14" s="625">
        <v>572</v>
      </c>
      <c r="K14" s="625">
        <f>2478.1+'[2]Biểu số 01'!X96</f>
        <v>3248.5847749999998</v>
      </c>
      <c r="L14" s="609"/>
      <c r="N14" s="736"/>
    </row>
    <row r="15" spans="1:14" ht="27.75" customHeight="1">
      <c r="A15" s="605">
        <f t="shared" ref="A15:A30" si="7">+A14+1</f>
        <v>2</v>
      </c>
      <c r="B15" s="610" t="s">
        <v>921</v>
      </c>
      <c r="C15" s="620">
        <f t="shared" ref="C15:C30" si="8">+D15+E15</f>
        <v>4865.7</v>
      </c>
      <c r="D15" s="620">
        <f t="shared" ref="D15:D30" si="9">+G15+J15</f>
        <v>0</v>
      </c>
      <c r="E15" s="620">
        <f t="shared" ref="E15:E30" si="10">+H15+K15</f>
        <v>4865.7</v>
      </c>
      <c r="F15" s="625">
        <f t="shared" si="6"/>
        <v>2425</v>
      </c>
      <c r="G15" s="625"/>
      <c r="H15" s="625">
        <f>+'[2]Biểu số 01'!U42</f>
        <v>2425</v>
      </c>
      <c r="I15" s="625">
        <f t="shared" ref="I15:I30" si="11">+J15+K15</f>
        <v>2440.6999999999998</v>
      </c>
      <c r="J15" s="625">
        <v>0</v>
      </c>
      <c r="K15" s="625">
        <f>2215.7+'[2]Biểu số 01'!X42</f>
        <v>2440.6999999999998</v>
      </c>
      <c r="L15" s="609"/>
      <c r="N15" s="736"/>
    </row>
    <row r="16" spans="1:14" ht="27.75" customHeight="1">
      <c r="A16" s="605">
        <f t="shared" si="7"/>
        <v>3</v>
      </c>
      <c r="B16" s="610" t="s">
        <v>932</v>
      </c>
      <c r="C16" s="620">
        <f t="shared" si="8"/>
        <v>6289.3</v>
      </c>
      <c r="D16" s="620">
        <f t="shared" si="9"/>
        <v>220</v>
      </c>
      <c r="E16" s="620">
        <f t="shared" si="10"/>
        <v>6069.3</v>
      </c>
      <c r="F16" s="625">
        <f t="shared" si="6"/>
        <v>5233</v>
      </c>
      <c r="G16" s="625">
        <f>87+'[2]Biểu số 01'!U16</f>
        <v>175</v>
      </c>
      <c r="H16" s="625">
        <f>+'[2]Biểu số 01'!U93</f>
        <v>5058</v>
      </c>
      <c r="I16" s="625">
        <f t="shared" si="11"/>
        <v>1056.3</v>
      </c>
      <c r="J16" s="625">
        <f>+'[3] Năm 2024'!AE15</f>
        <v>45</v>
      </c>
      <c r="K16" s="625">
        <f>369.3+'[2]Biểu số 01'!X93</f>
        <v>1011.3</v>
      </c>
      <c r="L16" s="609"/>
      <c r="N16" s="736"/>
    </row>
    <row r="17" spans="1:14" ht="27.75" customHeight="1">
      <c r="A17" s="605">
        <f t="shared" si="7"/>
        <v>4</v>
      </c>
      <c r="B17" s="610" t="s">
        <v>923</v>
      </c>
      <c r="C17" s="620">
        <f t="shared" si="8"/>
        <v>5788</v>
      </c>
      <c r="D17" s="620">
        <f t="shared" si="9"/>
        <v>308</v>
      </c>
      <c r="E17" s="620">
        <f t="shared" si="10"/>
        <v>5480</v>
      </c>
      <c r="F17" s="625">
        <f t="shared" si="6"/>
        <v>2700</v>
      </c>
      <c r="G17" s="625"/>
      <c r="H17" s="625">
        <f>+'[2]Biểu số 01'!U51</f>
        <v>2700</v>
      </c>
      <c r="I17" s="625">
        <f t="shared" si="11"/>
        <v>3088</v>
      </c>
      <c r="J17" s="625">
        <v>308</v>
      </c>
      <c r="K17" s="625">
        <f>2480+'[2]Biểu số 01'!X51</f>
        <v>2780</v>
      </c>
      <c r="L17" s="609"/>
      <c r="N17" s="736"/>
    </row>
    <row r="18" spans="1:14" ht="27.75" customHeight="1">
      <c r="A18" s="605">
        <f t="shared" si="7"/>
        <v>5</v>
      </c>
      <c r="B18" s="610" t="s">
        <v>931</v>
      </c>
      <c r="C18" s="620">
        <f t="shared" si="8"/>
        <v>5153.3768899999995</v>
      </c>
      <c r="D18" s="620">
        <f t="shared" si="9"/>
        <v>0</v>
      </c>
      <c r="E18" s="620">
        <f t="shared" si="10"/>
        <v>5153.3768899999995</v>
      </c>
      <c r="F18" s="625">
        <f t="shared" si="6"/>
        <v>2230</v>
      </c>
      <c r="G18" s="625"/>
      <c r="H18" s="625">
        <f>+'[2]Biểu số 01'!U82</f>
        <v>2230</v>
      </c>
      <c r="I18" s="625">
        <f t="shared" si="11"/>
        <v>2923.37689</v>
      </c>
      <c r="J18" s="625">
        <v>0</v>
      </c>
      <c r="K18" s="625">
        <f>2724.3+'[2]Biểu số 01'!X82</f>
        <v>2923.37689</v>
      </c>
      <c r="L18" s="609"/>
      <c r="N18" s="736"/>
    </row>
    <row r="19" spans="1:14" ht="27.75" customHeight="1">
      <c r="A19" s="605">
        <f t="shared" si="7"/>
        <v>6</v>
      </c>
      <c r="B19" s="610" t="s">
        <v>935</v>
      </c>
      <c r="C19" s="620">
        <f t="shared" si="8"/>
        <v>4870.5</v>
      </c>
      <c r="D19" s="620">
        <f t="shared" si="9"/>
        <v>528</v>
      </c>
      <c r="E19" s="620">
        <f t="shared" si="10"/>
        <v>4342.5</v>
      </c>
      <c r="F19" s="625">
        <f t="shared" si="6"/>
        <v>1760</v>
      </c>
      <c r="G19" s="625">
        <f>+'[3] Năm 2024'!AB14</f>
        <v>280</v>
      </c>
      <c r="H19" s="625">
        <f>+'[2]Biểu số 01'!U106</f>
        <v>1480</v>
      </c>
      <c r="I19" s="625">
        <f t="shared" si="11"/>
        <v>3110.5</v>
      </c>
      <c r="J19" s="625">
        <f>+'[3] Năm 2024'!AE14</f>
        <v>248</v>
      </c>
      <c r="K19" s="625">
        <f>2722.5+'[2]Biểu số 01'!X106</f>
        <v>2862.5</v>
      </c>
      <c r="L19" s="609"/>
      <c r="N19" s="736"/>
    </row>
    <row r="20" spans="1:14" ht="27.75" customHeight="1">
      <c r="A20" s="605">
        <f t="shared" si="7"/>
        <v>7</v>
      </c>
      <c r="B20" s="610" t="s">
        <v>926</v>
      </c>
      <c r="C20" s="620">
        <f t="shared" si="8"/>
        <v>7627.7000000000007</v>
      </c>
      <c r="D20" s="620">
        <f t="shared" si="9"/>
        <v>484</v>
      </c>
      <c r="E20" s="620">
        <f t="shared" si="10"/>
        <v>7143.7000000000007</v>
      </c>
      <c r="F20" s="625">
        <f t="shared" si="6"/>
        <v>5589.1130000000003</v>
      </c>
      <c r="G20" s="625">
        <f>+'[3] Năm 2024'!AB13</f>
        <v>484</v>
      </c>
      <c r="H20" s="625">
        <f>+'[2]Biểu số 01'!U63</f>
        <v>5105.1130000000003</v>
      </c>
      <c r="I20" s="625">
        <f>+J20+K20</f>
        <v>2038.587</v>
      </c>
      <c r="J20" s="625">
        <v>0</v>
      </c>
      <c r="K20" s="625">
        <f>1633.7+'[2]Biểu số 01'!X63</f>
        <v>2038.587</v>
      </c>
      <c r="L20" s="609"/>
      <c r="N20" s="736"/>
    </row>
    <row r="21" spans="1:14" ht="27.75" customHeight="1">
      <c r="A21" s="605">
        <f t="shared" si="7"/>
        <v>8</v>
      </c>
      <c r="B21" s="610" t="s">
        <v>922</v>
      </c>
      <c r="C21" s="620">
        <f t="shared" si="8"/>
        <v>4072</v>
      </c>
      <c r="D21" s="620">
        <f t="shared" si="9"/>
        <v>616</v>
      </c>
      <c r="E21" s="620">
        <f t="shared" si="10"/>
        <v>3456</v>
      </c>
      <c r="F21" s="625">
        <f t="shared" si="6"/>
        <v>2332</v>
      </c>
      <c r="G21" s="625">
        <f>+'[2]Biểu số 01'!U14</f>
        <v>132</v>
      </c>
      <c r="H21" s="625">
        <f>+'[2]Biểu số 01'!U47</f>
        <v>2200</v>
      </c>
      <c r="I21" s="625">
        <f t="shared" si="11"/>
        <v>1740</v>
      </c>
      <c r="J21" s="625">
        <v>484</v>
      </c>
      <c r="K21" s="625">
        <f>1106+'[2]Biểu số 01'!X47</f>
        <v>1256</v>
      </c>
      <c r="L21" s="609"/>
      <c r="N21" s="736"/>
    </row>
    <row r="22" spans="1:14" ht="27.75" customHeight="1">
      <c r="A22" s="605">
        <f t="shared" si="7"/>
        <v>9</v>
      </c>
      <c r="B22" s="610" t="s">
        <v>1179</v>
      </c>
      <c r="C22" s="620">
        <f t="shared" si="8"/>
        <v>1120</v>
      </c>
      <c r="D22" s="620">
        <f t="shared" si="9"/>
        <v>352</v>
      </c>
      <c r="E22" s="620">
        <f t="shared" si="10"/>
        <v>768</v>
      </c>
      <c r="F22" s="625">
        <f t="shared" si="6"/>
        <v>768</v>
      </c>
      <c r="G22" s="625"/>
      <c r="H22" s="625">
        <f>+'[2]Biểu số 01'!U76</f>
        <v>768</v>
      </c>
      <c r="I22" s="625">
        <f t="shared" si="11"/>
        <v>352</v>
      </c>
      <c r="J22" s="625">
        <v>352</v>
      </c>
      <c r="K22" s="625">
        <v>0</v>
      </c>
      <c r="L22" s="609"/>
      <c r="N22" s="736"/>
    </row>
    <row r="23" spans="1:14" ht="27.75" customHeight="1">
      <c r="A23" s="605">
        <f t="shared" si="7"/>
        <v>10</v>
      </c>
      <c r="B23" s="610" t="s">
        <v>1178</v>
      </c>
      <c r="C23" s="620">
        <f t="shared" si="8"/>
        <v>7666.7960999999996</v>
      </c>
      <c r="D23" s="620">
        <f t="shared" si="9"/>
        <v>132</v>
      </c>
      <c r="E23" s="620">
        <f t="shared" si="10"/>
        <v>7534.7960999999996</v>
      </c>
      <c r="F23" s="625">
        <f t="shared" si="6"/>
        <v>4980</v>
      </c>
      <c r="G23" s="625">
        <f>+'[3] Năm 2024'!AB16</f>
        <v>80</v>
      </c>
      <c r="H23" s="625">
        <f>+'[2]Biểu số 01'!U86</f>
        <v>4900</v>
      </c>
      <c r="I23" s="625">
        <f t="shared" si="11"/>
        <v>2686.7961</v>
      </c>
      <c r="J23" s="625">
        <f>+'[3] Năm 2024'!AE16</f>
        <v>52</v>
      </c>
      <c r="K23" s="625">
        <f>2164.7961+'[2]Biểu số 01'!X86</f>
        <v>2634.7961</v>
      </c>
      <c r="L23" s="609"/>
      <c r="N23" s="736"/>
    </row>
    <row r="24" spans="1:14" ht="27.75" customHeight="1">
      <c r="A24" s="605">
        <f t="shared" si="7"/>
        <v>11</v>
      </c>
      <c r="B24" s="610" t="s">
        <v>930</v>
      </c>
      <c r="C24" s="620">
        <f t="shared" si="8"/>
        <v>4196.6000000000004</v>
      </c>
      <c r="D24" s="620">
        <f t="shared" si="9"/>
        <v>308</v>
      </c>
      <c r="E24" s="620">
        <f t="shared" si="10"/>
        <v>3888.6</v>
      </c>
      <c r="F24" s="625">
        <f t="shared" si="6"/>
        <v>1260</v>
      </c>
      <c r="G24" s="625"/>
      <c r="H24" s="625">
        <f>+'[2]Biểu số 01'!U79</f>
        <v>1260</v>
      </c>
      <c r="I24" s="625">
        <f t="shared" si="11"/>
        <v>2936.6</v>
      </c>
      <c r="J24" s="625">
        <v>308</v>
      </c>
      <c r="K24" s="625">
        <f>2488.6+'[2]Biểu số 01'!X79</f>
        <v>2628.6</v>
      </c>
      <c r="L24" s="609"/>
      <c r="N24" s="736"/>
    </row>
    <row r="25" spans="1:14" ht="27.75" customHeight="1">
      <c r="A25" s="605">
        <f t="shared" si="7"/>
        <v>12</v>
      </c>
      <c r="B25" s="610" t="s">
        <v>924</v>
      </c>
      <c r="C25" s="620">
        <f t="shared" si="8"/>
        <v>3367.3</v>
      </c>
      <c r="D25" s="620">
        <f t="shared" si="9"/>
        <v>44</v>
      </c>
      <c r="E25" s="620">
        <f t="shared" si="10"/>
        <v>3323.3</v>
      </c>
      <c r="F25" s="625">
        <f t="shared" si="6"/>
        <v>2280</v>
      </c>
      <c r="G25" s="625"/>
      <c r="H25" s="625">
        <f>+'[2]Biểu số 01'!U55</f>
        <v>2280</v>
      </c>
      <c r="I25" s="625">
        <f t="shared" si="11"/>
        <v>1087.3</v>
      </c>
      <c r="J25" s="625">
        <v>44</v>
      </c>
      <c r="K25" s="625">
        <f>923.3+'[2]Biểu số 01'!X55</f>
        <v>1043.3</v>
      </c>
      <c r="L25" s="609"/>
      <c r="N25" s="736"/>
    </row>
    <row r="26" spans="1:14" ht="27.75" customHeight="1">
      <c r="A26" s="605">
        <f t="shared" si="7"/>
        <v>13</v>
      </c>
      <c r="B26" s="610" t="s">
        <v>925</v>
      </c>
      <c r="C26" s="620">
        <f t="shared" si="8"/>
        <v>2314.6</v>
      </c>
      <c r="D26" s="620">
        <f t="shared" si="9"/>
        <v>176</v>
      </c>
      <c r="E26" s="620">
        <f t="shared" si="10"/>
        <v>2138.6</v>
      </c>
      <c r="F26" s="625">
        <f t="shared" si="6"/>
        <v>1393</v>
      </c>
      <c r="G26" s="625">
        <f>+'[2]Biểu số 01'!U15</f>
        <v>132</v>
      </c>
      <c r="H26" s="625">
        <f>+'[2]Biểu số 01'!U61</f>
        <v>1261</v>
      </c>
      <c r="I26" s="625">
        <f t="shared" si="11"/>
        <v>921.6</v>
      </c>
      <c r="J26" s="625">
        <v>44</v>
      </c>
      <c r="K26" s="625">
        <f>738.6+'[2]Biểu số 01'!X61</f>
        <v>877.6</v>
      </c>
      <c r="L26" s="609"/>
      <c r="N26" s="736"/>
    </row>
    <row r="27" spans="1:14" ht="27.75" customHeight="1">
      <c r="A27" s="605">
        <f t="shared" si="7"/>
        <v>14</v>
      </c>
      <c r="B27" s="610" t="s">
        <v>934</v>
      </c>
      <c r="C27" s="620">
        <f t="shared" si="8"/>
        <v>4397.8487660000001</v>
      </c>
      <c r="D27" s="620">
        <f t="shared" si="9"/>
        <v>0</v>
      </c>
      <c r="E27" s="620">
        <f t="shared" si="10"/>
        <v>4397.8487660000001</v>
      </c>
      <c r="F27" s="625">
        <f t="shared" si="6"/>
        <v>1725.8487660000001</v>
      </c>
      <c r="G27" s="625"/>
      <c r="H27" s="625">
        <f>+'[2]Biểu số 01'!U103</f>
        <v>1725.8487660000001</v>
      </c>
      <c r="I27" s="625">
        <f t="shared" si="11"/>
        <v>2672</v>
      </c>
      <c r="J27" s="625">
        <v>0</v>
      </c>
      <c r="K27" s="625">
        <f>2479+'[2]Biểu số 01'!X103</f>
        <v>2672</v>
      </c>
      <c r="L27" s="609"/>
    </row>
    <row r="28" spans="1:14" ht="27.75" customHeight="1">
      <c r="A28" s="605">
        <f>+A27+1</f>
        <v>15</v>
      </c>
      <c r="B28" s="610" t="s">
        <v>927</v>
      </c>
      <c r="C28" s="620">
        <f t="shared" si="8"/>
        <v>5338.2384160000001</v>
      </c>
      <c r="D28" s="620">
        <f t="shared" si="9"/>
        <v>132</v>
      </c>
      <c r="E28" s="620">
        <f t="shared" si="10"/>
        <v>5206.2384160000001</v>
      </c>
      <c r="F28" s="625">
        <f t="shared" si="6"/>
        <v>2454</v>
      </c>
      <c r="G28" s="625"/>
      <c r="H28" s="625">
        <f>+'[2]Biểu số 01'!U72</f>
        <v>2454</v>
      </c>
      <c r="I28" s="625">
        <f t="shared" si="11"/>
        <v>2884.2384160000001</v>
      </c>
      <c r="J28" s="625">
        <v>132</v>
      </c>
      <c r="K28" s="625">
        <f>2483.1+'[2]Biểu số 01'!X72</f>
        <v>2752.2384160000001</v>
      </c>
      <c r="L28" s="609"/>
    </row>
    <row r="29" spans="1:14" ht="27.75" customHeight="1">
      <c r="A29" s="605">
        <f t="shared" si="7"/>
        <v>16</v>
      </c>
      <c r="B29" s="610" t="s">
        <v>920</v>
      </c>
      <c r="C29" s="620">
        <f t="shared" si="8"/>
        <v>5644.6</v>
      </c>
      <c r="D29" s="620">
        <f t="shared" si="9"/>
        <v>264</v>
      </c>
      <c r="E29" s="620">
        <f t="shared" si="10"/>
        <v>5380.6</v>
      </c>
      <c r="F29" s="625">
        <f t="shared" si="6"/>
        <v>2680</v>
      </c>
      <c r="G29" s="625"/>
      <c r="H29" s="625">
        <f>+'[2]Biểu số 01'!U37</f>
        <v>2680</v>
      </c>
      <c r="I29" s="625">
        <f t="shared" si="11"/>
        <v>2964.6</v>
      </c>
      <c r="J29" s="625">
        <v>264</v>
      </c>
      <c r="K29" s="625">
        <f>2480.6+'[2]Biểu số 01'!X37</f>
        <v>2700.6</v>
      </c>
      <c r="L29" s="609"/>
    </row>
    <row r="30" spans="1:14" ht="27.75" customHeight="1">
      <c r="A30" s="605">
        <f t="shared" si="7"/>
        <v>17</v>
      </c>
      <c r="B30" s="610" t="s">
        <v>1189</v>
      </c>
      <c r="C30" s="620">
        <f t="shared" si="8"/>
        <v>1865.6</v>
      </c>
      <c r="D30" s="620">
        <f t="shared" si="9"/>
        <v>308</v>
      </c>
      <c r="E30" s="620">
        <f t="shared" si="10"/>
        <v>1557.6</v>
      </c>
      <c r="F30" s="625">
        <f t="shared" si="6"/>
        <v>538</v>
      </c>
      <c r="G30" s="625">
        <f>+'[2]Biểu số 01'!U17</f>
        <v>88</v>
      </c>
      <c r="H30" s="625">
        <f>+'[2]Biểu số 01'!U35</f>
        <v>450</v>
      </c>
      <c r="I30" s="625">
        <f t="shared" si="11"/>
        <v>1327.6</v>
      </c>
      <c r="J30" s="625">
        <v>220</v>
      </c>
      <c r="K30" s="627">
        <v>1107.5999999999999</v>
      </c>
      <c r="L30" s="611"/>
      <c r="N30" s="735">
        <f>SUM(C14:C30)</f>
        <v>85388.744946999999</v>
      </c>
    </row>
    <row r="31" spans="1:14" ht="35" customHeight="1">
      <c r="N31" s="741">
        <f>N13+N30</f>
        <v>111391.39034699999</v>
      </c>
    </row>
  </sheetData>
  <mergeCells count="13">
    <mergeCell ref="L5:L7"/>
    <mergeCell ref="F6:H6"/>
    <mergeCell ref="I6:K6"/>
    <mergeCell ref="A1:L1"/>
    <mergeCell ref="A2:L2"/>
    <mergeCell ref="A3:L3"/>
    <mergeCell ref="F4:L4"/>
    <mergeCell ref="A5:A7"/>
    <mergeCell ref="B5:B7"/>
    <mergeCell ref="C5:K5"/>
    <mergeCell ref="C6:C7"/>
    <mergeCell ref="D6:D7"/>
    <mergeCell ref="E6:E7"/>
  </mergeCells>
  <pageMargins left="0.43307086614173201" right="0.23622047244094499" top="0.511811023622047" bottom="0.48" header="0.31496062992126" footer="0.31496062992126"/>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14</vt:i4>
      </vt:variant>
      <vt:variant>
        <vt:lpstr>Phạm vi có Tên</vt:lpstr>
      </vt:variant>
      <vt:variant>
        <vt:i4>13</vt:i4>
      </vt:variant>
    </vt:vector>
  </HeadingPairs>
  <TitlesOfParts>
    <vt:vector size="27" baseType="lpstr">
      <vt:lpstr>Biểu số 01</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Phụ lục số 01 DTTS</vt:lpstr>
      <vt:lpstr>'Biểu số 01'!Print_Titles</vt:lpstr>
      <vt:lpstr>'DỰ KIẾN DANH MỤC'!Print_Titles</vt:lpstr>
      <vt:lpstr>'NĂM 2022'!Print_Titles</vt:lpstr>
      <vt:lpstr>'Phụ lục số 01 DTTS'!Print_Titles</vt:lpstr>
      <vt:lpstr>'Biểu số 01'!Vùng_In</vt:lpstr>
      <vt:lpstr>'DỰ KIẾN DANH MỤC'!Vùng_In</vt:lpstr>
      <vt:lpstr>'NĂM 2022'!Vùng_In</vt:lpstr>
      <vt:lpstr>'Phụ lục 01'!Vùng_In</vt:lpstr>
      <vt:lpstr>'Phụ lục 1'!Vùng_In</vt:lpstr>
      <vt:lpstr>'Phụ lục 1 (4)'!Vùng_In</vt:lpstr>
      <vt:lpstr>'Phụ lục 1 (5)'!Vùng_In</vt:lpstr>
      <vt:lpstr>'Phụ lục 3'!Vùng_In</vt:lpstr>
      <vt:lpstr>'Phụ lục số 01 DTTS'!Vùng_In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2024-11-07T04:16:01Z</dcterms:modified>
</cp:coreProperties>
</file>