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firstSheet="11" activeTab="11"/>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SGV" sheetId="14" state="hidden" r:id="rId6"/>
    <sheet name="SGV_2" sheetId="15" state="veryHidden" r:id="rId7"/>
    <sheet name="SGV_3" sheetId="16" state="veryHidden" r:id="rId8"/>
    <sheet name="SGV_4" sheetId="17" state="veryHidden" r:id="rId9"/>
    <sheet name="NĂM 2024" sheetId="11" state="hidden" r:id="rId10"/>
    <sheet name="NĂM 2025" sheetId="12" state="hidden" r:id="rId11"/>
    <sheet name=" Năm 2024" sheetId="13" r:id="rId12"/>
    <sheet name="Phụ biểu 1.1" sheetId="18" r:id="rId13"/>
  </sheets>
  <definedNames>
    <definedName name="_xlnm.Print_Area" localSheetId="11">' Năm 2024'!$A$1:$AI$20</definedName>
    <definedName name="_xlnm.Print_Area" localSheetId="4">'NĂM 2022'!$A$1:$O$85</definedName>
    <definedName name="_xlnm.Print_Area" localSheetId="12">'Phụ biểu 1.1'!$A$1:$AC$30</definedName>
    <definedName name="_xlnm.Print_Area" localSheetId="0">'Phụ lục 1'!$A:$O</definedName>
    <definedName name="_xlnm.Print_Area" localSheetId="2">'Phụ lục 3'!$A$1:$S$82</definedName>
    <definedName name="_xlnm.Print_Titles" localSheetId="4">'NĂM 2022'!$4:$5</definedName>
    <definedName name="_xlnm.Print_Titles" localSheetId="12">'Phụ biểu 1.1'!$5:$8</definedName>
    <definedName name="_xlnm.Print_Titles" localSheetId="0">'Phụ lục 1'!#REF!</definedName>
  </definedNames>
  <calcPr calcId="144525"/>
</workbook>
</file>

<file path=xl/calcChain.xml><?xml version="1.0" encoding="utf-8"?>
<calcChain xmlns="http://schemas.openxmlformats.org/spreadsheetml/2006/main">
  <c r="C12" i="18" l="1"/>
  <c r="C10" i="18" s="1"/>
  <c r="C23" i="18"/>
  <c r="C20" i="18"/>
  <c r="C13" i="18" s="1"/>
  <c r="C19" i="18"/>
  <c r="C16" i="18"/>
  <c r="H23" i="18"/>
  <c r="H16" i="18"/>
  <c r="H19" i="18"/>
  <c r="D23" i="18"/>
  <c r="D16" i="18"/>
  <c r="D19" i="18"/>
  <c r="D20" i="18"/>
  <c r="D12" i="18"/>
  <c r="G12" i="18"/>
  <c r="H12" i="18"/>
  <c r="H10" i="18" s="1"/>
  <c r="J13" i="18"/>
  <c r="J9" i="18"/>
  <c r="K9" i="18"/>
  <c r="L9" i="18"/>
  <c r="M9" i="18"/>
  <c r="N9" i="18"/>
  <c r="O9" i="18"/>
  <c r="P9" i="18"/>
  <c r="Q9" i="18"/>
  <c r="R9" i="18"/>
  <c r="S9" i="18"/>
  <c r="T9" i="18"/>
  <c r="U9" i="18"/>
  <c r="V9" i="18"/>
  <c r="W9" i="18"/>
  <c r="X9" i="18"/>
  <c r="Y9" i="18"/>
  <c r="Z9" i="18"/>
  <c r="AA9" i="18"/>
  <c r="AB9" i="18"/>
  <c r="J10" i="18"/>
  <c r="K10" i="18"/>
  <c r="L10" i="18"/>
  <c r="M10" i="18"/>
  <c r="N10" i="18"/>
  <c r="O10" i="18"/>
  <c r="P10" i="18"/>
  <c r="Q10" i="18"/>
  <c r="R10" i="18"/>
  <c r="S10" i="18"/>
  <c r="T10" i="18"/>
  <c r="U10" i="18"/>
  <c r="V10" i="18"/>
  <c r="W10" i="18"/>
  <c r="X10" i="18"/>
  <c r="Y10" i="18"/>
  <c r="Z10" i="18"/>
  <c r="AA10" i="18"/>
  <c r="AB10" i="18"/>
  <c r="F10" i="18"/>
  <c r="F9" i="18" s="1"/>
  <c r="E13" i="18"/>
  <c r="D13" i="18"/>
  <c r="E10" i="18"/>
  <c r="E9" i="18" s="1"/>
  <c r="D10" i="18"/>
  <c r="U12" i="18"/>
  <c r="T12" i="18" s="1"/>
  <c r="R12" i="18"/>
  <c r="I10" i="18"/>
  <c r="C9" i="18" l="1"/>
  <c r="D9" i="18"/>
  <c r="A3" i="18"/>
  <c r="R23" i="18" l="1"/>
  <c r="R20" i="18"/>
  <c r="R19" i="18"/>
  <c r="R16" i="18"/>
  <c r="AC10" i="13"/>
  <c r="AB10" i="13"/>
  <c r="AA10" i="13"/>
  <c r="Z10" i="13"/>
  <c r="Y10" i="13"/>
  <c r="X10" i="13"/>
  <c r="W10" i="13"/>
  <c r="V10" i="13"/>
  <c r="U10" i="13"/>
  <c r="T10" i="13"/>
  <c r="S10" i="13"/>
  <c r="O10" i="13"/>
  <c r="N10" i="13"/>
  <c r="M10" i="13"/>
  <c r="L10" i="13"/>
  <c r="K10" i="13"/>
  <c r="J10" i="13"/>
  <c r="Q10" i="13"/>
  <c r="R10" i="13"/>
  <c r="L11" i="13"/>
  <c r="K11" i="13"/>
  <c r="J11" i="13"/>
  <c r="O12" i="13"/>
  <c r="N12" i="13"/>
  <c r="M12" i="13" s="1"/>
  <c r="AF14" i="13"/>
  <c r="AE14" i="13" s="1"/>
  <c r="AG14" i="13"/>
  <c r="AF15" i="13"/>
  <c r="AE15" i="13" s="1"/>
  <c r="AG15" i="13"/>
  <c r="AF16" i="13"/>
  <c r="AE16" i="13" s="1"/>
  <c r="AG16" i="13"/>
  <c r="AB17" i="13"/>
  <c r="AD17" i="13"/>
  <c r="AC17" i="13"/>
  <c r="AC14" i="13"/>
  <c r="AB14" i="13" s="1"/>
  <c r="AD14" i="13"/>
  <c r="AC15" i="13"/>
  <c r="AB15" i="13" s="1"/>
  <c r="AD15" i="13"/>
  <c r="AC16" i="13"/>
  <c r="AD16" i="13"/>
  <c r="AD13" i="13"/>
  <c r="AC13" i="13"/>
  <c r="AB16" i="13"/>
  <c r="Y17" i="13"/>
  <c r="R19" i="13"/>
  <c r="R18" i="13" s="1"/>
  <c r="Q19" i="13"/>
  <c r="Q18" i="13" s="1"/>
  <c r="P19" i="13"/>
  <c r="P20" i="13"/>
  <c r="R12" i="13"/>
  <c r="R11" i="13" s="1"/>
  <c r="Q12" i="13"/>
  <c r="Q11" i="13" s="1"/>
  <c r="P12" i="13"/>
  <c r="X12" i="13"/>
  <c r="W12" i="13"/>
  <c r="V12" i="13"/>
  <c r="AA12" i="13"/>
  <c r="Z12" i="13"/>
  <c r="T12" i="13"/>
  <c r="T11" i="13" s="1"/>
  <c r="U12" i="13"/>
  <c r="U11" i="13" s="1"/>
  <c r="S16" i="13"/>
  <c r="S14" i="13"/>
  <c r="S15" i="13"/>
  <c r="S13" i="13"/>
  <c r="A14" i="13"/>
  <c r="S17" i="13"/>
  <c r="P17" i="13"/>
  <c r="M18" i="13"/>
  <c r="N18" i="13"/>
  <c r="O18" i="13"/>
  <c r="P18" i="13"/>
  <c r="L19" i="13"/>
  <c r="L18" i="13" s="1"/>
  <c r="K19" i="13"/>
  <c r="K18" i="13" s="1"/>
  <c r="J20" i="13"/>
  <c r="J17" i="13"/>
  <c r="AC12" i="13" l="1"/>
  <c r="AC11" i="13" s="1"/>
  <c r="AD12" i="13"/>
  <c r="AD11" i="13" s="1"/>
  <c r="AD10" i="13" s="1"/>
  <c r="AB13" i="13"/>
  <c r="AB12" i="13"/>
  <c r="S12" i="13"/>
  <c r="J19" i="13"/>
  <c r="J18" i="13" s="1"/>
  <c r="S11" i="13"/>
  <c r="P11" i="13"/>
  <c r="P10" i="13" s="1"/>
  <c r="AB11" i="13" l="1"/>
  <c r="S13" i="18"/>
  <c r="V13" i="18"/>
  <c r="I13" i="18"/>
  <c r="I9" i="18" s="1"/>
  <c r="H13" i="18"/>
  <c r="H9" i="18" s="1"/>
  <c r="G15" i="18"/>
  <c r="G16" i="18"/>
  <c r="G17" i="18"/>
  <c r="G18" i="18"/>
  <c r="G19" i="18"/>
  <c r="G20" i="18"/>
  <c r="G21" i="18"/>
  <c r="G22" i="18"/>
  <c r="G23" i="18"/>
  <c r="G24" i="18"/>
  <c r="G25" i="18"/>
  <c r="G26" i="18"/>
  <c r="G27" i="18"/>
  <c r="G28" i="18"/>
  <c r="G29" i="18"/>
  <c r="G30" i="18"/>
  <c r="G14" i="18"/>
  <c r="G11" i="18"/>
  <c r="G10" i="18" s="1"/>
  <c r="A15" i="18"/>
  <c r="A16" i="18" s="1"/>
  <c r="A17" i="18" s="1"/>
  <c r="A18" i="18" s="1"/>
  <c r="A19" i="18" s="1"/>
  <c r="A20" i="18" s="1"/>
  <c r="A21" i="18" s="1"/>
  <c r="A22" i="18" s="1"/>
  <c r="A23" i="18" s="1"/>
  <c r="A24" i="18" s="1"/>
  <c r="A25" i="18" s="1"/>
  <c r="A26" i="18" s="1"/>
  <c r="A27" i="18" s="1"/>
  <c r="A28" i="18" s="1"/>
  <c r="A29" i="18" s="1"/>
  <c r="A30" i="18" s="1"/>
  <c r="M16" i="13"/>
  <c r="M15" i="13"/>
  <c r="M14" i="13"/>
  <c r="G13" i="18" l="1"/>
  <c r="G9" i="18" s="1"/>
  <c r="AF12" i="13"/>
  <c r="AG12" i="13"/>
  <c r="AE17" i="13"/>
  <c r="Y16" i="13" l="1"/>
  <c r="U23" i="18" s="1"/>
  <c r="T23" i="18" s="1"/>
  <c r="Y15" i="13"/>
  <c r="U16" i="18" s="1"/>
  <c r="A15" i="13"/>
  <c r="A16" i="13" s="1"/>
  <c r="AG11" i="13"/>
  <c r="AG10" i="13" s="1"/>
  <c r="Y14" i="13"/>
  <c r="AA11" i="13"/>
  <c r="Z11" i="13"/>
  <c r="X11" i="13"/>
  <c r="W11" i="13"/>
  <c r="V11" i="13"/>
  <c r="O11" i="13"/>
  <c r="N11" i="13"/>
  <c r="G11" i="13"/>
  <c r="G10" i="13" s="1"/>
  <c r="D11" i="13"/>
  <c r="D10" i="13" s="1"/>
  <c r="I10" i="13"/>
  <c r="H10" i="13"/>
  <c r="F10" i="13"/>
  <c r="E10" i="13"/>
  <c r="AI9" i="13"/>
  <c r="U19" i="18" l="1"/>
  <c r="T19" i="18" s="1"/>
  <c r="Y12" i="13"/>
  <c r="U13" i="18"/>
  <c r="T16" i="18"/>
  <c r="T13" i="18" s="1"/>
  <c r="Y11" i="13"/>
  <c r="M11" i="13"/>
  <c r="AF11" i="13"/>
  <c r="AF10" i="13" s="1"/>
  <c r="AE12" i="13" l="1"/>
  <c r="AE11" i="13" s="1"/>
  <c r="AE10" i="13" s="1"/>
  <c r="Q23" i="18" l="1"/>
  <c r="R13" i="18" l="1"/>
  <c r="Q16" i="18"/>
  <c r="Q20" i="18"/>
  <c r="Q19" i="18"/>
  <c r="Q13" i="18" l="1"/>
  <c r="Y71" i="9" l="1"/>
  <c r="X71" i="9"/>
  <c r="V71" i="9" l="1"/>
  <c r="U71" i="9"/>
  <c r="U52" i="9"/>
  <c r="AD49" i="9"/>
  <c r="AF49" i="9"/>
  <c r="AE49" i="9"/>
  <c r="AA49" i="9"/>
  <c r="Z49" i="9"/>
  <c r="Y49" i="9"/>
  <c r="X49" i="9" s="1"/>
  <c r="U49" i="9"/>
  <c r="V49" i="9"/>
  <c r="R23" i="9" l="1"/>
  <c r="S23" i="9"/>
  <c r="R24" i="9"/>
  <c r="S24" i="9"/>
  <c r="R25" i="9"/>
  <c r="S25" i="9"/>
  <c r="R27" i="9"/>
  <c r="S27" i="9"/>
  <c r="R28" i="9"/>
  <c r="S28" i="9"/>
  <c r="R29" i="9"/>
  <c r="S29" i="9"/>
  <c r="R30" i="9"/>
  <c r="S30" i="9"/>
  <c r="R32" i="9"/>
  <c r="S32" i="9"/>
  <c r="R33" i="9"/>
  <c r="S33" i="9"/>
  <c r="R34" i="9"/>
  <c r="S34" i="9"/>
  <c r="R35" i="9"/>
  <c r="S35" i="9"/>
  <c r="R37" i="9"/>
  <c r="S37" i="9"/>
  <c r="R38" i="9"/>
  <c r="S38" i="9"/>
  <c r="R39" i="9"/>
  <c r="S39" i="9"/>
  <c r="R41" i="9"/>
  <c r="S41" i="9"/>
  <c r="R42" i="9"/>
  <c r="S42" i="9"/>
  <c r="R44" i="9"/>
  <c r="S44" i="9"/>
  <c r="R45" i="9"/>
  <c r="S45" i="9"/>
  <c r="R46" i="9"/>
  <c r="S46" i="9"/>
  <c r="R48" i="9"/>
  <c r="S48" i="9"/>
  <c r="R49" i="9"/>
  <c r="S49" i="9"/>
  <c r="R50" i="9"/>
  <c r="S50" i="9"/>
  <c r="R52" i="9"/>
  <c r="S52" i="9"/>
  <c r="R53" i="9"/>
  <c r="S53" i="9"/>
  <c r="R55" i="9"/>
  <c r="S55" i="9"/>
  <c r="R56" i="9"/>
  <c r="S56" i="9"/>
  <c r="R57" i="9"/>
  <c r="S57" i="9"/>
  <c r="R59" i="9"/>
  <c r="S59" i="9"/>
  <c r="R61" i="9"/>
  <c r="S61" i="9"/>
  <c r="R62" i="9"/>
  <c r="S62" i="9"/>
  <c r="R64" i="9"/>
  <c r="S64" i="9"/>
  <c r="R65" i="9"/>
  <c r="S65" i="9"/>
  <c r="R66" i="9"/>
  <c r="S66" i="9"/>
  <c r="R67" i="9"/>
  <c r="S67" i="9"/>
  <c r="R69" i="9"/>
  <c r="S69" i="9"/>
  <c r="R70" i="9"/>
  <c r="S70" i="9"/>
  <c r="R71" i="9"/>
  <c r="S71" i="9"/>
  <c r="R73" i="9"/>
  <c r="S73" i="9"/>
  <c r="R75" i="9"/>
  <c r="S75" i="9"/>
  <c r="R76" i="9"/>
  <c r="S76" i="9"/>
  <c r="R78" i="9"/>
  <c r="S78" i="9"/>
  <c r="R80" i="9"/>
  <c r="S80" i="9"/>
  <c r="R81" i="9"/>
  <c r="S81" i="9"/>
  <c r="R82" i="9"/>
  <c r="S82" i="9"/>
  <c r="R83" i="9"/>
  <c r="S83" i="9"/>
  <c r="R84" i="9"/>
  <c r="S84" i="9"/>
  <c r="R85" i="9"/>
  <c r="S85" i="9"/>
  <c r="M79" i="9"/>
  <c r="M77" i="9" s="1"/>
  <c r="M74" i="9" s="1"/>
  <c r="M72" i="9" s="1"/>
  <c r="M68" i="9"/>
  <c r="M63" i="9"/>
  <c r="M60" i="9" s="1"/>
  <c r="M58" i="9" s="1"/>
  <c r="M54" i="9"/>
  <c r="M51" i="9" s="1"/>
  <c r="M47" i="9"/>
  <c r="M43" i="9"/>
  <c r="M40" i="9" s="1"/>
  <c r="M36" i="9"/>
  <c r="M31" i="9"/>
  <c r="M26" i="9"/>
  <c r="J78" i="9" l="1"/>
  <c r="F78" i="9"/>
  <c r="Q78" i="9" s="1"/>
  <c r="J76" i="9"/>
  <c r="F76" i="9"/>
  <c r="J75" i="9"/>
  <c r="F75" i="9"/>
  <c r="Q75" i="9" s="1"/>
  <c r="J73" i="9"/>
  <c r="F73" i="9"/>
  <c r="J71" i="9"/>
  <c r="F71" i="9"/>
  <c r="Q71" i="9" s="1"/>
  <c r="J70" i="9"/>
  <c r="F70" i="9"/>
  <c r="J69" i="9"/>
  <c r="F69" i="9"/>
  <c r="Q69" i="9" s="1"/>
  <c r="J67" i="9"/>
  <c r="F67" i="9"/>
  <c r="J66" i="9"/>
  <c r="F66" i="9"/>
  <c r="Q66" i="9" s="1"/>
  <c r="J65" i="9"/>
  <c r="F65" i="9"/>
  <c r="J64" i="9"/>
  <c r="F64" i="9"/>
  <c r="Q64" i="9" s="1"/>
  <c r="J62" i="9"/>
  <c r="F62" i="9"/>
  <c r="J61" i="9"/>
  <c r="F61" i="9"/>
  <c r="Q61" i="9" s="1"/>
  <c r="J59" i="9"/>
  <c r="F59" i="9"/>
  <c r="J57" i="9"/>
  <c r="F57" i="9"/>
  <c r="Q57" i="9" s="1"/>
  <c r="J56" i="9"/>
  <c r="F56" i="9"/>
  <c r="J55" i="9"/>
  <c r="F55" i="9"/>
  <c r="Q55" i="9" s="1"/>
  <c r="J53" i="9"/>
  <c r="F53" i="9"/>
  <c r="J52" i="9"/>
  <c r="F52" i="9"/>
  <c r="Q52" i="9" s="1"/>
  <c r="J50" i="9"/>
  <c r="F50" i="9"/>
  <c r="J49" i="9"/>
  <c r="F49" i="9"/>
  <c r="Q49" i="9" s="1"/>
  <c r="J48" i="9"/>
  <c r="F48" i="9"/>
  <c r="J46" i="9"/>
  <c r="F46" i="9"/>
  <c r="Q46" i="9" s="1"/>
  <c r="J45" i="9"/>
  <c r="F45" i="9"/>
  <c r="J44" i="9"/>
  <c r="F44" i="9"/>
  <c r="Q44" i="9" s="1"/>
  <c r="J42" i="9"/>
  <c r="Q42" i="9" s="1"/>
  <c r="F42" i="9"/>
  <c r="J41" i="9"/>
  <c r="F41" i="9"/>
  <c r="Q41" i="9" s="1"/>
  <c r="J39" i="9"/>
  <c r="Q39" i="9" s="1"/>
  <c r="F39" i="9"/>
  <c r="J38" i="9"/>
  <c r="F38" i="9"/>
  <c r="Q38" i="9" s="1"/>
  <c r="J37" i="9"/>
  <c r="F37" i="9"/>
  <c r="J35" i="9"/>
  <c r="F35" i="9"/>
  <c r="Q35" i="9" s="1"/>
  <c r="J34" i="9"/>
  <c r="F34" i="9"/>
  <c r="J33" i="9"/>
  <c r="F33" i="9"/>
  <c r="Q33" i="9" s="1"/>
  <c r="J32" i="9"/>
  <c r="F32" i="9"/>
  <c r="J30" i="9"/>
  <c r="F30" i="9"/>
  <c r="J29" i="9"/>
  <c r="F29" i="9"/>
  <c r="J28" i="9"/>
  <c r="F28" i="9"/>
  <c r="Q28" i="9" s="1"/>
  <c r="J27" i="9"/>
  <c r="F27" i="9"/>
  <c r="J25" i="9"/>
  <c r="F25" i="9"/>
  <c r="Q25" i="9" s="1"/>
  <c r="J24" i="9"/>
  <c r="Q24" i="9" s="1"/>
  <c r="F24" i="9"/>
  <c r="J23" i="9"/>
  <c r="F23" i="9"/>
  <c r="Q23" i="9" s="1"/>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L45" i="12"/>
  <c r="M45" i="12"/>
  <c r="L44" i="12"/>
  <c r="M44" i="12"/>
  <c r="K44" i="12"/>
  <c r="K48" i="12"/>
  <c r="L48" i="12"/>
  <c r="L46" i="12" s="1"/>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J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K66"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J30" i="11" s="1"/>
  <c r="L30" i="11"/>
  <c r="M30" i="11"/>
  <c r="L27" i="11"/>
  <c r="M27" i="11"/>
  <c r="K27" i="11"/>
  <c r="K24" i="11"/>
  <c r="L24" i="11"/>
  <c r="M24" i="11"/>
  <c r="K25" i="11"/>
  <c r="L25" i="11"/>
  <c r="M25" i="11"/>
  <c r="L23" i="11"/>
  <c r="M23" i="11"/>
  <c r="K23" i="11"/>
  <c r="J44" i="12" l="1"/>
  <c r="Q27" i="9"/>
  <c r="Q29" i="9"/>
  <c r="Q32" i="9"/>
  <c r="Q34" i="9"/>
  <c r="Q37" i="9"/>
  <c r="Q45" i="9"/>
  <c r="Q48" i="9"/>
  <c r="Q50" i="9"/>
  <c r="Q53" i="9"/>
  <c r="Q56" i="9"/>
  <c r="Q59" i="9"/>
  <c r="Q62" i="9"/>
  <c r="Q65" i="9"/>
  <c r="Q67" i="9"/>
  <c r="Q70" i="9"/>
  <c r="Q73" i="9"/>
  <c r="Q76" i="9"/>
  <c r="M46" i="12"/>
  <c r="Q30" i="9"/>
  <c r="K46" i="12"/>
  <c r="J92" i="12" l="1"/>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J85" i="9"/>
  <c r="F85" i="9"/>
  <c r="J84" i="9"/>
  <c r="F84" i="9"/>
  <c r="Q84" i="9" s="1"/>
  <c r="J83" i="9"/>
  <c r="F83" i="9"/>
  <c r="J82" i="9"/>
  <c r="F82" i="9"/>
  <c r="Q82" i="9" s="1"/>
  <c r="J81" i="9"/>
  <c r="F81" i="9"/>
  <c r="J80" i="9"/>
  <c r="F80" i="9"/>
  <c r="Q80" i="9" s="1"/>
  <c r="L79" i="9"/>
  <c r="K79" i="9"/>
  <c r="I79" i="9"/>
  <c r="H79" i="9"/>
  <c r="G79" i="9"/>
  <c r="L77" i="9"/>
  <c r="K77" i="9"/>
  <c r="I77" i="9"/>
  <c r="H77" i="9"/>
  <c r="S77" i="9" s="1"/>
  <c r="G77" i="9"/>
  <c r="R77" i="9" s="1"/>
  <c r="L74" i="9"/>
  <c r="K74" i="9"/>
  <c r="I74" i="9"/>
  <c r="H74" i="9"/>
  <c r="S74" i="9" s="1"/>
  <c r="G74" i="9"/>
  <c r="L72" i="9"/>
  <c r="K72" i="9"/>
  <c r="I72" i="9"/>
  <c r="H72" i="9"/>
  <c r="G72" i="9"/>
  <c r="L68" i="9"/>
  <c r="K68" i="9"/>
  <c r="I68" i="9"/>
  <c r="H68" i="9"/>
  <c r="G68" i="9"/>
  <c r="L63" i="9"/>
  <c r="K63" i="9"/>
  <c r="I63" i="9"/>
  <c r="H63" i="9"/>
  <c r="G63" i="9"/>
  <c r="R63" i="9" s="1"/>
  <c r="L60" i="9"/>
  <c r="K60" i="9"/>
  <c r="I60" i="9"/>
  <c r="H60" i="9"/>
  <c r="S60" i="9" s="1"/>
  <c r="G60" i="9"/>
  <c r="L58" i="9"/>
  <c r="K58" i="9"/>
  <c r="I58" i="9"/>
  <c r="H58" i="9"/>
  <c r="G58" i="9"/>
  <c r="L54" i="9"/>
  <c r="K54" i="9"/>
  <c r="I54" i="9"/>
  <c r="H54" i="9"/>
  <c r="G54" i="9"/>
  <c r="L51" i="9"/>
  <c r="R113" i="1" s="1"/>
  <c r="K51" i="9"/>
  <c r="Q113" i="1" s="1"/>
  <c r="I51" i="9"/>
  <c r="H51" i="9"/>
  <c r="G51" i="9"/>
  <c r="L47" i="9"/>
  <c r="R100" i="1" s="1"/>
  <c r="K47" i="9"/>
  <c r="Q100" i="1" s="1"/>
  <c r="I47" i="9"/>
  <c r="H47" i="9"/>
  <c r="G47" i="9"/>
  <c r="L43" i="9"/>
  <c r="K43" i="9"/>
  <c r="I43" i="9"/>
  <c r="G43" i="9"/>
  <c r="L40" i="9"/>
  <c r="K40" i="9"/>
  <c r="I40" i="9"/>
  <c r="H40" i="9"/>
  <c r="G40" i="9"/>
  <c r="L36" i="9"/>
  <c r="K36" i="9"/>
  <c r="I36" i="9"/>
  <c r="H36" i="9"/>
  <c r="G36" i="9"/>
  <c r="L31" i="9"/>
  <c r="K31" i="9"/>
  <c r="I31" i="9"/>
  <c r="H31" i="9"/>
  <c r="G31" i="9"/>
  <c r="R31" i="9" s="1"/>
  <c r="L26" i="9"/>
  <c r="K26" i="9"/>
  <c r="I26" i="9"/>
  <c r="H26" i="9"/>
  <c r="S26" i="9" s="1"/>
  <c r="G26" i="9"/>
  <c r="M22" i="9"/>
  <c r="L22" i="9"/>
  <c r="K22" i="9"/>
  <c r="I22" i="9"/>
  <c r="H22" i="9"/>
  <c r="G22" i="9"/>
  <c r="J18" i="9"/>
  <c r="J17" i="9" s="1"/>
  <c r="F18" i="9"/>
  <c r="F17" i="9" s="1"/>
  <c r="M17" i="9"/>
  <c r="L17" i="9"/>
  <c r="K17" i="9"/>
  <c r="I17" i="9"/>
  <c r="H17" i="9"/>
  <c r="G17" i="9"/>
  <c r="J16" i="9"/>
  <c r="J15" i="9" s="1"/>
  <c r="F16" i="9"/>
  <c r="F15" i="9" s="1"/>
  <c r="M15" i="9"/>
  <c r="L15" i="9"/>
  <c r="K15" i="9"/>
  <c r="I15" i="9"/>
  <c r="I6" i="9" s="1"/>
  <c r="H15" i="9"/>
  <c r="G15" i="9"/>
  <c r="J14" i="9"/>
  <c r="F14" i="9"/>
  <c r="M13" i="9"/>
  <c r="L13" i="9"/>
  <c r="K13" i="9"/>
  <c r="H13" i="9"/>
  <c r="G13" i="9"/>
  <c r="J12" i="9"/>
  <c r="F12" i="9"/>
  <c r="J11" i="9"/>
  <c r="F11" i="9"/>
  <c r="M10" i="9"/>
  <c r="L10" i="9"/>
  <c r="K10" i="9"/>
  <c r="H10" i="9"/>
  <c r="G10" i="9"/>
  <c r="J9" i="9"/>
  <c r="J8" i="9" s="1"/>
  <c r="F9" i="9"/>
  <c r="M8" i="9"/>
  <c r="L8" i="9"/>
  <c r="K8" i="9"/>
  <c r="H8" i="9"/>
  <c r="G8" i="9"/>
  <c r="G239" i="1"/>
  <c r="G238" i="1"/>
  <c r="G24" i="1"/>
  <c r="K238" i="1"/>
  <c r="G25" i="1"/>
  <c r="G243" i="1"/>
  <c r="G242" i="1"/>
  <c r="E23" i="7"/>
  <c r="E73" i="7"/>
  <c r="G45" i="7"/>
  <c r="C45" i="7" s="1"/>
  <c r="E52" i="7"/>
  <c r="E53" i="7"/>
  <c r="E56" i="7"/>
  <c r="E55" i="7"/>
  <c r="E54" i="7"/>
  <c r="E51" i="7"/>
  <c r="E50" i="7"/>
  <c r="D55" i="7"/>
  <c r="E40" i="7"/>
  <c r="E42" i="7"/>
  <c r="E41" i="7"/>
  <c r="R60" i="1" l="1"/>
  <c r="Q60" i="1"/>
  <c r="Q51" i="1"/>
  <c r="R51" i="1"/>
  <c r="R223" i="1"/>
  <c r="Q204" i="1"/>
  <c r="R237" i="1"/>
  <c r="R143" i="1"/>
  <c r="R204" i="1"/>
  <c r="Q209" i="1"/>
  <c r="R209" i="1"/>
  <c r="R169" i="1"/>
  <c r="Q169" i="1"/>
  <c r="Q153" i="1"/>
  <c r="R153" i="1"/>
  <c r="Q143" i="1"/>
  <c r="Q128" i="1"/>
  <c r="R128" i="1"/>
  <c r="Q84" i="1"/>
  <c r="R69" i="1"/>
  <c r="R37" i="1"/>
  <c r="S31" i="9"/>
  <c r="S22" i="9"/>
  <c r="S36" i="9"/>
  <c r="S54" i="9"/>
  <c r="R58" i="9"/>
  <c r="R72" i="9"/>
  <c r="R36" i="9"/>
  <c r="R54" i="9"/>
  <c r="S63" i="9"/>
  <c r="R79" i="9"/>
  <c r="S40" i="9"/>
  <c r="R43" i="9"/>
  <c r="S58" i="9"/>
  <c r="R60" i="9"/>
  <c r="S72" i="9"/>
  <c r="R74" i="9"/>
  <c r="Q223" i="1"/>
  <c r="Q237" i="1"/>
  <c r="Q81" i="9"/>
  <c r="Q83" i="9"/>
  <c r="Q85" i="9"/>
  <c r="S79" i="9"/>
  <c r="F43" i="11"/>
  <c r="L43" i="11"/>
  <c r="F45" i="11"/>
  <c r="L45" i="11"/>
  <c r="J45" i="11" s="1"/>
  <c r="F42" i="12"/>
  <c r="L42" i="12"/>
  <c r="Q37" i="1"/>
  <c r="R26" i="9"/>
  <c r="Q69" i="1"/>
  <c r="R40" i="9"/>
  <c r="R22"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K20" i="12" s="1"/>
  <c r="K19" i="12" s="1"/>
  <c r="J30" i="12"/>
  <c r="J35" i="12"/>
  <c r="J43" i="12"/>
  <c r="J50" i="12"/>
  <c r="I8" i="12"/>
  <c r="J13" i="12"/>
  <c r="I6" i="12"/>
  <c r="F8" i="12"/>
  <c r="L7" i="12"/>
  <c r="L6" i="12" s="1"/>
  <c r="M21" i="12"/>
  <c r="M20" i="12" s="1"/>
  <c r="M19" i="12" s="1"/>
  <c r="J27" i="12"/>
  <c r="F33" i="12"/>
  <c r="J57" i="12"/>
  <c r="J77" i="12"/>
  <c r="F13" i="12"/>
  <c r="J33" i="12"/>
  <c r="F39"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42" i="11"/>
  <c r="F13" i="11"/>
  <c r="G21" i="11"/>
  <c r="G20" i="11" s="1"/>
  <c r="G19" i="11" s="1"/>
  <c r="M7" i="11"/>
  <c r="M6" i="11" s="1"/>
  <c r="F22" i="11"/>
  <c r="K21" i="11"/>
  <c r="K20" i="11" s="1"/>
  <c r="K19" i="11" s="1"/>
  <c r="J31" i="11"/>
  <c r="J36" i="11"/>
  <c r="F80" i="11"/>
  <c r="F47" i="9"/>
  <c r="F54" i="9"/>
  <c r="M21" i="9"/>
  <c r="M20" i="9" s="1"/>
  <c r="M19" i="9" s="1"/>
  <c r="F77" i="9"/>
  <c r="K21" i="9"/>
  <c r="J22" i="9"/>
  <c r="J36" i="9"/>
  <c r="F31" i="9"/>
  <c r="J47" i="9"/>
  <c r="J54" i="9"/>
  <c r="F63" i="9"/>
  <c r="F68" i="9"/>
  <c r="F74" i="9"/>
  <c r="J77" i="9"/>
  <c r="J79" i="9"/>
  <c r="F36" i="9"/>
  <c r="I21" i="9"/>
  <c r="I20" i="9" s="1"/>
  <c r="I19" i="9" s="1"/>
  <c r="G21" i="9"/>
  <c r="G20" i="9" s="1"/>
  <c r="G19" i="9" s="1"/>
  <c r="L21" i="9"/>
  <c r="F22" i="9"/>
  <c r="J40" i="9"/>
  <c r="H43" i="9"/>
  <c r="J51" i="9"/>
  <c r="J58" i="9"/>
  <c r="J68" i="9"/>
  <c r="J72" i="9"/>
  <c r="J31" i="9"/>
  <c r="F40" i="9"/>
  <c r="J43" i="9"/>
  <c r="F51" i="9"/>
  <c r="F58" i="9"/>
  <c r="Q58" i="9" s="1"/>
  <c r="F60" i="9"/>
  <c r="J63" i="9"/>
  <c r="J10" i="9"/>
  <c r="J7" i="9" s="1"/>
  <c r="G7" i="9"/>
  <c r="G6" i="9" s="1"/>
  <c r="M7" i="9"/>
  <c r="M6" i="9" s="1"/>
  <c r="F13" i="9"/>
  <c r="K7" i="9"/>
  <c r="K6" i="9" s="1"/>
  <c r="J26" i="9"/>
  <c r="F26" i="9"/>
  <c r="H7" i="9"/>
  <c r="H6" i="9" s="1"/>
  <c r="J13" i="9"/>
  <c r="F10" i="9"/>
  <c r="L7" i="9"/>
  <c r="L6" i="9" s="1"/>
  <c r="F43" i="9"/>
  <c r="Q43" i="9" s="1"/>
  <c r="F72" i="9"/>
  <c r="Q72" i="9" s="1"/>
  <c r="F79" i="9"/>
  <c r="Q79" i="9" s="1"/>
  <c r="J60" i="9"/>
  <c r="J74" i="9"/>
  <c r="H39" i="12"/>
  <c r="H21" i="12" s="1"/>
  <c r="H20" i="12" s="1"/>
  <c r="H19" i="12" s="1"/>
  <c r="G7" i="12"/>
  <c r="G6" i="12" s="1"/>
  <c r="H42" i="11"/>
  <c r="H21" i="11" s="1"/>
  <c r="H20" i="11" s="1"/>
  <c r="H19" i="11" s="1"/>
  <c r="I8" i="9"/>
  <c r="F8" i="9"/>
  <c r="G61" i="1"/>
  <c r="K61" i="1"/>
  <c r="G26" i="1"/>
  <c r="G55" i="1"/>
  <c r="K115" i="1"/>
  <c r="K114" i="1"/>
  <c r="G114" i="1"/>
  <c r="G64" i="1"/>
  <c r="K63" i="1"/>
  <c r="G63" i="1"/>
  <c r="G62" i="1"/>
  <c r="H23" i="1"/>
  <c r="H37" i="1"/>
  <c r="G255" i="1"/>
  <c r="K312" i="1"/>
  <c r="G312" i="1"/>
  <c r="K311" i="1"/>
  <c r="G311" i="1"/>
  <c r="K310" i="1"/>
  <c r="G310" i="1"/>
  <c r="K309" i="1"/>
  <c r="G309" i="1"/>
  <c r="K308" i="1"/>
  <c r="G308" i="1"/>
  <c r="K307" i="1"/>
  <c r="G307" i="1"/>
  <c r="K306" i="1"/>
  <c r="G306" i="1"/>
  <c r="K305" i="1"/>
  <c r="G305" i="1"/>
  <c r="N304" i="1"/>
  <c r="M304" i="1"/>
  <c r="L304" i="1"/>
  <c r="J304" i="1"/>
  <c r="I304" i="1"/>
  <c r="H304" i="1"/>
  <c r="K303" i="1"/>
  <c r="K302" i="1" s="1"/>
  <c r="G303" i="1"/>
  <c r="G302" i="1" s="1"/>
  <c r="N302" i="1"/>
  <c r="M302" i="1"/>
  <c r="L302" i="1"/>
  <c r="J302" i="1"/>
  <c r="I302" i="1"/>
  <c r="H302" i="1"/>
  <c r="K301" i="1"/>
  <c r="G301" i="1"/>
  <c r="K300" i="1"/>
  <c r="G300" i="1"/>
  <c r="K299" i="1"/>
  <c r="I299" i="1"/>
  <c r="I296" i="1" s="1"/>
  <c r="H299" i="1"/>
  <c r="H296" i="1" s="1"/>
  <c r="K298" i="1"/>
  <c r="G298" i="1"/>
  <c r="K297" i="1"/>
  <c r="G297" i="1"/>
  <c r="N296" i="1"/>
  <c r="M296" i="1"/>
  <c r="L296" i="1"/>
  <c r="J296" i="1"/>
  <c r="G295" i="1"/>
  <c r="K294" i="1"/>
  <c r="K293" i="1" s="1"/>
  <c r="G294" i="1"/>
  <c r="N293" i="1"/>
  <c r="M293" i="1"/>
  <c r="L293" i="1"/>
  <c r="J293" i="1"/>
  <c r="I293" i="1"/>
  <c r="H293" i="1"/>
  <c r="K292" i="1"/>
  <c r="G292" i="1"/>
  <c r="G291" i="1"/>
  <c r="K290" i="1"/>
  <c r="G290" i="1"/>
  <c r="K289" i="1"/>
  <c r="G289" i="1"/>
  <c r="K288" i="1"/>
  <c r="G288" i="1"/>
  <c r="K287" i="1"/>
  <c r="K286" i="1"/>
  <c r="G286" i="1"/>
  <c r="K285" i="1"/>
  <c r="K284" i="1"/>
  <c r="G284" i="1"/>
  <c r="G282" i="1"/>
  <c r="K281" i="1"/>
  <c r="G281" i="1"/>
  <c r="G279" i="1"/>
  <c r="K278" i="1"/>
  <c r="G278" i="1"/>
  <c r="N276" i="1"/>
  <c r="M276" i="1"/>
  <c r="L276" i="1"/>
  <c r="J276" i="1"/>
  <c r="I276" i="1"/>
  <c r="H276" i="1"/>
  <c r="G275" i="1"/>
  <c r="G274" i="1" s="1"/>
  <c r="O274" i="1"/>
  <c r="N274" i="1"/>
  <c r="M274" i="1"/>
  <c r="L274" i="1"/>
  <c r="K274" i="1"/>
  <c r="J274" i="1"/>
  <c r="I274" i="1"/>
  <c r="H274" i="1"/>
  <c r="I273" i="1"/>
  <c r="I270" i="1" s="1"/>
  <c r="H273" i="1"/>
  <c r="H270" i="1" s="1"/>
  <c r="G272" i="1"/>
  <c r="K271" i="1"/>
  <c r="K270" i="1" s="1"/>
  <c r="G271" i="1"/>
  <c r="O270" i="1"/>
  <c r="N270" i="1"/>
  <c r="M270" i="1"/>
  <c r="L270" i="1"/>
  <c r="J270" i="1"/>
  <c r="N18" i="1"/>
  <c r="M18" i="1"/>
  <c r="L18" i="1"/>
  <c r="J18" i="1"/>
  <c r="I18" i="1"/>
  <c r="H18" i="1"/>
  <c r="K17" i="1"/>
  <c r="K16" i="1" s="1"/>
  <c r="G17" i="1"/>
  <c r="N16" i="1"/>
  <c r="M16" i="1"/>
  <c r="L16" i="1"/>
  <c r="J16" i="1"/>
  <c r="J7" i="1" s="1"/>
  <c r="I16" i="1"/>
  <c r="H16" i="1"/>
  <c r="G16" i="1"/>
  <c r="K15" i="1"/>
  <c r="G15" i="1"/>
  <c r="N14" i="1"/>
  <c r="M14" i="1"/>
  <c r="L14" i="1"/>
  <c r="I14" i="1"/>
  <c r="G14" i="1" s="1"/>
  <c r="H14" i="1"/>
  <c r="K13" i="1"/>
  <c r="G13" i="1"/>
  <c r="K12" i="1"/>
  <c r="G12" i="1"/>
  <c r="N11" i="1"/>
  <c r="M11" i="1"/>
  <c r="L11" i="1"/>
  <c r="I11" i="1"/>
  <c r="H11" i="1"/>
  <c r="K10" i="1"/>
  <c r="G10" i="1"/>
  <c r="N9" i="1"/>
  <c r="M9" i="1"/>
  <c r="M8" i="1" s="1"/>
  <c r="M7" i="1" s="1"/>
  <c r="L9" i="1"/>
  <c r="I9" i="1"/>
  <c r="I8" i="1" s="1"/>
  <c r="I7" i="1" s="1"/>
  <c r="H9" i="1"/>
  <c r="P204" i="1" l="1"/>
  <c r="P113" i="1"/>
  <c r="P237" i="1"/>
  <c r="P209" i="1"/>
  <c r="P100" i="1"/>
  <c r="P223" i="1"/>
  <c r="P128" i="1"/>
  <c r="P169" i="1"/>
  <c r="P51" i="1"/>
  <c r="R5" i="9"/>
  <c r="H21" i="9"/>
  <c r="S43" i="9"/>
  <c r="S21" i="9" s="1"/>
  <c r="Q54" i="9"/>
  <c r="L39" i="12"/>
  <c r="L21" i="12" s="1"/>
  <c r="L20" i="12" s="1"/>
  <c r="L19" i="12" s="1"/>
  <c r="J42" i="12"/>
  <c r="J39" i="12" s="1"/>
  <c r="L42" i="11"/>
  <c r="L21" i="11" s="1"/>
  <c r="L20" i="11" s="1"/>
  <c r="L19" i="11" s="1"/>
  <c r="J43" i="11"/>
  <c r="J42" i="11" s="1"/>
  <c r="Q74" i="9"/>
  <c r="P153" i="1"/>
  <c r="Q60" i="9"/>
  <c r="P143" i="1"/>
  <c r="Q31" i="9"/>
  <c r="Q77" i="9"/>
  <c r="Q63" i="9"/>
  <c r="P37" i="1"/>
  <c r="Q26" i="9"/>
  <c r="R21" i="9"/>
  <c r="P69" i="1"/>
  <c r="Q40" i="9"/>
  <c r="P60" i="1"/>
  <c r="Q36" i="9"/>
  <c r="F21" i="9"/>
  <c r="F20" i="9" s="1"/>
  <c r="F19" i="9" s="1"/>
  <c r="Q22" i="9"/>
  <c r="Q21" i="9" s="1"/>
  <c r="L20" i="9"/>
  <c r="L19" i="9" s="1"/>
  <c r="K20" i="9"/>
  <c r="K19" i="9" s="1"/>
  <c r="V23" i="9"/>
  <c r="J6" i="12"/>
  <c r="F21" i="12"/>
  <c r="F20" i="12" s="1"/>
  <c r="F19" i="12" s="1"/>
  <c r="J21" i="12"/>
  <c r="J20" i="12" s="1"/>
  <c r="J19" i="12" s="1"/>
  <c r="F7" i="12"/>
  <c r="F6" i="12" s="1"/>
  <c r="J6" i="11"/>
  <c r="J21" i="11"/>
  <c r="J20" i="11" s="1"/>
  <c r="J19" i="11" s="1"/>
  <c r="F21" i="11"/>
  <c r="F20" i="11" s="1"/>
  <c r="F19" i="11" s="1"/>
  <c r="F7" i="11"/>
  <c r="F6" i="11" s="1"/>
  <c r="J21" i="9"/>
  <c r="J6" i="9"/>
  <c r="F7" i="9"/>
  <c r="F6" i="9" s="1"/>
  <c r="H8" i="1"/>
  <c r="H7" i="1" s="1"/>
  <c r="N8" i="1"/>
  <c r="N7" i="1" s="1"/>
  <c r="K11" i="1"/>
  <c r="L8" i="1"/>
  <c r="L7" i="1" s="1"/>
  <c r="G293" i="1"/>
  <c r="K276" i="1"/>
  <c r="G273" i="1"/>
  <c r="G270" i="1" s="1"/>
  <c r="G304" i="1"/>
  <c r="K14" i="1"/>
  <c r="G296" i="1"/>
  <c r="G11" i="1"/>
  <c r="G276" i="1"/>
  <c r="K296" i="1"/>
  <c r="K9" i="1"/>
  <c r="G299" i="1"/>
  <c r="K304" i="1"/>
  <c r="G9" i="1"/>
  <c r="P84" i="1" l="1"/>
  <c r="R84" i="1"/>
  <c r="G8" i="1"/>
  <c r="H20" i="9"/>
  <c r="H19" i="9" s="1"/>
  <c r="S5" i="9"/>
  <c r="Q5" i="9"/>
  <c r="Q87" i="9"/>
  <c r="J20" i="9"/>
  <c r="J19" i="9" s="1"/>
  <c r="J9" i="1"/>
  <c r="K8" i="1"/>
  <c r="E15" i="7"/>
  <c r="E12" i="7"/>
  <c r="E13" i="7"/>
  <c r="E14" i="7"/>
  <c r="E16" i="7"/>
  <c r="E17" i="7"/>
  <c r="E18" i="7"/>
  <c r="E19" i="7"/>
  <c r="E20" i="7"/>
  <c r="E21" i="7"/>
  <c r="L113" i="1"/>
  <c r="U23" i="9" l="1"/>
  <c r="W23" i="9"/>
  <c r="E30" i="7"/>
  <c r="E24" i="7"/>
  <c r="E38" i="7"/>
  <c r="E31" i="7"/>
  <c r="E58" i="7"/>
  <c r="K243" i="1"/>
  <c r="I11" i="7"/>
  <c r="J11" i="7"/>
  <c r="G12" i="7"/>
  <c r="F48" i="7" l="1"/>
  <c r="F44" i="7"/>
  <c r="D47" i="7"/>
  <c r="G77" i="7"/>
  <c r="F77" i="7"/>
  <c r="E77" i="7"/>
  <c r="D77" i="7"/>
  <c r="G76" i="7"/>
  <c r="F76" i="7"/>
  <c r="E76" i="7"/>
  <c r="D76" i="7"/>
  <c r="C76" i="7"/>
  <c r="R75" i="7"/>
  <c r="Q75" i="7"/>
  <c r="P75" i="7"/>
  <c r="O75" i="7"/>
  <c r="N75" i="7"/>
  <c r="M75" i="7"/>
  <c r="L75" i="7"/>
  <c r="K75" i="7"/>
  <c r="J75" i="7"/>
  <c r="I75" i="7"/>
  <c r="H75" i="7"/>
  <c r="G74" i="7"/>
  <c r="F74" i="7"/>
  <c r="E74" i="7"/>
  <c r="E72" i="7" s="1"/>
  <c r="D74" i="7"/>
  <c r="G73" i="7"/>
  <c r="C73" i="7" s="1"/>
  <c r="F73" i="7"/>
  <c r="D73" i="7"/>
  <c r="R72" i="7"/>
  <c r="Q72" i="7"/>
  <c r="P72" i="7"/>
  <c r="O72" i="7"/>
  <c r="N72" i="7"/>
  <c r="M72" i="7"/>
  <c r="L72" i="7"/>
  <c r="K72" i="7"/>
  <c r="J72" i="7"/>
  <c r="I72" i="7"/>
  <c r="H72" i="7"/>
  <c r="F72" i="7"/>
  <c r="G71" i="7"/>
  <c r="F71" i="7"/>
  <c r="E71" i="7"/>
  <c r="D71" i="7"/>
  <c r="C71" i="7"/>
  <c r="G70" i="7"/>
  <c r="F70" i="7"/>
  <c r="F69" i="7" s="1"/>
  <c r="E70" i="7"/>
  <c r="D70" i="7"/>
  <c r="C70" i="7"/>
  <c r="R69" i="7"/>
  <c r="Q69" i="7"/>
  <c r="P69" i="7"/>
  <c r="O69" i="7"/>
  <c r="N69" i="7"/>
  <c r="M69" i="7"/>
  <c r="L69" i="7"/>
  <c r="K69" i="7"/>
  <c r="J69" i="7"/>
  <c r="I69" i="7"/>
  <c r="H69" i="7"/>
  <c r="D69" i="7"/>
  <c r="G68" i="7"/>
  <c r="F68" i="7"/>
  <c r="E68" i="7"/>
  <c r="D68" i="7"/>
  <c r="C68" i="7"/>
  <c r="R67" i="7"/>
  <c r="Q67" i="7"/>
  <c r="P67" i="7"/>
  <c r="O67" i="7"/>
  <c r="N67" i="7"/>
  <c r="M67" i="7"/>
  <c r="L67" i="7"/>
  <c r="K67" i="7"/>
  <c r="J67" i="7"/>
  <c r="I67" i="7"/>
  <c r="H67" i="7"/>
  <c r="G67" i="7"/>
  <c r="F67" i="7"/>
  <c r="E67" i="7"/>
  <c r="D67" i="7"/>
  <c r="C67" i="7"/>
  <c r="G66" i="7"/>
  <c r="F66" i="7"/>
  <c r="E66" i="7"/>
  <c r="D66" i="7"/>
  <c r="D64" i="7" s="1"/>
  <c r="C66" i="7"/>
  <c r="G65" i="7"/>
  <c r="F65" i="7"/>
  <c r="E65" i="7"/>
  <c r="E64" i="7" s="1"/>
  <c r="D65" i="7"/>
  <c r="C65" i="7"/>
  <c r="R64" i="7"/>
  <c r="Q64" i="7"/>
  <c r="P64" i="7"/>
  <c r="O64" i="7"/>
  <c r="N64" i="7"/>
  <c r="M64" i="7"/>
  <c r="L64" i="7"/>
  <c r="K64" i="7"/>
  <c r="J64" i="7"/>
  <c r="I64" i="7"/>
  <c r="H64" i="7"/>
  <c r="G64" i="7"/>
  <c r="C64" i="7"/>
  <c r="G63" i="7"/>
  <c r="F63" i="7"/>
  <c r="E63" i="7"/>
  <c r="D63" i="7"/>
  <c r="D61" i="7" s="1"/>
  <c r="C63" i="7"/>
  <c r="G62" i="7"/>
  <c r="F62" i="7"/>
  <c r="E62" i="7"/>
  <c r="E61" i="7" s="1"/>
  <c r="D62" i="7"/>
  <c r="C62" i="7"/>
  <c r="R61" i="7"/>
  <c r="Q61" i="7"/>
  <c r="P61" i="7"/>
  <c r="O61" i="7"/>
  <c r="N61" i="7"/>
  <c r="M61" i="7"/>
  <c r="L61" i="7"/>
  <c r="K61" i="7"/>
  <c r="J61" i="7"/>
  <c r="I61" i="7"/>
  <c r="H61" i="7"/>
  <c r="G61" i="7"/>
  <c r="C61" i="7"/>
  <c r="G60" i="7"/>
  <c r="C60" i="7" s="1"/>
  <c r="F60" i="7"/>
  <c r="E60" i="7"/>
  <c r="D60" i="7"/>
  <c r="G59" i="7"/>
  <c r="C59" i="7" s="1"/>
  <c r="F59" i="7"/>
  <c r="E59" i="7"/>
  <c r="E57" i="7" s="1"/>
  <c r="D59" i="7"/>
  <c r="G58" i="7"/>
  <c r="C58" i="7" s="1"/>
  <c r="F58" i="7"/>
  <c r="D58" i="7"/>
  <c r="R57" i="7"/>
  <c r="Q57" i="7"/>
  <c r="P57" i="7"/>
  <c r="O57" i="7"/>
  <c r="N57" i="7"/>
  <c r="M57" i="7"/>
  <c r="L57" i="7"/>
  <c r="K57" i="7"/>
  <c r="J57" i="7"/>
  <c r="I57" i="7"/>
  <c r="H57" i="7"/>
  <c r="F57" i="7"/>
  <c r="G56" i="7"/>
  <c r="C56" i="7" s="1"/>
  <c r="F56" i="7"/>
  <c r="D56" i="7"/>
  <c r="G55" i="7"/>
  <c r="C55" i="7" s="1"/>
  <c r="F55" i="7"/>
  <c r="G54" i="7"/>
  <c r="C54" i="7" s="1"/>
  <c r="F54" i="7"/>
  <c r="D54" i="7"/>
  <c r="G53" i="7"/>
  <c r="C53" i="7" s="1"/>
  <c r="F53" i="7"/>
  <c r="D53" i="7"/>
  <c r="G52" i="7"/>
  <c r="C52" i="7" s="1"/>
  <c r="F52" i="7"/>
  <c r="D52" i="7"/>
  <c r="G51" i="7"/>
  <c r="C51" i="7" s="1"/>
  <c r="F51" i="7"/>
  <c r="D51" i="7"/>
  <c r="D49" i="7" s="1"/>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F42" i="7"/>
  <c r="D42" i="7"/>
  <c r="G41" i="7"/>
  <c r="C41" i="7" s="1"/>
  <c r="F41" i="7"/>
  <c r="D41" i="7"/>
  <c r="G40" i="7"/>
  <c r="C40" i="7" s="1"/>
  <c r="F40" i="7"/>
  <c r="D40" i="7"/>
  <c r="R39" i="7"/>
  <c r="Q39" i="7"/>
  <c r="P39" i="7"/>
  <c r="O39" i="7"/>
  <c r="N39" i="7"/>
  <c r="M39" i="7"/>
  <c r="L39" i="7"/>
  <c r="K39" i="7"/>
  <c r="J39" i="7"/>
  <c r="I39" i="7"/>
  <c r="H39" i="7"/>
  <c r="E39" i="7"/>
  <c r="G38" i="7"/>
  <c r="C38" i="7" s="1"/>
  <c r="C37" i="7" s="1"/>
  <c r="F38" i="7"/>
  <c r="D38" i="7"/>
  <c r="R37" i="7"/>
  <c r="Q37" i="7"/>
  <c r="P37" i="7"/>
  <c r="O37" i="7"/>
  <c r="N37" i="7"/>
  <c r="M37" i="7"/>
  <c r="L37" i="7"/>
  <c r="K37" i="7"/>
  <c r="J37" i="7"/>
  <c r="I37" i="7"/>
  <c r="H37" i="7"/>
  <c r="F37" i="7"/>
  <c r="D37" i="7"/>
  <c r="G36" i="7"/>
  <c r="F36" i="7"/>
  <c r="E36" i="7"/>
  <c r="D36" i="7"/>
  <c r="C36" i="7"/>
  <c r="G35" i="7"/>
  <c r="F35" i="7"/>
  <c r="E35" i="7"/>
  <c r="D35" i="7"/>
  <c r="C35" i="7"/>
  <c r="G34" i="7"/>
  <c r="F34" i="7"/>
  <c r="E34" i="7"/>
  <c r="D34" i="7"/>
  <c r="C34" i="7"/>
  <c r="G33" i="7"/>
  <c r="F33" i="7"/>
  <c r="E33" i="7"/>
  <c r="D33" i="7"/>
  <c r="C33" i="7"/>
  <c r="G32" i="7"/>
  <c r="F32" i="7"/>
  <c r="E32" i="7"/>
  <c r="D32" i="7"/>
  <c r="G31" i="7"/>
  <c r="F31" i="7"/>
  <c r="D31" i="7"/>
  <c r="C31" i="7"/>
  <c r="G30" i="7"/>
  <c r="F30" i="7"/>
  <c r="D30" i="7"/>
  <c r="C30" i="7"/>
  <c r="R29" i="7"/>
  <c r="Q29" i="7"/>
  <c r="P29" i="7"/>
  <c r="O29" i="7"/>
  <c r="N29" i="7"/>
  <c r="M29" i="7"/>
  <c r="L29" i="7"/>
  <c r="K29" i="7"/>
  <c r="J29" i="7"/>
  <c r="I29" i="7"/>
  <c r="H29" i="7"/>
  <c r="G28" i="7"/>
  <c r="F28" i="7"/>
  <c r="E28" i="7"/>
  <c r="D28" i="7"/>
  <c r="D25" i="7" s="1"/>
  <c r="C28" i="7"/>
  <c r="G27" i="7"/>
  <c r="F27" i="7"/>
  <c r="E27" i="7"/>
  <c r="E25" i="7" s="1"/>
  <c r="D27" i="7"/>
  <c r="C27" i="7"/>
  <c r="G26" i="7"/>
  <c r="F26" i="7"/>
  <c r="E26" i="7"/>
  <c r="D26" i="7"/>
  <c r="C26" i="7"/>
  <c r="R25" i="7"/>
  <c r="Q25" i="7"/>
  <c r="P25" i="7"/>
  <c r="O25" i="7"/>
  <c r="N25" i="7"/>
  <c r="M25" i="7"/>
  <c r="L25" i="7"/>
  <c r="K25" i="7"/>
  <c r="J25" i="7"/>
  <c r="I25" i="7"/>
  <c r="H25" i="7"/>
  <c r="G24" i="7"/>
  <c r="F24" i="7"/>
  <c r="E22" i="7"/>
  <c r="D24" i="7"/>
  <c r="C24" i="7"/>
  <c r="G23" i="7"/>
  <c r="C23" i="7" s="1"/>
  <c r="F23" i="7"/>
  <c r="D23" i="7"/>
  <c r="R22" i="7"/>
  <c r="R10" i="7" s="1"/>
  <c r="Q22" i="7"/>
  <c r="P22" i="7"/>
  <c r="O22" i="7"/>
  <c r="N22" i="7"/>
  <c r="M22" i="7"/>
  <c r="L22" i="7"/>
  <c r="K22" i="7"/>
  <c r="J22" i="7"/>
  <c r="I22" i="7"/>
  <c r="H22" i="7"/>
  <c r="F22" i="7"/>
  <c r="O21" i="7"/>
  <c r="C21" i="7" s="1"/>
  <c r="F21" i="7"/>
  <c r="D21" i="7"/>
  <c r="O20" i="7"/>
  <c r="C20" i="7" s="1"/>
  <c r="F20" i="7"/>
  <c r="D20" i="7"/>
  <c r="O19" i="7"/>
  <c r="C19" i="7" s="1"/>
  <c r="F19" i="7"/>
  <c r="D19" i="7"/>
  <c r="O18" i="7"/>
  <c r="C18" i="7" s="1"/>
  <c r="F18" i="7"/>
  <c r="D18" i="7"/>
  <c r="O17" i="7"/>
  <c r="C17" i="7" s="1"/>
  <c r="F17" i="7"/>
  <c r="D17" i="7"/>
  <c r="O16" i="7"/>
  <c r="C16" i="7" s="1"/>
  <c r="F16" i="7"/>
  <c r="D16" i="7"/>
  <c r="O15" i="7"/>
  <c r="C15" i="7" s="1"/>
  <c r="F15" i="7"/>
  <c r="D15" i="7"/>
  <c r="N14" i="7"/>
  <c r="D14" i="7"/>
  <c r="N13" i="7"/>
  <c r="K13" i="7" s="1"/>
  <c r="C13" i="7" s="1"/>
  <c r="F13" i="7"/>
  <c r="D13" i="7"/>
  <c r="F12" i="7"/>
  <c r="D12" i="7"/>
  <c r="R11" i="7"/>
  <c r="Q11" i="7"/>
  <c r="P11" i="7"/>
  <c r="P10" i="7" s="1"/>
  <c r="M11" i="7"/>
  <c r="L11" i="7"/>
  <c r="H11" i="7"/>
  <c r="G11" i="7"/>
  <c r="I82" i="6"/>
  <c r="I81" i="6" s="1"/>
  <c r="F82" i="6"/>
  <c r="F81" i="6" s="1"/>
  <c r="E82" i="6"/>
  <c r="E81" i="6" s="1"/>
  <c r="K81" i="6"/>
  <c r="J81" i="6"/>
  <c r="H81" i="6"/>
  <c r="G81" i="6"/>
  <c r="I80" i="6"/>
  <c r="F80" i="6"/>
  <c r="E80" i="6"/>
  <c r="I79" i="6"/>
  <c r="I78" i="6"/>
  <c r="F78" i="6"/>
  <c r="E78" i="6"/>
  <c r="I77" i="6"/>
  <c r="I76" i="6"/>
  <c r="F76" i="6"/>
  <c r="E76" i="6"/>
  <c r="I75" i="6"/>
  <c r="I74" i="6"/>
  <c r="F74" i="6"/>
  <c r="E74" i="6"/>
  <c r="I73" i="6"/>
  <c r="I72" i="6"/>
  <c r="F72" i="6"/>
  <c r="E72" i="6"/>
  <c r="I71" i="6"/>
  <c r="I70" i="6"/>
  <c r="F70" i="6"/>
  <c r="E70" i="6"/>
  <c r="I69" i="6"/>
  <c r="I68" i="6"/>
  <c r="F68" i="6"/>
  <c r="E68" i="6"/>
  <c r="I67" i="6"/>
  <c r="I66" i="6"/>
  <c r="F66" i="6"/>
  <c r="F64" i="6" s="1"/>
  <c r="E66" i="6"/>
  <c r="E64" i="6" s="1"/>
  <c r="E63" i="6" s="1"/>
  <c r="K64" i="6"/>
  <c r="K63" i="6" s="1"/>
  <c r="K60" i="6" s="1"/>
  <c r="J64" i="6"/>
  <c r="J63" i="6" s="1"/>
  <c r="H64" i="6"/>
  <c r="H63" i="6" s="1"/>
  <c r="G64" i="6"/>
  <c r="G63" i="6" s="1"/>
  <c r="G60" i="6" s="1"/>
  <c r="I62" i="6"/>
  <c r="F62" i="6"/>
  <c r="E62" i="6" s="1"/>
  <c r="E61" i="6" s="1"/>
  <c r="K61" i="6"/>
  <c r="J61" i="6"/>
  <c r="I61" i="6"/>
  <c r="H61" i="6"/>
  <c r="H60" i="6" s="1"/>
  <c r="G61" i="6"/>
  <c r="F61" i="6"/>
  <c r="I59" i="6"/>
  <c r="F59" i="6"/>
  <c r="E59" i="6" s="1"/>
  <c r="I58" i="6"/>
  <c r="F58" i="6"/>
  <c r="E58" i="6"/>
  <c r="Q57" i="6"/>
  <c r="I57" i="6"/>
  <c r="F57" i="6"/>
  <c r="E57" i="6"/>
  <c r="I56" i="6"/>
  <c r="F56" i="6"/>
  <c r="E56" i="6" s="1"/>
  <c r="I55" i="6"/>
  <c r="F55" i="6"/>
  <c r="E55" i="6" s="1"/>
  <c r="I54" i="6"/>
  <c r="F54" i="6"/>
  <c r="E54" i="6" s="1"/>
  <c r="I53" i="6"/>
  <c r="F53" i="6"/>
  <c r="E53" i="6" s="1"/>
  <c r="I52" i="6"/>
  <c r="F52" i="6"/>
  <c r="E52" i="6" s="1"/>
  <c r="I51" i="6"/>
  <c r="F51" i="6"/>
  <c r="E51" i="6"/>
  <c r="I50" i="6"/>
  <c r="F50" i="6"/>
  <c r="E50" i="6" s="1"/>
  <c r="I49" i="6"/>
  <c r="F49" i="6"/>
  <c r="E49" i="6"/>
  <c r="I48" i="6"/>
  <c r="F48" i="6"/>
  <c r="E48" i="6" s="1"/>
  <c r="I47" i="6"/>
  <c r="F47" i="6"/>
  <c r="E47" i="6" s="1"/>
  <c r="I46" i="6"/>
  <c r="F46" i="6"/>
  <c r="E46" i="6" s="1"/>
  <c r="I45" i="6"/>
  <c r="F45" i="6"/>
  <c r="E45" i="6" s="1"/>
  <c r="I44" i="6"/>
  <c r="F44" i="6"/>
  <c r="F42" i="6" s="1"/>
  <c r="I43" i="6"/>
  <c r="I42" i="6" s="1"/>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J11" i="6"/>
  <c r="I11" i="6" s="1"/>
  <c r="H11" i="6"/>
  <c r="H10" i="6" s="1"/>
  <c r="G11" i="6"/>
  <c r="E11" i="6"/>
  <c r="K10" i="6"/>
  <c r="G10" i="6"/>
  <c r="F63" i="6" l="1"/>
  <c r="I10" i="6"/>
  <c r="I64" i="6"/>
  <c r="I63" i="6" s="1"/>
  <c r="I60" i="6" s="1"/>
  <c r="L10" i="7"/>
  <c r="C25" i="7"/>
  <c r="G25" i="7"/>
  <c r="F25" i="7"/>
  <c r="G29" i="7"/>
  <c r="D39" i="7"/>
  <c r="F43" i="7"/>
  <c r="F61" i="7"/>
  <c r="F64" i="7"/>
  <c r="E60" i="6"/>
  <c r="F39" i="7"/>
  <c r="D29" i="7"/>
  <c r="G39" i="7"/>
  <c r="D57" i="7"/>
  <c r="M10" i="7"/>
  <c r="Q10" i="7"/>
  <c r="F29" i="7"/>
  <c r="G37" i="7"/>
  <c r="C42" i="7"/>
  <c r="C39" i="7" s="1"/>
  <c r="D43" i="7"/>
  <c r="F49" i="7"/>
  <c r="E69" i="7"/>
  <c r="J10" i="7"/>
  <c r="F75" i="7"/>
  <c r="N11" i="7"/>
  <c r="N10" i="7" s="1"/>
  <c r="K14" i="7"/>
  <c r="C14" i="7" s="1"/>
  <c r="F14" i="7"/>
  <c r="F11" i="7" s="1"/>
  <c r="F10"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K9" i="6"/>
  <c r="I9" i="6"/>
  <c r="F60" i="6"/>
  <c r="J60" i="6"/>
  <c r="G9" i="6"/>
  <c r="H9" i="6"/>
  <c r="J10" i="6"/>
  <c r="E44" i="6"/>
  <c r="E42" i="6" s="1"/>
  <c r="E10" i="6" s="1"/>
  <c r="E9" i="6" s="1"/>
  <c r="F11" i="6"/>
  <c r="F10" i="6" s="1"/>
  <c r="F9" i="6" s="1"/>
  <c r="J9" i="6" l="1"/>
  <c r="K11" i="7"/>
  <c r="K10" i="7" s="1"/>
  <c r="C11" i="7"/>
  <c r="C10" i="7" s="1"/>
  <c r="H4" i="7"/>
  <c r="F4" i="7"/>
  <c r="D10" i="7"/>
  <c r="D4" i="7" s="1"/>
  <c r="E10" i="7"/>
  <c r="G10" i="7"/>
  <c r="L60" i="1"/>
  <c r="K116" i="1" l="1"/>
  <c r="G116" i="1"/>
  <c r="G115" i="1"/>
  <c r="G245" i="1" l="1"/>
  <c r="K240" i="1"/>
  <c r="K239" i="1"/>
  <c r="K242" i="1"/>
  <c r="G241" i="1"/>
  <c r="I99" i="1"/>
  <c r="I94" i="1"/>
  <c r="I92" i="1"/>
  <c r="I91" i="1"/>
  <c r="G91" i="1" s="1"/>
  <c r="I90" i="1"/>
  <c r="G90" i="1" s="1"/>
  <c r="I88" i="1"/>
  <c r="G48" i="1" l="1"/>
  <c r="G47" i="1"/>
  <c r="K269" i="1" l="1"/>
  <c r="G269" i="1"/>
  <c r="K268" i="1"/>
  <c r="G268" i="1"/>
  <c r="K267" i="1"/>
  <c r="G267" i="1"/>
  <c r="K266" i="1"/>
  <c r="G266" i="1"/>
  <c r="K265" i="1"/>
  <c r="G265" i="1"/>
  <c r="K264" i="1"/>
  <c r="G264" i="1"/>
  <c r="K263" i="1"/>
  <c r="G263" i="1"/>
  <c r="K262" i="1"/>
  <c r="G262" i="1"/>
  <c r="K261" i="1"/>
  <c r="G261" i="1"/>
  <c r="K260" i="1"/>
  <c r="G260" i="1"/>
  <c r="K259" i="1"/>
  <c r="G259" i="1"/>
  <c r="K258" i="1"/>
  <c r="G258" i="1"/>
  <c r="K257" i="1"/>
  <c r="G257" i="1"/>
  <c r="K256" i="1"/>
  <c r="G256" i="1"/>
  <c r="K255" i="1"/>
  <c r="K254" i="1"/>
  <c r="G254" i="1"/>
  <c r="K253" i="1"/>
  <c r="G253" i="1"/>
  <c r="K252" i="1"/>
  <c r="G252" i="1"/>
  <c r="K251" i="1"/>
  <c r="G251" i="1"/>
  <c r="K250" i="1"/>
  <c r="G250" i="1"/>
  <c r="K249" i="1"/>
  <c r="G249" i="1"/>
  <c r="K248" i="1"/>
  <c r="G248" i="1"/>
  <c r="K247" i="1"/>
  <c r="G247" i="1"/>
  <c r="K246" i="1"/>
  <c r="G246" i="1"/>
  <c r="K245" i="1"/>
  <c r="K244" i="1"/>
  <c r="G244" i="1"/>
  <c r="K241" i="1"/>
  <c r="G240" i="1"/>
  <c r="G237" i="1" s="1"/>
  <c r="N237" i="1"/>
  <c r="M237" i="1"/>
  <c r="L237" i="1"/>
  <c r="J237" i="1"/>
  <c r="I237" i="1"/>
  <c r="H237" i="1"/>
  <c r="K236" i="1"/>
  <c r="G236" i="1"/>
  <c r="K235" i="1"/>
  <c r="G235" i="1"/>
  <c r="K234" i="1"/>
  <c r="G234" i="1"/>
  <c r="K233" i="1"/>
  <c r="G233" i="1"/>
  <c r="K232" i="1"/>
  <c r="G232" i="1"/>
  <c r="K231" i="1"/>
  <c r="G231" i="1"/>
  <c r="K230" i="1"/>
  <c r="G230" i="1"/>
  <c r="K229" i="1"/>
  <c r="G229" i="1"/>
  <c r="K228" i="1"/>
  <c r="G228" i="1"/>
  <c r="K227" i="1"/>
  <c r="G227" i="1"/>
  <c r="K226" i="1"/>
  <c r="G226" i="1"/>
  <c r="K225" i="1"/>
  <c r="G225" i="1"/>
  <c r="K224" i="1"/>
  <c r="G224" i="1"/>
  <c r="N223" i="1"/>
  <c r="M223" i="1"/>
  <c r="L223" i="1"/>
  <c r="J223" i="1"/>
  <c r="I223" i="1"/>
  <c r="H223" i="1"/>
  <c r="K222" i="1"/>
  <c r="G222" i="1"/>
  <c r="K221" i="1"/>
  <c r="G221" i="1"/>
  <c r="K220" i="1"/>
  <c r="G220" i="1"/>
  <c r="K219" i="1"/>
  <c r="G219" i="1"/>
  <c r="K218" i="1"/>
  <c r="G218" i="1"/>
  <c r="K217" i="1"/>
  <c r="G217" i="1"/>
  <c r="K216" i="1"/>
  <c r="G216" i="1"/>
  <c r="K215" i="1"/>
  <c r="G215" i="1"/>
  <c r="K214" i="1"/>
  <c r="G214" i="1"/>
  <c r="K213" i="1"/>
  <c r="G213" i="1"/>
  <c r="K212" i="1"/>
  <c r="G212" i="1"/>
  <c r="K211" i="1"/>
  <c r="G211" i="1"/>
  <c r="K210" i="1"/>
  <c r="G210" i="1"/>
  <c r="N209" i="1"/>
  <c r="M209" i="1"/>
  <c r="L209" i="1"/>
  <c r="J209" i="1"/>
  <c r="I209" i="1"/>
  <c r="H209" i="1"/>
  <c r="K208" i="1"/>
  <c r="G208" i="1"/>
  <c r="K207" i="1"/>
  <c r="G207" i="1"/>
  <c r="K206" i="1"/>
  <c r="G206" i="1"/>
  <c r="K205" i="1"/>
  <c r="G205" i="1"/>
  <c r="N204" i="1"/>
  <c r="M204" i="1"/>
  <c r="L204" i="1"/>
  <c r="J204" i="1"/>
  <c r="I204" i="1"/>
  <c r="H204" i="1"/>
  <c r="K203" i="1"/>
  <c r="G203" i="1"/>
  <c r="K202" i="1"/>
  <c r="G202" i="1"/>
  <c r="K201" i="1"/>
  <c r="G201" i="1"/>
  <c r="K200" i="1"/>
  <c r="G200" i="1"/>
  <c r="K199" i="1"/>
  <c r="G199" i="1"/>
  <c r="K198" i="1"/>
  <c r="G198" i="1"/>
  <c r="K197" i="1"/>
  <c r="G197" i="1"/>
  <c r="K196" i="1"/>
  <c r="G196" i="1"/>
  <c r="K195" i="1"/>
  <c r="G195" i="1"/>
  <c r="K194" i="1"/>
  <c r="G194" i="1"/>
  <c r="K193" i="1"/>
  <c r="G193" i="1"/>
  <c r="K192" i="1"/>
  <c r="G192" i="1"/>
  <c r="K191" i="1"/>
  <c r="G191" i="1"/>
  <c r="K190" i="1"/>
  <c r="G190" i="1"/>
  <c r="K189" i="1"/>
  <c r="G189" i="1"/>
  <c r="K188" i="1"/>
  <c r="G188" i="1"/>
  <c r="K187" i="1"/>
  <c r="G187" i="1"/>
  <c r="K186" i="1"/>
  <c r="G186" i="1"/>
  <c r="K185" i="1"/>
  <c r="G185" i="1"/>
  <c r="N184" i="1"/>
  <c r="M184" i="1"/>
  <c r="L184" i="1"/>
  <c r="J184" i="1"/>
  <c r="I184" i="1"/>
  <c r="H184" i="1"/>
  <c r="K183" i="1"/>
  <c r="G183" i="1"/>
  <c r="K182" i="1"/>
  <c r="G182" i="1"/>
  <c r="K181" i="1"/>
  <c r="G181" i="1"/>
  <c r="K180" i="1"/>
  <c r="G180" i="1"/>
  <c r="K179" i="1"/>
  <c r="G179" i="1"/>
  <c r="K178" i="1"/>
  <c r="G178" i="1"/>
  <c r="K177" i="1"/>
  <c r="G177" i="1"/>
  <c r="K176" i="1"/>
  <c r="G176" i="1"/>
  <c r="K175" i="1"/>
  <c r="G175" i="1"/>
  <c r="K174" i="1"/>
  <c r="G174" i="1"/>
  <c r="K173" i="1"/>
  <c r="G173" i="1"/>
  <c r="K172" i="1"/>
  <c r="G172" i="1"/>
  <c r="K171" i="1"/>
  <c r="G171" i="1"/>
  <c r="K170" i="1"/>
  <c r="G170" i="1"/>
  <c r="N169" i="1"/>
  <c r="M169" i="1"/>
  <c r="L169" i="1"/>
  <c r="J169" i="1"/>
  <c r="I169" i="1"/>
  <c r="H169" i="1"/>
  <c r="K168" i="1"/>
  <c r="G168" i="1"/>
  <c r="K167" i="1"/>
  <c r="G167" i="1"/>
  <c r="K166" i="1"/>
  <c r="G166" i="1"/>
  <c r="K165" i="1"/>
  <c r="G165" i="1"/>
  <c r="K164" i="1"/>
  <c r="G164" i="1"/>
  <c r="K163" i="1"/>
  <c r="G163" i="1"/>
  <c r="K162" i="1"/>
  <c r="G162" i="1"/>
  <c r="K161" i="1"/>
  <c r="G161" i="1"/>
  <c r="K160" i="1"/>
  <c r="G160" i="1"/>
  <c r="K159" i="1"/>
  <c r="G159" i="1"/>
  <c r="K158" i="1"/>
  <c r="G158" i="1"/>
  <c r="K157" i="1"/>
  <c r="G157" i="1"/>
  <c r="K156" i="1"/>
  <c r="G156" i="1"/>
  <c r="K155" i="1"/>
  <c r="G155" i="1"/>
  <c r="K154" i="1"/>
  <c r="G154" i="1"/>
  <c r="N153" i="1"/>
  <c r="M153" i="1"/>
  <c r="L153" i="1"/>
  <c r="J153" i="1"/>
  <c r="I153" i="1"/>
  <c r="H153" i="1"/>
  <c r="K152" i="1"/>
  <c r="G152" i="1"/>
  <c r="K151" i="1"/>
  <c r="G151" i="1"/>
  <c r="K150" i="1"/>
  <c r="G150" i="1"/>
  <c r="K149" i="1"/>
  <c r="G149" i="1"/>
  <c r="K148" i="1"/>
  <c r="G148" i="1"/>
  <c r="K147" i="1"/>
  <c r="G147" i="1"/>
  <c r="K146" i="1"/>
  <c r="G146" i="1"/>
  <c r="K145" i="1"/>
  <c r="G145" i="1"/>
  <c r="K144" i="1"/>
  <c r="G144" i="1"/>
  <c r="N143" i="1"/>
  <c r="M143" i="1"/>
  <c r="L143" i="1"/>
  <c r="J143" i="1"/>
  <c r="I143" i="1"/>
  <c r="H143" i="1"/>
  <c r="K142" i="1"/>
  <c r="G142" i="1"/>
  <c r="K141" i="1"/>
  <c r="G141" i="1"/>
  <c r="K140" i="1"/>
  <c r="G140" i="1"/>
  <c r="K139" i="1"/>
  <c r="G139" i="1"/>
  <c r="K138" i="1"/>
  <c r="G138" i="1"/>
  <c r="K137" i="1"/>
  <c r="G137" i="1"/>
  <c r="K136" i="1"/>
  <c r="G136" i="1"/>
  <c r="K135" i="1"/>
  <c r="G135" i="1"/>
  <c r="K134" i="1"/>
  <c r="G134" i="1"/>
  <c r="K133" i="1"/>
  <c r="G133" i="1"/>
  <c r="K132" i="1"/>
  <c r="G132" i="1"/>
  <c r="K131" i="1"/>
  <c r="G131" i="1"/>
  <c r="K130" i="1"/>
  <c r="G130" i="1"/>
  <c r="K129" i="1"/>
  <c r="G129" i="1"/>
  <c r="N128" i="1"/>
  <c r="M128" i="1"/>
  <c r="L128" i="1"/>
  <c r="J128" i="1"/>
  <c r="I128" i="1"/>
  <c r="H128" i="1"/>
  <c r="K127" i="1"/>
  <c r="G127" i="1"/>
  <c r="K126" i="1"/>
  <c r="G126" i="1"/>
  <c r="K125" i="1"/>
  <c r="G125" i="1"/>
  <c r="K124" i="1"/>
  <c r="G124" i="1"/>
  <c r="K123" i="1"/>
  <c r="G123" i="1"/>
  <c r="K122" i="1"/>
  <c r="G122" i="1"/>
  <c r="K121" i="1"/>
  <c r="G121" i="1"/>
  <c r="K120" i="1"/>
  <c r="G120" i="1"/>
  <c r="K119" i="1"/>
  <c r="G119" i="1"/>
  <c r="K118" i="1"/>
  <c r="G118" i="1"/>
  <c r="K117" i="1"/>
  <c r="G117" i="1"/>
  <c r="N113" i="1"/>
  <c r="M113" i="1"/>
  <c r="J113" i="1"/>
  <c r="I113" i="1"/>
  <c r="H113" i="1"/>
  <c r="K112" i="1"/>
  <c r="G112" i="1"/>
  <c r="K111" i="1"/>
  <c r="G111" i="1"/>
  <c r="K110" i="1"/>
  <c r="G110" i="1"/>
  <c r="K109" i="1"/>
  <c r="G109" i="1"/>
  <c r="K108" i="1"/>
  <c r="G108" i="1"/>
  <c r="K107" i="1"/>
  <c r="G107" i="1"/>
  <c r="K106" i="1"/>
  <c r="G106" i="1"/>
  <c r="K105" i="1"/>
  <c r="G105" i="1"/>
  <c r="K104" i="1"/>
  <c r="G104" i="1"/>
  <c r="K103" i="1"/>
  <c r="G103" i="1"/>
  <c r="K102" i="1"/>
  <c r="G102" i="1"/>
  <c r="K101" i="1"/>
  <c r="G101" i="1"/>
  <c r="N100" i="1"/>
  <c r="M100" i="1"/>
  <c r="L100" i="1"/>
  <c r="J100" i="1"/>
  <c r="I100" i="1"/>
  <c r="H100" i="1"/>
  <c r="K99" i="1"/>
  <c r="G99" i="1"/>
  <c r="K98" i="1"/>
  <c r="G98" i="1"/>
  <c r="K97" i="1"/>
  <c r="G97" i="1"/>
  <c r="K96" i="1"/>
  <c r="G96" i="1"/>
  <c r="K95" i="1"/>
  <c r="G95" i="1"/>
  <c r="K94" i="1"/>
  <c r="G94" i="1"/>
  <c r="K93" i="1"/>
  <c r="G93" i="1"/>
  <c r="K92" i="1"/>
  <c r="G92" i="1"/>
  <c r="K90" i="1"/>
  <c r="K89" i="1"/>
  <c r="G89" i="1"/>
  <c r="K88" i="1"/>
  <c r="G88" i="1"/>
  <c r="K87" i="1"/>
  <c r="G87" i="1"/>
  <c r="K86" i="1"/>
  <c r="G86" i="1"/>
  <c r="K85" i="1"/>
  <c r="G85" i="1"/>
  <c r="N84" i="1"/>
  <c r="M84" i="1"/>
  <c r="L84" i="1"/>
  <c r="J84" i="1"/>
  <c r="I84" i="1"/>
  <c r="H84" i="1"/>
  <c r="K83" i="1"/>
  <c r="G83" i="1"/>
  <c r="K82" i="1"/>
  <c r="G82" i="1"/>
  <c r="K81" i="1"/>
  <c r="G81" i="1"/>
  <c r="K80" i="1"/>
  <c r="G80" i="1"/>
  <c r="K79" i="1"/>
  <c r="G79" i="1"/>
  <c r="K78" i="1"/>
  <c r="G78" i="1"/>
  <c r="K77" i="1"/>
  <c r="G77" i="1"/>
  <c r="K76" i="1"/>
  <c r="G76" i="1"/>
  <c r="K75" i="1"/>
  <c r="G75" i="1"/>
  <c r="K74" i="1"/>
  <c r="G74" i="1"/>
  <c r="K73" i="1"/>
  <c r="G73" i="1"/>
  <c r="K72" i="1"/>
  <c r="G72" i="1"/>
  <c r="K71" i="1"/>
  <c r="G71" i="1"/>
  <c r="K70" i="1"/>
  <c r="G70" i="1"/>
  <c r="N69" i="1"/>
  <c r="M69" i="1"/>
  <c r="L69" i="1"/>
  <c r="J69" i="1"/>
  <c r="I69" i="1"/>
  <c r="H69" i="1"/>
  <c r="K68" i="1"/>
  <c r="G68" i="1"/>
  <c r="K67" i="1"/>
  <c r="G67" i="1"/>
  <c r="K66" i="1"/>
  <c r="G66" i="1"/>
  <c r="K65" i="1"/>
  <c r="G65" i="1"/>
  <c r="K64" i="1"/>
  <c r="K62" i="1"/>
  <c r="N60" i="1"/>
  <c r="M60" i="1"/>
  <c r="J60" i="1"/>
  <c r="I60" i="1"/>
  <c r="H60" i="1"/>
  <c r="K59" i="1"/>
  <c r="G59" i="1"/>
  <c r="K58" i="1"/>
  <c r="G58" i="1"/>
  <c r="K57" i="1"/>
  <c r="G57" i="1"/>
  <c r="K56" i="1"/>
  <c r="G56" i="1"/>
  <c r="K55" i="1"/>
  <c r="K54" i="1"/>
  <c r="G54" i="1"/>
  <c r="K53" i="1"/>
  <c r="G53" i="1"/>
  <c r="K52" i="1"/>
  <c r="G52" i="1"/>
  <c r="N51" i="1"/>
  <c r="M51" i="1"/>
  <c r="L51" i="1"/>
  <c r="J51" i="1"/>
  <c r="I51" i="1"/>
  <c r="H51" i="1"/>
  <c r="K50" i="1"/>
  <c r="G50" i="1"/>
  <c r="K49" i="1"/>
  <c r="G49" i="1"/>
  <c r="K47" i="1"/>
  <c r="K46" i="1"/>
  <c r="G46" i="1"/>
  <c r="K45" i="1"/>
  <c r="G45" i="1"/>
  <c r="K44" i="1"/>
  <c r="G44" i="1"/>
  <c r="K43" i="1"/>
  <c r="G43" i="1"/>
  <c r="K42" i="1"/>
  <c r="G42" i="1"/>
  <c r="K41" i="1"/>
  <c r="G41" i="1"/>
  <c r="K40" i="1"/>
  <c r="G40" i="1"/>
  <c r="K39" i="1"/>
  <c r="G39" i="1"/>
  <c r="K38" i="1"/>
  <c r="G38" i="1"/>
  <c r="N37" i="1"/>
  <c r="M37" i="1"/>
  <c r="L37" i="1"/>
  <c r="J37" i="1"/>
  <c r="I37" i="1"/>
  <c r="K36" i="1"/>
  <c r="G36" i="1"/>
  <c r="K35" i="1"/>
  <c r="G35" i="1"/>
  <c r="K34" i="1"/>
  <c r="G34" i="1"/>
  <c r="K33" i="1"/>
  <c r="G33" i="1"/>
  <c r="K32" i="1"/>
  <c r="G32" i="1"/>
  <c r="K31" i="1"/>
  <c r="G31" i="1"/>
  <c r="K30" i="1"/>
  <c r="G30" i="1"/>
  <c r="K29" i="1"/>
  <c r="G29" i="1"/>
  <c r="K28" i="1"/>
  <c r="G28" i="1"/>
  <c r="K27" i="1"/>
  <c r="G27" i="1"/>
  <c r="K26" i="1"/>
  <c r="K25" i="1"/>
  <c r="K24" i="1"/>
  <c r="N23" i="1"/>
  <c r="M23" i="1"/>
  <c r="L23" i="1"/>
  <c r="J23" i="1"/>
  <c r="I23" i="1"/>
  <c r="K19" i="1"/>
  <c r="K18" i="1" s="1"/>
  <c r="K7" i="1" s="1"/>
  <c r="G19" i="1"/>
  <c r="G18" i="1" s="1"/>
  <c r="G7" i="1" s="1"/>
  <c r="G23" i="1" l="1"/>
  <c r="K113" i="1"/>
  <c r="G113" i="1"/>
  <c r="H22" i="1"/>
  <c r="K23" i="1"/>
  <c r="K128" i="1"/>
  <c r="K51" i="1"/>
  <c r="G153" i="1"/>
  <c r="K169" i="1"/>
  <c r="K60" i="1"/>
  <c r="G169" i="1"/>
  <c r="K143" i="1"/>
  <c r="K184" i="1"/>
  <c r="K223" i="1"/>
  <c r="G204" i="1"/>
  <c r="G209" i="1"/>
  <c r="G37" i="1"/>
  <c r="G100" i="1"/>
  <c r="G69" i="1"/>
  <c r="K69" i="1"/>
  <c r="K84" i="1"/>
  <c r="G184" i="1"/>
  <c r="K204" i="1"/>
  <c r="K237" i="1"/>
  <c r="J22" i="1"/>
  <c r="N22" i="1"/>
  <c r="K37" i="1"/>
  <c r="G84" i="1"/>
  <c r="K100" i="1"/>
  <c r="K153" i="1"/>
  <c r="K209" i="1"/>
  <c r="M22" i="1"/>
  <c r="M21" i="1" s="1"/>
  <c r="M20" i="1" s="1"/>
  <c r="L22" i="1"/>
  <c r="G51" i="1"/>
  <c r="G128" i="1"/>
  <c r="G223" i="1"/>
  <c r="G60" i="1"/>
  <c r="G143" i="1"/>
  <c r="I22" i="1"/>
  <c r="G22" i="1" l="1"/>
  <c r="G21" i="1" s="1"/>
  <c r="G20" i="1" s="1"/>
  <c r="K22" i="1"/>
  <c r="K21" i="1" s="1"/>
  <c r="K20" i="1" s="1"/>
  <c r="H21" i="1"/>
  <c r="H20" i="1" s="1"/>
  <c r="I21" i="1"/>
  <c r="I20" i="1" s="1"/>
  <c r="L21" i="1"/>
  <c r="L20" i="1" s="1"/>
  <c r="N21" i="1"/>
  <c r="N20" i="1" s="1"/>
  <c r="J21" i="1"/>
  <c r="J20" i="1" s="1"/>
  <c r="R184" i="1"/>
  <c r="P184" i="1"/>
  <c r="Q184" i="1"/>
  <c r="P23" i="1" l="1"/>
  <c r="Q23" i="1"/>
  <c r="R23" i="1"/>
</calcChain>
</file>

<file path=xl/comments1.xml><?xml version="1.0" encoding="utf-8"?>
<comments xmlns="http://schemas.openxmlformats.org/spreadsheetml/2006/main">
  <authors>
    <author>Author</author>
  </authors>
  <commentList>
    <comment ref="L24" authorId="0">
      <text>
        <r>
          <rPr>
            <b/>
            <sz val="9"/>
            <color indexed="81"/>
            <rFont val="Tahoma"/>
            <family val="2"/>
          </rPr>
          <t>Author:</t>
        </r>
        <r>
          <rPr>
            <sz val="9"/>
            <color indexed="81"/>
            <rFont val="Tahoma"/>
            <family val="2"/>
          </rPr>
          <t xml:space="preserve">
BỔ SUNG 0,01 ĐỂ LÀM TRÒN SỐ HUYỆN</t>
        </r>
      </text>
    </comment>
    <comment ref="M24" authorId="0">
      <text>
        <r>
          <rPr>
            <b/>
            <sz val="9"/>
            <color indexed="81"/>
            <rFont val="Tahoma"/>
            <family val="2"/>
          </rPr>
          <t>Author:</t>
        </r>
        <r>
          <rPr>
            <sz val="9"/>
            <color indexed="81"/>
            <rFont val="Tahoma"/>
            <family val="2"/>
          </rPr>
          <t xml:space="preserve">
BỔ SUNG 0,01 ĐỂ LÀM TRÒN SỐ NĂM 2022</t>
        </r>
      </text>
    </comment>
    <comment ref="H41" authorId="0">
      <text>
        <r>
          <rPr>
            <b/>
            <sz val="9"/>
            <color indexed="81"/>
            <rFont val="Tahoma"/>
            <family val="2"/>
          </rPr>
          <t>Author:</t>
        </r>
        <r>
          <rPr>
            <sz val="9"/>
            <color indexed="81"/>
            <rFont val="Tahoma"/>
            <family val="2"/>
          </rPr>
          <t xml:space="preserve">
BỔ SUNG 0,01 LÀM TRÒN TỔNG HUYỆN</t>
        </r>
      </text>
    </comment>
    <comment ref="L41" authorId="0">
      <text>
        <r>
          <rPr>
            <b/>
            <sz val="9"/>
            <color indexed="81"/>
            <rFont val="Tahoma"/>
            <family val="2"/>
          </rPr>
          <t>Author:</t>
        </r>
        <r>
          <rPr>
            <sz val="9"/>
            <color indexed="81"/>
            <rFont val="Tahoma"/>
            <family val="2"/>
          </rPr>
          <t xml:space="preserve">
BỔ SUNG 0,01 LÀM TRÒN TỔNG HUYỆN</t>
        </r>
      </text>
    </comment>
    <comment ref="B179"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K23" authorId="0">
      <text>
        <r>
          <rPr>
            <b/>
            <sz val="9"/>
            <color indexed="81"/>
            <rFont val="Tahoma"/>
            <family val="2"/>
          </rPr>
          <t>Author:</t>
        </r>
        <r>
          <rPr>
            <sz val="9"/>
            <color indexed="81"/>
            <rFont val="Tahoma"/>
            <family val="2"/>
          </rPr>
          <t xml:space="preserve">
BỔ SUNG 0,01 LÀM RÒN SỐ TỔNG HUYỆN</t>
        </r>
      </text>
    </comment>
    <comment ref="L23" authorId="0">
      <text>
        <r>
          <rPr>
            <b/>
            <sz val="9"/>
            <color indexed="81"/>
            <rFont val="Tahoma"/>
            <family val="2"/>
          </rPr>
          <t>Author:</t>
        </r>
        <r>
          <rPr>
            <sz val="9"/>
            <color indexed="81"/>
            <rFont val="Tahoma"/>
            <family val="2"/>
          </rPr>
          <t xml:space="preserve">
BỔ SUNG 0,01 LÀM TRÒN SỐ TỔNG HUYỆN</t>
        </r>
      </text>
    </comment>
    <comment ref="G30" authorId="0">
      <text>
        <r>
          <rPr>
            <b/>
            <sz val="9"/>
            <color indexed="81"/>
            <rFont val="Tahoma"/>
            <family val="2"/>
          </rPr>
          <t>Author:</t>
        </r>
        <r>
          <rPr>
            <sz val="9"/>
            <color indexed="81"/>
            <rFont val="Tahoma"/>
            <family val="2"/>
          </rPr>
          <t xml:space="preserve">
BỔ SUNG LÀM TRÒN 0,01 TỔNG HUYỆN</t>
        </r>
      </text>
    </comment>
    <comment ref="K30" authorId="0">
      <text>
        <r>
          <rPr>
            <b/>
            <sz val="9"/>
            <color indexed="81"/>
            <rFont val="Tahoma"/>
            <family val="2"/>
          </rPr>
          <t>Author:</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sharedStrings.xml><?xml version="1.0" encoding="utf-8"?>
<sst xmlns="http://schemas.openxmlformats.org/spreadsheetml/2006/main" count="2713" uniqueCount="1037">
  <si>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</si>
  <si>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</si>
  <si>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</si>
  <si>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</si>
  <si>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</si>
  <si>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</si>
  <si>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</si>
  <si>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</si>
  <si>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</si>
  <si>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</si>
  <si>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</si>
  <si>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</si>
  <si>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</si>
  <si>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</si>
  <si>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</si>
  <si>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</si>
  <si>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</si>
  <si>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</si>
  <si>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</si>
  <si>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</si>
  <si>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</si>
  <si>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</si>
  <si>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</si>
  <si>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</si>
  <si>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</si>
  <si>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</si>
  <si>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</si>
  <si>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</si>
  <si>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</si>
  <si>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</si>
  <si>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</si>
  <si>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</si>
  <si>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</si>
  <si>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</si>
  <si>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</si>
  <si>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</si>
  <si>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</si>
  <si>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</si>
  <si>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</si>
  <si>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</si>
  <si>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</si>
  <si>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</si>
  <si>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</si>
  <si>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</si>
  <si>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</si>
  <si>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</si>
  <si>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</si>
  <si>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</si>
  <si>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</si>
  <si>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</si>
  <si>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</si>
  <si>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</si>
  <si>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</si>
  <si>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</si>
  <si>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</si>
  <si>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</si>
  <si>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</si>
  <si>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</si>
  <si>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</si>
  <si>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</si>
  <si>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</si>
  <si>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</si>
  <si>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</si>
  <si>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</si>
  <si>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</si>
  <si>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</si>
  <si>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</si>
  <si>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</si>
  <si>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</si>
  <si>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</si>
  <si>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</si>
  <si>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</si>
  <si>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</si>
  <si>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</si>
  <si>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</si>
  <si>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</si>
  <si>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</si>
  <si>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</si>
  <si>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</si>
  <si>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</si>
  <si>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</si>
  <si>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</si>
  <si>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</si>
  <si>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</si>
  <si>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</si>
  <si>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</si>
  <si>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</si>
  <si>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</si>
  <si>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</si>
  <si>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</si>
  <si>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</si>
  <si>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</si>
  <si>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</si>
  <si>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</si>
  <si>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</si>
  <si>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</si>
  <si>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</si>
  <si>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</si>
  <si>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</si>
  <si>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</si>
  <si>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</si>
  <si>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</si>
  <si>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</si>
  <si>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</si>
  <si>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</si>
  <si>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</si>
  <si>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</si>
  <si>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</si>
  <si>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</si>
  <si>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</si>
  <si>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</si>
  <si>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</si>
  <si>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</si>
  <si>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</si>
  <si>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</si>
  <si>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</si>
  <si>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</si>
  <si>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</si>
  <si>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</si>
  <si>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</si>
  <si>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</si>
  <si>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</si>
  <si>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</si>
  <si>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</si>
  <si>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</si>
  <si>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</si>
  <si>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</si>
  <si>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</si>
  <si>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</si>
  <si>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</si>
  <si>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</si>
  <si>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</si>
  <si>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</si>
  <si>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</si>
  <si>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</si>
  <si>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</si>
  <si>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</si>
  <si>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</si>
  <si>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</si>
  <si>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</si>
  <si>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</si>
  <si>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</si>
  <si>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</si>
  <si>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</si>
  <si>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</si>
  <si>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</si>
  <si>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</si>
  <si>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</si>
  <si>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</si>
  <si>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</si>
  <si>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</si>
  <si>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</si>
  <si>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</si>
  <si>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</si>
  <si>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</si>
  <si>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</si>
  <si>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</si>
  <si>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</si>
  <si>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</si>
  <si>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</si>
  <si>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</si>
  <si>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</si>
  <si>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</si>
  <si>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</si>
  <si>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</si>
  <si>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</si>
  <si>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</si>
  <si>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</si>
  <si>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</si>
  <si>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</si>
  <si>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</si>
  <si>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</si>
  <si>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</si>
  <si>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</si>
  <si>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</si>
  <si>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</si>
  <si>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</si>
  <si>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</si>
  <si>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</si>
  <si>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</si>
  <si>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</si>
  <si>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</si>
  <si>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</si>
  <si>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</si>
  <si>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</si>
  <si>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</si>
  <si>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</si>
  <si>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</si>
  <si>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</si>
  <si>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</si>
  <si>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</si>
  <si>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</si>
  <si>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</si>
  <si>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</si>
  <si>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</si>
  <si>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</si>
  <si>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</si>
  <si>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</si>
  <si>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</si>
  <si>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</si>
  <si>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</si>
  <si>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</si>
  <si>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</si>
  <si>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</si>
  <si>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</si>
  <si>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</si>
  <si>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</si>
  <si>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</si>
  <si>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</si>
  <si>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</si>
  <si>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</si>
  <si>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</si>
  <si>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</si>
  <si>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</si>
  <si>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</si>
  <si>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</si>
  <si>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</si>
  <si>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</si>
  <si>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</si>
  <si>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</si>
  <si>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</si>
  <si>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</si>
  <si>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</si>
  <si>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</si>
  <si>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</si>
  <si>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</si>
  <si>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</si>
  <si>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</si>
  <si>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</si>
  <si>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</si>
  <si>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</si>
  <si>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</si>
  <si>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</si>
  <si>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</si>
  <si>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</si>
  <si>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</si>
  <si>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</si>
  <si>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</si>
  <si>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</si>
  <si>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</si>
  <si>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</si>
  <si>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</si>
  <si>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</si>
  <si>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</si>
  <si>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</si>
  <si>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</si>
  <si>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</si>
  <si>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</si>
  <si>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</si>
  <si>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</si>
  <si>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</si>
  <si>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</si>
  <si>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</si>
  <si>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</si>
  <si>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</si>
  <si>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</si>
  <si>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</si>
  <si>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</si>
  <si>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</si>
  <si>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</si>
  <si>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</si>
  <si>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</si>
  <si>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</si>
  <si>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</si>
  <si>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</si>
  <si>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</si>
  <si>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</si>
  <si>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</si>
  <si>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</si>
  <si>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</si>
  <si>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</si>
  <si>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</si>
  <si>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</si>
  <si>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</si>
  <si>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</si>
  <si>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</si>
  <si>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</si>
  <si>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</si>
  <si>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</si>
  <si>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</si>
  <si>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</si>
  <si>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</si>
  <si>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</si>
  <si>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</si>
  <si>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</si>
  <si>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</si>
  <si>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</si>
  <si>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</si>
  <si>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</si>
  <si>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</si>
  <si>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</si>
  <si>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</si>
  <si>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</si>
  <si>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</si>
  <si>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</si>
  <si>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</si>
  <si>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</si>
  <si>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</si>
  <si>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</si>
  <si>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</si>
  <si>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</si>
  <si>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</si>
  <si>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</si>
  <si>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</si>
  <si>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</si>
  <si>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</si>
  <si>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</si>
  <si>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</si>
  <si>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</si>
  <si>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</si>
  <si>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</si>
  <si>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</si>
  <si>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</si>
  <si>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</si>
  <si>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</si>
  <si>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</si>
  <si>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</si>
  <si>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</si>
  <si>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</si>
  <si>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</si>
  <si>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</si>
  <si>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</si>
  <si>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</si>
  <si>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</si>
  <si>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</si>
  <si>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</si>
  <si>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</si>
  <si>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</si>
  <si>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</si>
  <si>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</si>
  <si>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</si>
  <si>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</si>
  <si>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</si>
  <si>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</si>
  <si>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</si>
  <si>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</si>
  <si>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</si>
  <si>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</si>
  <si>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</si>
  <si>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</si>
  <si>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</si>
  <si>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</si>
  <si>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</si>
  <si>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</si>
  <si>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</si>
  <si>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</si>
  <si>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</si>
  <si>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</si>
  <si>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</si>
  <si>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</si>
  <si>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</si>
  <si>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</si>
  <si>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</si>
  <si>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</si>
  <si>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</si>
  <si>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</si>
  <si>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</si>
  <si>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</si>
  <si>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</si>
  <si>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</si>
  <si>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</si>
  <si>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</si>
  <si>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</si>
  <si>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</si>
  <si>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</si>
  <si>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</si>
  <si>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</si>
  <si>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</si>
  <si>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</si>
  <si>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</si>
  <si>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</si>
  <si>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</si>
  <si>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</si>
  <si>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</si>
  <si>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</si>
  <si>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</si>
  <si>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</si>
  <si>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</si>
  <si>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</si>
  <si>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</si>
  <si>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</si>
  <si>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</si>
  <si>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</si>
  <si>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</si>
  <si>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</si>
  <si>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</si>
  <si>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</si>
  <si>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</si>
  <si>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</si>
  <si>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</si>
  <si>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</si>
  <si>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</si>
  <si>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</si>
  <si>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</si>
  <si>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</si>
  <si>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</si>
  <si>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</si>
  <si>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</si>
  <si>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</si>
  <si>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</si>
  <si>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</si>
  <si>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</si>
  <si>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</si>
  <si>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</si>
  <si>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</si>
  <si>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</si>
  <si>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</si>
  <si>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</si>
  <si>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</si>
  <si>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</si>
  <si>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</si>
  <si>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</si>
  <si>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</si>
  <si>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</si>
  <si>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</si>
  <si>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</si>
  <si>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</si>
  <si>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</si>
  <si>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</si>
  <si>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</si>
  <si>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</si>
  <si>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</si>
  <si>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</si>
  <si>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</si>
  <si>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</si>
  <si>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</si>
  <si>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</si>
  <si>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</si>
  <si>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</si>
  <si>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</si>
  <si>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</si>
  <si>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</si>
  <si>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</si>
  <si>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</si>
  <si>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</si>
  <si>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</si>
  <si>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</si>
  <si>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</si>
  <si>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</si>
  <si>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</si>
  <si>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</si>
  <si>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</si>
  <si>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</si>
  <si>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</si>
  <si>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</si>
  <si>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</si>
  <si>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</si>
  <si>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</si>
  <si>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</si>
  <si>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</si>
  <si>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</si>
  <si>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</si>
  <si>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</si>
  <si>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</si>
  <si>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</si>
  <si>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</si>
  <si>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</si>
  <si>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</si>
  <si>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</si>
  <si>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</si>
  <si>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</si>
  <si>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</si>
  <si>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</si>
  <si>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</si>
  <si>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</si>
  <si>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</si>
  <si>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</si>
  <si>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</si>
  <si>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</si>
  <si>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</si>
  <si>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</si>
  <si>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</si>
  <si>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</si>
  <si>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</si>
  <si>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</si>
  <si>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</si>
  <si>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</si>
  <si>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</si>
  <si>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</si>
  <si>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</si>
  <si>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</si>
  <si>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</si>
  <si>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</si>
  <si>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</si>
  <si>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</si>
  <si>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</si>
  <si>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</si>
  <si>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</si>
  <si>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</si>
  <si>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</si>
  <si>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</si>
  <si>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</si>
  <si>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</si>
  <si>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</si>
  <si>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</si>
  <si>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</si>
  <si>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</si>
  <si>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</si>
  <si>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</si>
  <si>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</si>
  <si>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</si>
  <si>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</si>
  <si>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</si>
  <si>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</si>
  <si>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</si>
  <si>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</si>
  <si>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</si>
  <si>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</si>
  <si>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</si>
  <si>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</si>
  <si>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</si>
  <si>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</si>
  <si>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</si>
  <si>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</si>
  <si>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</si>
  <si>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</si>
  <si>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</si>
  <si>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</si>
  <si>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</si>
  <si>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</si>
  <si>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</si>
  <si>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</si>
  <si>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</si>
  <si>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</si>
  <si>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</si>
  <si>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</si>
  <si>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</si>
  <si>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</si>
  <si>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</si>
  <si>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</si>
  <si>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</si>
  <si>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</si>
  <si>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</si>
  <si>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</si>
  <si>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</si>
  <si>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</si>
  <si>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</si>
  <si>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</si>
  <si>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</si>
  <si>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</si>
  <si>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</si>
  <si>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</si>
  <si>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</si>
  <si>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</si>
  <si>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</si>
  <si>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</si>
  <si>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</si>
  <si>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</si>
  <si>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</si>
  <si>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</si>
  <si>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</si>
  <si>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</si>
  <si>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</si>
  <si>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</si>
  <si>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</si>
  <si>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</si>
  <si>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</si>
  <si>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</si>
  <si>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</si>
  <si>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</si>
  <si>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</si>
  <si>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</si>
  <si>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</si>
  <si>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</si>
  <si>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</si>
  <si>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</si>
  <si>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</si>
  <si>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</si>
  <si>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</si>
  <si>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</si>
  <si>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</si>
  <si>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</si>
  <si>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</si>
  <si>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</si>
  <si>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</si>
  <si>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</si>
  <si>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</si>
  <si>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</si>
  <si>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</si>
  <si>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</si>
  <si>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</si>
  <si>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</si>
  <si>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</si>
  <si>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</si>
  <si>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</si>
  <si>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</si>
  <si>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</si>
  <si>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</si>
  <si>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</si>
  <si>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</si>
  <si>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</si>
  <si>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</si>
  <si>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</si>
  <si>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</si>
  <si>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</si>
  <si>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</si>
  <si>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</si>
  <si>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</si>
  <si>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</si>
  <si>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</si>
  <si>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</si>
  <si>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</si>
  <si>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</si>
  <si>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</si>
  <si>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</si>
  <si>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</si>
  <si>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</si>
  <si>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</si>
  <si>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</si>
  <si>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</si>
  <si>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</si>
  <si>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</si>
  <si>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</si>
  <si>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</si>
  <si>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</si>
  <si>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</si>
  <si>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</si>
  <si>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</si>
  <si>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</si>
  <si>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</si>
  <si>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</si>
  <si>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</si>
  <si>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</si>
  <si>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</si>
  <si>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</si>
  <si>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</si>
  <si>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</si>
  <si>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</si>
  <si>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</si>
  <si>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</si>
  <si>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</si>
  <si>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</si>
  <si>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</si>
  <si>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</si>
  <si>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</si>
  <si>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</si>
  <si>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</si>
  <si>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</si>
  <si>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</si>
  <si>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</si>
  <si>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</si>
  <si>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</si>
  <si>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</si>
  <si>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</si>
  <si>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</si>
  <si>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</si>
  <si>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</si>
  <si>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</si>
  <si>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</si>
  <si>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</si>
  <si>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</si>
  <si>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</si>
  <si>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</si>
  <si>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</si>
  <si>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</si>
  <si>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</si>
  <si>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</si>
  <si>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</si>
  <si>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</si>
  <si>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</si>
  <si>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</si>
  <si>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</si>
  <si>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</si>
  <si>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</si>
  <si>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</si>
  <si>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</si>
  <si>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</si>
  <si>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</si>
  <si>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</si>
  <si>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</si>
  <si>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</si>
  <si>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</si>
  <si>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</si>
  <si>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</si>
  <si>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</si>
  <si>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</si>
  <si>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</si>
  <si>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</si>
  <si>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</si>
  <si>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</si>
  <si>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</si>
  <si>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</si>
  <si>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</si>
  <si>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</si>
  <si>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</si>
  <si>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</si>
  <si>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</si>
  <si>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</si>
  <si>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</si>
  <si>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</si>
  <si>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</si>
  <si>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</si>
  <si>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</si>
  <si>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</si>
  <si>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</si>
  <si>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</si>
  <si>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</si>
  <si>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</si>
  <si>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</si>
  <si>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</si>
  <si>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</si>
  <si>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</si>
  <si>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</si>
  <si>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</si>
  <si>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</si>
  <si>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</si>
  <si>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</si>
  <si>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</si>
  <si>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</si>
  <si>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</si>
  <si>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</si>
  <si>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</si>
  <si>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</si>
  <si>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</si>
  <si>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</si>
  <si>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</si>
  <si>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</si>
  <si>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</si>
  <si>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</si>
  <si>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</si>
  <si>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</si>
  <si>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</si>
  <si>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</si>
  <si>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</si>
  <si>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</si>
  <si>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</si>
  <si>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</si>
  <si>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</si>
  <si>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</si>
  <si>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</si>
  <si>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</si>
  <si>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</si>
  <si>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</si>
  <si>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</si>
  <si>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</si>
  <si>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</si>
  <si>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</si>
  <si>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</si>
  <si>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</si>
  <si>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</si>
  <si>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</si>
  <si>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</si>
  <si>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</si>
  <si>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</si>
  <si>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</si>
  <si>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</si>
  <si>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</si>
  <si>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</si>
  <si>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</si>
  <si>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</si>
  <si>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</si>
  <si>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</si>
  <si>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</si>
  <si>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</si>
  <si>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</si>
  <si>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</si>
  <si>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</si>
  <si>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</si>
  <si>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</si>
  <si>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</si>
  <si>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</si>
  <si>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</si>
  <si>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</si>
  <si>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</si>
  <si>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</si>
  <si>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</si>
  <si>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</si>
  <si>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</si>
  <si>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</si>
  <si>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</si>
  <si>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</si>
  <si>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</si>
  <si>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</si>
  <si>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</si>
  <si>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</si>
  <si>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</si>
  <si>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</si>
  <si>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</si>
  <si>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</si>
  <si>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</si>
  <si>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</si>
  <si>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</si>
  <si>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</si>
  <si>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</si>
  <si>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</si>
  <si>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</si>
  <si>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</si>
  <si>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</si>
  <si>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</si>
  <si>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</si>
  <si>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</si>
  <si>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</si>
  <si>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</si>
  <si>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</si>
  <si>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</si>
  <si>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</si>
  <si>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</si>
  <si>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</si>
  <si>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</si>
  <si>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</si>
  <si>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</si>
  <si>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</si>
  <si>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</si>
  <si>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</si>
  <si>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</si>
  <si>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</si>
  <si>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</si>
  <si>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</si>
  <si>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</si>
  <si>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</si>
  <si>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</si>
  <si>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</si>
  <si>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</si>
  <si>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</si>
  <si>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</si>
  <si>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</si>
  <si>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</si>
  <si>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</si>
  <si>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</si>
  <si>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</si>
  <si>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</si>
  <si>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</si>
  <si>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</si>
  <si>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</si>
  <si>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</si>
  <si>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</si>
  <si>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</si>
  <si>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</si>
  <si>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</si>
  <si>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</si>
  <si>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</si>
  <si>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</si>
  <si>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</si>
  <si>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</si>
  <si>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</si>
  <si>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</si>
  <si>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</si>
  <si>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</si>
  <si>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</si>
  <si>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</si>
  <si>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</si>
  <si>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</si>
  <si>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</si>
  <si>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</si>
  <si>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</si>
  <si>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</si>
  <si>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</si>
  <si>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</si>
  <si>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</si>
  <si>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</si>
  <si>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</si>
  <si>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</si>
  <si>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</si>
  <si>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</si>
  <si>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</si>
  <si>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</si>
  <si>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</si>
  <si>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</si>
  <si>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</si>
  <si>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</si>
  <si>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</si>
  <si>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</si>
  <si>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</si>
  <si>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</si>
  <si>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</si>
  <si>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</si>
  <si>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</si>
  <si>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</si>
  <si>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</si>
  <si>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</si>
  <si>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</si>
  <si>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</si>
  <si>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</si>
  <si>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</si>
  <si>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</si>
  <si>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</si>
  <si>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</si>
  <si>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</si>
  <si>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</si>
  <si>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</si>
  <si>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</si>
  <si>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</si>
  <si>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</si>
  <si>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</si>
  <si>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</si>
  <si>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</si>
  <si>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</si>
  <si>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</si>
  <si>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</si>
  <si>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</si>
  <si>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</si>
  <si>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</si>
  <si>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</si>
  <si>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</si>
  <si>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</si>
  <si>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</si>
  <si>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</si>
  <si>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</si>
  <si>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</si>
  <si>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</si>
  <si>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</si>
  <si>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</si>
  <si>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</si>
  <si>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</si>
  <si>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</si>
  <si>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</si>
  <si>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</si>
  <si>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</si>
  <si>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</si>
  <si>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</si>
  <si>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</si>
  <si>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</si>
  <si>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</si>
  <si>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</si>
  <si>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</si>
  <si>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</si>
  <si>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</si>
  <si>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</si>
  <si>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</si>
  <si>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</si>
  <si>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</si>
  <si>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</si>
  <si>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</si>
  <si>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</si>
  <si>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</si>
  <si>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</si>
  <si>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</si>
  <si>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</si>
  <si>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</si>
  <si>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</si>
  <si>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</si>
  <si>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</si>
  <si>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</si>
  <si>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</si>
  <si>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</si>
  <si>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</si>
  <si>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</si>
  <si>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</si>
  <si>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</si>
  <si>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</si>
  <si>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</si>
  <si>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</si>
  <si>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</si>
  <si>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</si>
  <si>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</si>
  <si>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</si>
  <si>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</si>
  <si>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</si>
  <si>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</si>
  <si>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</si>
  <si>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</si>
  <si>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</si>
  <si>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</si>
  <si>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</si>
  <si>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</si>
  <si>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</si>
  <si>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</si>
  <si>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</si>
  <si>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</si>
  <si>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</si>
  <si>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</si>
  <si>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</si>
  <si>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</si>
  <si>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</si>
  <si>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</si>
  <si>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</si>
  <si>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</si>
  <si>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</si>
  <si>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</si>
  <si>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</si>
  <si>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</si>
  <si>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</si>
  <si>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</si>
  <si>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</si>
  <si>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</si>
  <si>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</si>
  <si>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</si>
  <si>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</si>
  <si>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II.1</t>
  </si>
  <si>
    <t>Nội dung số 2: Hỗ trợ nhà ở</t>
  </si>
  <si>
    <t xml:space="preserve">Ngân sách TW </t>
  </si>
  <si>
    <t xml:space="preserve">Nguồn vốn tỉnh đối ứng </t>
  </si>
  <si>
    <t>Mã CTMT: 0510</t>
  </si>
  <si>
    <t>Quyết định đầu tư/Phê duyệt đầu tư</t>
  </si>
  <si>
    <t>Điều chỉnh giảm</t>
  </si>
  <si>
    <t>Điều chỉnh tăng</t>
  </si>
  <si>
    <t xml:space="preserve">Ngân sách tỉnh đối ứng </t>
  </si>
  <si>
    <t>Biểu số 01</t>
  </si>
  <si>
    <t>DỰ ÁN 10 - TRUYỀN THÔNG, TUYÊN TRUYỀN, VẬN ĐỘNG TRONG VÙNG ĐỒN BÀO DÂN TỘC THIỂU SỐ, KIỂM TRA GIÁM SÁT ĐÁNH GIÁ VIỆC TỔ CHỨC THỰC HIỆN CHƯƠNG TRÌNH (Mã CTMT: 0521)</t>
  </si>
  <si>
    <t>Tiểu dự án 2: Ứng dụng công nghệ thông tin hỗ trợ phát triển kinh tế - xã hội và đảm bảo an ninh trật tự vùng đồn bào dân tộc thiểu số và miền núi</t>
  </si>
  <si>
    <t>Dư chưa phân bổ</t>
  </si>
  <si>
    <t>Chủ đầu tư/Đơn vị thực hiện</t>
  </si>
  <si>
    <t>Kế hoạch vốn năm 2023 kéo dài thời gian thực hiện và giải ngân 
sang năm 2024</t>
  </si>
  <si>
    <t>UBND xã  Kim Lư</t>
  </si>
  <si>
    <t>UBND xã Sơn Thành</t>
  </si>
  <si>
    <t xml:space="preserve">Kế hoạch vốn năm 2024 </t>
  </si>
  <si>
    <t>Kế hoạch vốn năm 2024 sau điều chỉnh</t>
  </si>
  <si>
    <t>Đơn vị tính: Triệu đồng</t>
  </si>
  <si>
    <t>Tên đơn vị/Chủ đầu tư</t>
  </si>
  <si>
    <t>Tổng cộng</t>
  </si>
  <si>
    <t>Dự án 1-Giải quyết tình trạng thiếu đất ở, đất sản xuất, nước sinh hoạt</t>
  </si>
  <si>
    <t>Dự án 4-Đầu tư cơ sở hạ tầng thiết yếu phục vụ sản xuất, đời sống vùng đồng bào DTTS&amp;MN</t>
  </si>
  <si>
    <t>Ban Quản lý dự án ĐTXD huyện</t>
  </si>
  <si>
    <t>Cấp xã</t>
  </si>
  <si>
    <t>UBND xã Văn Lang</t>
  </si>
  <si>
    <t>UBND thị trấn Yến Lạc</t>
  </si>
  <si>
    <t>Kế hoạch vốn giao 2022-2023</t>
  </si>
  <si>
    <t>Trong đó: Kế hoạch vốn năm 2023 kéo dài thực hiện sang năm 2024</t>
  </si>
  <si>
    <t>Điều chỉnh kế hoạch vốn năm 2024</t>
  </si>
  <si>
    <t>Điều chỉnh kế hoạch vốn năm 2023 kéo dài thực hiện sang năm 2024</t>
  </si>
  <si>
    <t>Kế hoạch vốn năm 2023 kéo dài thực hiện sang năm 2024 sau điều chỉnh</t>
  </si>
  <si>
    <t>2=3+4</t>
  </si>
  <si>
    <t>5=6+7</t>
  </si>
  <si>
    <t>8=9+10</t>
  </si>
  <si>
    <t>11=12+13</t>
  </si>
  <si>
    <t>14=15+16</t>
  </si>
  <si>
    <t>17=18+19</t>
  </si>
  <si>
    <t>20=21+22</t>
  </si>
  <si>
    <t>23=24+25</t>
  </si>
  <si>
    <t>26=27+28</t>
  </si>
  <si>
    <t>27=9-15+18</t>
  </si>
  <si>
    <t>28=10-16+19</t>
  </si>
  <si>
    <t>29=30+31</t>
  </si>
  <si>
    <t>30=12-21+24</t>
  </si>
  <si>
    <t>31=13-22+25</t>
  </si>
  <si>
    <t>BIỂU ĐIỀU CHỈNH KẾ HOẠCH VỐN NĂM 2023 KÉO DÀI THỜI GIAN THỰC HIỆN VÀ GIẢI NGÂN SANG NĂM 2024 VÀ ĐIỀU CHỈNH BỔ SUNG KẾ HOẠCH ĐẦU TƯ CÔNG NĂM 2024 THỰC HIỆN CHƯƠNG TRÌNH MỤC TIÊU QUỐC GIA PHÁT TRIỂN KINH TẾ - XÃ HỘI VÙNG ĐỒNG BÀO DÂN TỘC THIỂU SỐ VÀ MIỀN NÚI</t>
  </si>
  <si>
    <r>
      <t xml:space="preserve">DỰ ÁN 1 - GIẢI QUYẾT TÌNH TRẠNG THIẾU ĐẤT Ở, NHÀ Ở, ĐẤT SẢN XUẤT, NƯỚC SINH HOẠT </t>
    </r>
    <r>
      <rPr>
        <b/>
        <i/>
        <sz val="13"/>
        <rFont val="Times New Roman"/>
        <family val="1"/>
      </rPr>
      <t>(Mã CTMT: 0511)</t>
    </r>
  </si>
  <si>
    <t>Tổng kế hoạch vốn phân bổ chi tiết từng dơn vị sau điều chỉnh</t>
  </si>
  <si>
    <t>Kế hoạch vốn năm 2024</t>
  </si>
  <si>
    <t>Dự án 10 - Truyền thông, tuyên truyền, vận động trong vùng đồng bào dân tộc thiểu số và miền núi. Kiểm tra, giám sát đánh giá việc tổ chức thực hiện Chương trình</t>
  </si>
  <si>
    <t>Điều chỉnh bổ sung tăng</t>
  </si>
  <si>
    <t>Điều chỉnh bổ sung giảm</t>
  </si>
  <si>
    <t>Tổng kế hoạch vốn phân bổ chi tiết từng đơn vị trước sau điều chỉnh</t>
  </si>
  <si>
    <t>BIỂU TỔNG HỢP ĐƠN VỊ SAU  ĐIỀU CHỈNH KẾ HOẠCH VỐN ĐẦU TƯ THỰC HIỆN CHƯƠNG TRÌNH MỤC TIÊU QUỐC GIA PHÁT TRIỂN KINH TẾ - XÃ HỘI VÙNG ĐỒNG BÀO DÂN TỘC THIỂU SỐ VÀ MIỀN NÚI NĂM 2024 (LẦN 3)</t>
  </si>
  <si>
    <t>Kế hoạch vốn năm 2023 kéo dài thời gian thực hiện và giải ngân sang năm 2024</t>
  </si>
  <si>
    <t>Phụ biểu số 01</t>
  </si>
  <si>
    <t>(Kèm theo Nghị quyết số      /NQ-HĐND ngày      /10/2024 của HĐND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</si>
</sst>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0\ &quot;₫&quot;;\-#,##0\ &quot;₫&quot;"/>
    <numFmt numFmtId="43" formatCode="_-* #,##0.00\ _₫_-;\-* #,##0.00\ _₫_-;_-* &quot;-&quot;??\ _₫_-;_-@_-"/>
    <numFmt numFmtId="164" formatCode="_(* #,##0_);_(* \(#,##0\);_(*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0\ _€_-;\-* #,##0.00\ _€_-;_-* &quot;-&quot;??\ _€_-;_-@_-"/>
    <numFmt numFmtId="171" formatCode="#,##0.000"/>
    <numFmt numFmtId="172" formatCode="0.0"/>
    <numFmt numFmtId="173" formatCode="_(* #,##0.0000_);_(* \(#,##0.0000\);_(* &quot;-&quot;??_);_(@_)"/>
    <numFmt numFmtId="174" formatCode="0_);\(0\)"/>
    <numFmt numFmtId="175" formatCode="#,##0.0000"/>
  </numFmts>
  <fonts count="50">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i/>
      <sz val="12"/>
      <color theme="1"/>
      <name val="Times New Roman"/>
      <family val="1"/>
    </font>
    <font>
      <b/>
      <sz val="13"/>
      <name val="Times New Roman"/>
      <family val="1"/>
    </font>
    <font>
      <i/>
      <sz val="12"/>
      <name val="Times New Roman"/>
      <family val="1"/>
    </font>
    <font>
      <b/>
      <sz val="12"/>
      <name val="Times New Roman"/>
      <family val="1"/>
    </font>
    <font>
      <b/>
      <i/>
      <sz val="13"/>
      <name val="Times New Roman"/>
      <family val="1"/>
    </font>
    <font>
      <b/>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2">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0"/>
    <xf numFmtId="0" fontId="8" fillId="0" borderId="0"/>
    <xf numFmtId="0" fontId="9" fillId="0" borderId="0"/>
    <xf numFmtId="0" fontId="3" fillId="0" borderId="0"/>
    <xf numFmtId="165" fontId="3"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9" fillId="0" borderId="0"/>
    <xf numFmtId="0" fontId="10" fillId="0" borderId="0"/>
    <xf numFmtId="0" fontId="11" fillId="0" borderId="0"/>
    <xf numFmtId="0" fontId="10" fillId="0" borderId="0"/>
    <xf numFmtId="0" fontId="10" fillId="0" borderId="0"/>
    <xf numFmtId="0" fontId="10" fillId="0" borderId="0"/>
    <xf numFmtId="0" fontId="9" fillId="0" borderId="0"/>
    <xf numFmtId="0" fontId="8" fillId="0" borderId="0"/>
    <xf numFmtId="165" fontId="8" fillId="0" borderId="0" applyFont="0" applyFill="0" applyBorder="0" applyAlignment="0" applyProtection="0"/>
    <xf numFmtId="0" fontId="12" fillId="0" borderId="0"/>
    <xf numFmtId="0" fontId="10" fillId="0" borderId="0"/>
    <xf numFmtId="0" fontId="12" fillId="0" borderId="0"/>
    <xf numFmtId="0" fontId="10" fillId="0" borderId="0"/>
    <xf numFmtId="169" fontId="3" fillId="0" borderId="0" applyFont="0" applyFill="0" applyBorder="0" applyAlignment="0" applyProtection="0"/>
    <xf numFmtId="0" fontId="26" fillId="0" borderId="0"/>
    <xf numFmtId="0" fontId="10" fillId="0" borderId="0"/>
    <xf numFmtId="0" fontId="3" fillId="0" borderId="0"/>
    <xf numFmtId="0" fontId="10" fillId="0" borderId="0"/>
    <xf numFmtId="43" fontId="3" fillId="0" borderId="0" applyFont="0" applyFill="0" applyBorder="0" applyAlignment="0" applyProtection="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9" fillId="0" borderId="0"/>
    <xf numFmtId="170" fontId="26" fillId="0" borderId="0" applyFont="0" applyFill="0" applyBorder="0" applyAlignment="0" applyProtection="0"/>
    <xf numFmtId="0" fontId="3" fillId="0" borderId="0"/>
    <xf numFmtId="165" fontId="29" fillId="0" borderId="0" applyFont="0" applyFill="0" applyBorder="0" applyAlignment="0" applyProtection="0"/>
    <xf numFmtId="0" fontId="3" fillId="0" borderId="0"/>
    <xf numFmtId="0" fontId="12" fillId="0" borderId="0"/>
    <xf numFmtId="167" fontId="12" fillId="0" borderId="0" applyFont="0" applyFill="0" applyBorder="0" applyAlignment="0" applyProtection="0"/>
    <xf numFmtId="165" fontId="9" fillId="0" borderId="0" applyFont="0" applyFill="0" applyBorder="0" applyAlignment="0" applyProtection="0"/>
    <xf numFmtId="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3"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2"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10" fillId="0" borderId="0"/>
    <xf numFmtId="0" fontId="2" fillId="0" borderId="0"/>
    <xf numFmtId="0" fontId="8" fillId="0" borderId="0"/>
    <xf numFmtId="43" fontId="9" fillId="0" borderId="0" applyFont="0" applyFill="0" applyBorder="0" applyAlignment="0" applyProtection="0"/>
    <xf numFmtId="165" fontId="10" fillId="0" borderId="0" applyFont="0" applyFill="0" applyBorder="0" applyAlignment="0" applyProtection="0"/>
    <xf numFmtId="165" fontId="41" fillId="0" borderId="0" applyFont="0" applyFill="0" applyBorder="0" applyAlignment="0" applyProtection="0"/>
    <xf numFmtId="165" fontId="3" fillId="0" borderId="0" applyFont="0" applyFill="0" applyBorder="0" applyAlignment="0" applyProtection="0"/>
    <xf numFmtId="0" fontId="12" fillId="0" borderId="0"/>
    <xf numFmtId="0" fontId="12" fillId="0" borderId="0"/>
    <xf numFmtId="0" fontId="10" fillId="0" borderId="0"/>
    <xf numFmtId="0" fontId="39" fillId="0" borderId="0">
      <protection locked="0"/>
    </xf>
    <xf numFmtId="0" fontId="10" fillId="0" borderId="0"/>
    <xf numFmtId="0" fontId="42" fillId="0" borderId="0"/>
    <xf numFmtId="0" fontId="3" fillId="0" borderId="0"/>
    <xf numFmtId="0" fontId="8" fillId="0" borderId="0"/>
    <xf numFmtId="0" fontId="40" fillId="0" borderId="0" applyNumberFormat="0" applyFill="0" applyBorder="0" applyProtection="0">
      <alignment vertical="top"/>
    </xf>
    <xf numFmtId="0" fontId="12" fillId="0" borderId="0"/>
    <xf numFmtId="0" fontId="12" fillId="0" borderId="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598">
    <xf numFmtId="0" fontId="0" fillId="0" borderId="0" xfId="0"/>
    <xf numFmtId="0" fontId="5" fillId="0" borderId="0" xfId="0" applyFont="1" applyFill="1"/>
    <xf numFmtId="0" fontId="6" fillId="0" borderId="0"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6" fillId="0" borderId="2" xfId="3"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4" fillId="0" borderId="0" xfId="0" applyFont="1" applyFill="1"/>
    <xf numFmtId="0" fontId="5" fillId="0"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3" fontId="4" fillId="0" borderId="2" xfId="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vertical="top"/>
    </xf>
    <xf numFmtId="0" fontId="6" fillId="0" borderId="0" xfId="0" applyFont="1" applyFill="1"/>
    <xf numFmtId="0" fontId="5" fillId="0" borderId="2" xfId="3" applyFont="1" applyFill="1" applyBorder="1" applyAlignment="1">
      <alignment horizontal="center" vertical="center"/>
    </xf>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0" xfId="0" applyFont="1" applyFill="1"/>
    <xf numFmtId="0" fontId="5" fillId="0" borderId="2" xfId="3"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5" fillId="0" borderId="2" xfId="5" applyFont="1" applyFill="1" applyBorder="1" applyAlignment="1">
      <alignment horizontal="center" vertical="center" wrapText="1"/>
    </xf>
    <xf numFmtId="2" fontId="5" fillId="0" borderId="2" xfId="3" applyNumberFormat="1" applyFont="1" applyFill="1" applyBorder="1" applyAlignment="1">
      <alignment horizontal="center" vertical="center" wrapText="1"/>
    </xf>
    <xf numFmtId="165" fontId="7" fillId="0" borderId="2" xfId="7" applyFont="1" applyFill="1" applyBorder="1" applyAlignment="1">
      <alignment horizontal="center" vertical="center" wrapText="1"/>
    </xf>
    <xf numFmtId="165" fontId="7" fillId="0" borderId="2" xfId="3" applyNumberFormat="1" applyFont="1" applyFill="1" applyBorder="1" applyAlignment="1">
      <alignment horizontal="center" vertical="center" wrapText="1"/>
    </xf>
    <xf numFmtId="0" fontId="7" fillId="0" borderId="2" xfId="15" applyFont="1" applyFill="1" applyBorder="1" applyAlignment="1">
      <alignment horizontal="center" vertical="center" wrapText="1"/>
    </xf>
    <xf numFmtId="165" fontId="7" fillId="0" borderId="2" xfId="15"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0" fontId="5" fillId="0" borderId="2" xfId="16"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14" fillId="0" borderId="0" xfId="0" applyFont="1" applyAlignment="1">
      <alignment horizontal="center" vertical="center"/>
    </xf>
    <xf numFmtId="0" fontId="14" fillId="0" borderId="0" xfId="0" applyFont="1"/>
    <xf numFmtId="0" fontId="14" fillId="0" borderId="6" xfId="3" applyFont="1" applyFill="1" applyBorder="1" applyAlignment="1">
      <alignment horizontal="center" vertical="center" wrapText="1"/>
    </xf>
    <xf numFmtId="167" fontId="13" fillId="0" borderId="2" xfId="0" applyNumberFormat="1" applyFont="1" applyBorder="1" applyAlignment="1">
      <alignment horizontal="center" vertical="center" wrapText="1"/>
    </xf>
    <xf numFmtId="168" fontId="14" fillId="0" borderId="0" xfId="0" applyNumberFormat="1" applyFont="1"/>
    <xf numFmtId="0" fontId="13" fillId="2" borderId="2" xfId="0" applyFont="1" applyFill="1" applyBorder="1" applyAlignment="1">
      <alignment horizontal="justify" vertical="center"/>
    </xf>
    <xf numFmtId="0" fontId="13" fillId="0" borderId="2" xfId="0" applyFont="1" applyBorder="1" applyAlignment="1">
      <alignment horizontal="center"/>
    </xf>
    <xf numFmtId="167" fontId="13" fillId="0" borderId="2" xfId="0" applyNumberFormat="1" applyFont="1" applyBorder="1"/>
    <xf numFmtId="3" fontId="16" fillId="2" borderId="2" xfId="1" applyNumberFormat="1" applyFont="1" applyFill="1" applyBorder="1" applyAlignment="1">
      <alignment horizontal="right" vertical="center" wrapText="1"/>
    </xf>
    <xf numFmtId="3" fontId="13" fillId="0" borderId="2" xfId="0" applyNumberFormat="1" applyFont="1" applyBorder="1"/>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67" fontId="18" fillId="2" borderId="2" xfId="1" applyNumberFormat="1" applyFont="1" applyFill="1" applyBorder="1" applyAlignment="1">
      <alignment horizontal="right" vertical="center" wrapText="1"/>
    </xf>
    <xf numFmtId="3" fontId="18" fillId="2" borderId="2" xfId="1" applyNumberFormat="1" applyFont="1" applyFill="1" applyBorder="1" applyAlignment="1">
      <alignment horizontal="right" vertical="center" wrapText="1"/>
    </xf>
    <xf numFmtId="3" fontId="14" fillId="0" borderId="2" xfId="0" applyNumberFormat="1" applyFont="1" applyBorder="1" applyAlignment="1">
      <alignment vertical="center" wrapText="1"/>
    </xf>
    <xf numFmtId="0" fontId="14" fillId="0" borderId="2" xfId="0" applyFont="1" applyBorder="1" applyAlignment="1">
      <alignment horizontal="center" vertical="center"/>
    </xf>
    <xf numFmtId="0" fontId="17" fillId="2" borderId="2"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20" fillId="2" borderId="2" xfId="0" applyFont="1" applyFill="1" applyBorder="1" applyAlignment="1">
      <alignment vertical="center" wrapText="1"/>
    </xf>
    <xf numFmtId="0" fontId="21" fillId="0" borderId="2" xfId="0" applyFont="1" applyFill="1" applyBorder="1" applyAlignment="1">
      <alignment horizontal="center" vertical="center"/>
    </xf>
    <xf numFmtId="167" fontId="22" fillId="0" borderId="2" xfId="0" applyNumberFormat="1" applyFont="1" applyFill="1" applyBorder="1" applyAlignment="1">
      <alignment horizontal="right" vertical="center"/>
    </xf>
    <xf numFmtId="0" fontId="13" fillId="0" borderId="0" xfId="0" applyFont="1"/>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17" applyNumberFormat="1" applyFont="1" applyFill="1" applyBorder="1" applyAlignment="1">
      <alignment horizontal="center" vertical="center" wrapText="1"/>
    </xf>
    <xf numFmtId="167" fontId="19" fillId="0" borderId="2" xfId="0" applyNumberFormat="1" applyFont="1" applyFill="1" applyBorder="1" applyAlignment="1">
      <alignment vertical="center"/>
    </xf>
    <xf numFmtId="167" fontId="19" fillId="0" borderId="2" xfId="0" applyNumberFormat="1" applyFont="1" applyFill="1" applyBorder="1" applyAlignment="1">
      <alignment horizontal="right" vertical="center"/>
    </xf>
    <xf numFmtId="167" fontId="19" fillId="0" borderId="2" xfId="1" applyNumberFormat="1" applyFont="1" applyFill="1" applyBorder="1" applyAlignment="1">
      <alignment vertical="center"/>
    </xf>
    <xf numFmtId="167" fontId="19" fillId="0" borderId="2" xfId="1" applyNumberFormat="1" applyFont="1" applyFill="1" applyBorder="1" applyAlignment="1">
      <alignment horizontal="right" vertical="center"/>
    </xf>
    <xf numFmtId="0" fontId="19" fillId="0" borderId="2" xfId="0" applyFont="1" applyFill="1" applyBorder="1" applyAlignment="1">
      <alignment vertical="center" wrapText="1"/>
    </xf>
    <xf numFmtId="167" fontId="19" fillId="0" borderId="2" xfId="1" applyNumberFormat="1" applyFont="1" applyFill="1" applyBorder="1" applyAlignment="1">
      <alignment horizontal="center" vertical="center" wrapText="1"/>
    </xf>
    <xf numFmtId="0" fontId="19" fillId="0" borderId="2" xfId="6" applyFont="1" applyFill="1" applyBorder="1" applyAlignment="1">
      <alignment vertical="center" wrapText="1"/>
    </xf>
    <xf numFmtId="3" fontId="19" fillId="0" borderId="2" xfId="17"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 fontId="23" fillId="0" borderId="2" xfId="17" applyNumberFormat="1" applyFont="1" applyFill="1" applyBorder="1" applyAlignment="1">
      <alignment horizontal="center" vertical="center" wrapText="1"/>
    </xf>
    <xf numFmtId="167" fontId="14" fillId="0" borderId="0" xfId="0" applyNumberFormat="1" applyFont="1"/>
    <xf numFmtId="167" fontId="13" fillId="0" borderId="2" xfId="0" applyNumberFormat="1" applyFont="1" applyBorder="1" applyAlignment="1">
      <alignment horizontal="center" vertical="center"/>
    </xf>
    <xf numFmtId="0" fontId="13" fillId="0" borderId="0" xfId="0" applyFont="1" applyAlignment="1">
      <alignment horizontal="center" vertical="center"/>
    </xf>
    <xf numFmtId="0" fontId="24" fillId="0" borderId="2" xfId="0" applyFont="1" applyBorder="1" applyAlignment="1">
      <alignment horizontal="center" vertical="center"/>
    </xf>
    <xf numFmtId="0" fontId="21" fillId="0" borderId="2" xfId="6" applyFont="1" applyFill="1" applyBorder="1" applyAlignment="1">
      <alignment vertical="center" wrapText="1"/>
    </xf>
    <xf numFmtId="0" fontId="24" fillId="0" borderId="2" xfId="0" applyFont="1" applyBorder="1" applyAlignment="1">
      <alignment horizontal="center"/>
    </xf>
    <xf numFmtId="167" fontId="24" fillId="0" borderId="2" xfId="0" applyNumberFormat="1" applyFont="1" applyBorder="1" applyAlignment="1">
      <alignment horizontal="center" vertical="center"/>
    </xf>
    <xf numFmtId="167" fontId="24" fillId="0" borderId="2" xfId="0" applyNumberFormat="1" applyFont="1" applyBorder="1" applyAlignment="1">
      <alignment vertical="center"/>
    </xf>
    <xf numFmtId="0" fontId="24" fillId="0" borderId="0" xfId="0" applyFont="1"/>
    <xf numFmtId="0" fontId="14" fillId="0" borderId="2" xfId="0" applyFont="1" applyBorder="1" applyAlignment="1">
      <alignment vertical="center" wrapText="1"/>
    </xf>
    <xf numFmtId="3" fontId="14" fillId="0" borderId="2" xfId="0" applyNumberFormat="1" applyFont="1" applyBorder="1" applyAlignment="1">
      <alignment horizontal="right" vertical="center" wrapText="1"/>
    </xf>
    <xf numFmtId="0" fontId="24" fillId="0" borderId="2" xfId="0" applyFont="1" applyBorder="1" applyAlignment="1">
      <alignment vertical="center" wrapText="1"/>
    </xf>
    <xf numFmtId="167" fontId="21" fillId="0" borderId="2" xfId="0" applyNumberFormat="1" applyFont="1" applyFill="1" applyBorder="1" applyAlignment="1">
      <alignment vertical="center"/>
    </xf>
    <xf numFmtId="0" fontId="14" fillId="0" borderId="2" xfId="0" applyFont="1" applyBorder="1"/>
    <xf numFmtId="1" fontId="21" fillId="0" borderId="2" xfId="17" applyNumberFormat="1" applyFont="1" applyFill="1" applyBorder="1" applyAlignment="1">
      <alignment horizontal="center" vertical="center" wrapText="1"/>
    </xf>
    <xf numFmtId="0" fontId="24" fillId="0" borderId="2" xfId="0" applyFont="1" applyBorder="1"/>
    <xf numFmtId="0" fontId="13" fillId="0" borderId="2" xfId="0" applyFont="1" applyBorder="1"/>
    <xf numFmtId="0" fontId="25" fillId="0" borderId="2" xfId="0" applyFont="1" applyBorder="1" applyAlignment="1">
      <alignment horizontal="center" vertical="center"/>
    </xf>
    <xf numFmtId="0" fontId="25" fillId="0" borderId="2" xfId="0" applyFont="1" applyBorder="1"/>
    <xf numFmtId="0" fontId="14" fillId="0" borderId="2" xfId="0" applyFont="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25" fillId="0" borderId="2" xfId="0" applyFont="1" applyFill="1" applyBorder="1" applyAlignment="1">
      <alignment wrapText="1"/>
    </xf>
    <xf numFmtId="0" fontId="14" fillId="0" borderId="0" xfId="0" applyFont="1" applyAlignment="1">
      <alignment vertical="center" wrapText="1"/>
    </xf>
    <xf numFmtId="0" fontId="14" fillId="0" borderId="2" xfId="0" applyFont="1" applyBorder="1" applyAlignment="1">
      <alignment horizontal="center"/>
    </xf>
    <xf numFmtId="0" fontId="14" fillId="0" borderId="10" xfId="0" applyFont="1" applyBorder="1" applyAlignment="1">
      <alignment horizontal="center" vertical="center"/>
    </xf>
    <xf numFmtId="0" fontId="17" fillId="0" borderId="2" xfId="0" applyFont="1" applyBorder="1" applyAlignment="1">
      <alignment vertical="center" wrapText="1"/>
    </xf>
    <xf numFmtId="0" fontId="19" fillId="0" borderId="2" xfId="0" applyFont="1" applyBorder="1" applyAlignment="1">
      <alignment horizontal="justify" vertical="center"/>
    </xf>
    <xf numFmtId="0" fontId="25" fillId="0" borderId="2" xfId="0" applyFont="1" applyFill="1" applyBorder="1" applyAlignment="1">
      <alignment horizontal="justify" vertical="center"/>
    </xf>
    <xf numFmtId="0" fontId="13" fillId="0" borderId="2" xfId="0" applyFont="1" applyFill="1" applyBorder="1" applyAlignment="1">
      <alignment vertical="center" wrapText="1"/>
    </xf>
    <xf numFmtId="167" fontId="24" fillId="0" borderId="2" xfId="0" applyNumberFormat="1" applyFont="1" applyBorder="1"/>
    <xf numFmtId="0" fontId="14" fillId="0" borderId="2" xfId="0" applyFont="1" applyBorder="1" applyAlignment="1">
      <alignment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13" fillId="0" borderId="0" xfId="0" applyFont="1" applyFill="1" applyBorder="1" applyAlignment="1">
      <alignment horizontal="center" wrapText="1"/>
    </xf>
    <xf numFmtId="165" fontId="13" fillId="0" borderId="2" xfId="1" applyNumberFormat="1" applyFont="1" applyFill="1" applyBorder="1" applyAlignment="1">
      <alignment vertical="center" wrapText="1"/>
    </xf>
    <xf numFmtId="165" fontId="13" fillId="0" borderId="2" xfId="1" applyNumberFormat="1" applyFont="1" applyFill="1" applyBorder="1" applyAlignment="1">
      <alignment horizontal="left" vertical="center" wrapText="1"/>
    </xf>
    <xf numFmtId="165" fontId="24" fillId="0" borderId="2" xfId="1" applyNumberFormat="1" applyFont="1" applyFill="1" applyBorder="1" applyAlignment="1">
      <alignment vertical="center" wrapText="1"/>
    </xf>
    <xf numFmtId="0" fontId="24" fillId="0" borderId="2" xfId="0" applyFont="1" applyFill="1" applyBorder="1" applyAlignment="1">
      <alignment horizontal="center"/>
    </xf>
    <xf numFmtId="165" fontId="24" fillId="0" borderId="2" xfId="1" applyNumberFormat="1" applyFont="1" applyFill="1" applyBorder="1" applyAlignment="1">
      <alignment horizontal="left" vertical="center" wrapText="1"/>
    </xf>
    <xf numFmtId="165" fontId="14" fillId="0" borderId="2" xfId="40" applyNumberFormat="1" applyFont="1" applyFill="1" applyBorder="1" applyAlignment="1">
      <alignment horizontal="left" vertical="center" wrapText="1"/>
    </xf>
    <xf numFmtId="165" fontId="14" fillId="0" borderId="2" xfId="1" applyNumberFormat="1" applyFont="1" applyFill="1" applyBorder="1" applyAlignment="1">
      <alignment vertical="center" wrapText="1"/>
    </xf>
    <xf numFmtId="165" fontId="14" fillId="0" borderId="2" xfId="1" applyNumberFormat="1" applyFont="1" applyFill="1" applyBorder="1" applyAlignment="1">
      <alignment horizontal="left" vertical="center" wrapText="1"/>
    </xf>
    <xf numFmtId="0" fontId="24" fillId="0" borderId="5" xfId="0" applyFont="1" applyFill="1" applyBorder="1"/>
    <xf numFmtId="0" fontId="14" fillId="2" borderId="2" xfId="0" applyFont="1" applyFill="1" applyBorder="1" applyAlignment="1">
      <alignment horizontal="left" vertical="center" wrapText="1"/>
    </xf>
    <xf numFmtId="165" fontId="14" fillId="2" borderId="2" xfId="40" applyNumberFormat="1" applyFont="1" applyFill="1" applyBorder="1" applyAlignment="1">
      <alignment horizontal="left" vertical="center" wrapText="1"/>
    </xf>
    <xf numFmtId="165" fontId="14" fillId="2" borderId="2" xfId="0" applyNumberFormat="1" applyFont="1" applyFill="1" applyBorder="1" applyAlignment="1">
      <alignment vertical="center" wrapText="1"/>
    </xf>
    <xf numFmtId="165" fontId="14" fillId="2" borderId="2" xfId="0" applyNumberFormat="1" applyFont="1" applyFill="1" applyBorder="1" applyAlignment="1">
      <alignment horizontal="right" vertical="center" wrapText="1"/>
    </xf>
    <xf numFmtId="165" fontId="24" fillId="0" borderId="2" xfId="40" applyNumberFormat="1"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2" xfId="0" applyFont="1" applyFill="1" applyBorder="1"/>
    <xf numFmtId="165" fontId="13" fillId="2" borderId="2" xfId="0" applyNumberFormat="1" applyFont="1" applyFill="1" applyBorder="1" applyAlignment="1">
      <alignment vertical="center" wrapText="1"/>
    </xf>
    <xf numFmtId="0" fontId="14" fillId="2" borderId="3" xfId="0" applyFont="1" applyFill="1" applyBorder="1" applyAlignment="1">
      <alignment horizontal="center" vertical="center"/>
    </xf>
    <xf numFmtId="0" fontId="14" fillId="2" borderId="2" xfId="0" applyFont="1" applyFill="1" applyBorder="1" applyAlignment="1">
      <alignment vertical="center"/>
    </xf>
    <xf numFmtId="0" fontId="14" fillId="2" borderId="2" xfId="0" applyFont="1" applyFill="1" applyBorder="1" applyAlignment="1">
      <alignment vertical="center" wrapText="1"/>
    </xf>
    <xf numFmtId="0" fontId="4" fillId="0" borderId="2" xfId="3"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66" fontId="7" fillId="0" borderId="2" xfId="3" applyNumberFormat="1" applyFont="1" applyFill="1" applyBorder="1" applyAlignment="1">
      <alignment horizontal="center" vertical="center" wrapText="1"/>
    </xf>
    <xf numFmtId="166" fontId="5" fillId="0" borderId="2" xfId="3" applyNumberFormat="1" applyFont="1" applyFill="1" applyBorder="1" applyAlignment="1">
      <alignment horizontal="center" vertical="center" wrapText="1"/>
    </xf>
    <xf numFmtId="166" fontId="6" fillId="0" borderId="2" xfId="3"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0" fontId="30" fillId="3" borderId="2" xfId="3" applyFont="1" applyFill="1" applyBorder="1" applyAlignment="1">
      <alignment horizontal="center" vertical="center" wrapText="1"/>
    </xf>
    <xf numFmtId="166" fontId="30" fillId="3" borderId="2" xfId="3" applyNumberFormat="1" applyFont="1" applyFill="1" applyBorder="1" applyAlignment="1">
      <alignment horizontal="center" vertical="center" wrapText="1"/>
    </xf>
    <xf numFmtId="3" fontId="30" fillId="3" borderId="2" xfId="3" applyNumberFormat="1" applyFont="1" applyFill="1" applyBorder="1" applyAlignment="1">
      <alignment horizontal="center" vertical="center" wrapText="1"/>
    </xf>
    <xf numFmtId="0" fontId="30" fillId="3" borderId="2" xfId="3" applyFont="1" applyFill="1" applyBorder="1" applyAlignment="1">
      <alignment horizontal="center" vertical="center"/>
    </xf>
    <xf numFmtId="166" fontId="5" fillId="0" borderId="0" xfId="0" applyNumberFormat="1" applyFont="1" applyFill="1" applyAlignment="1">
      <alignment horizontal="right"/>
    </xf>
    <xf numFmtId="2" fontId="30" fillId="3" borderId="2" xfId="3" applyNumberFormat="1" applyFont="1" applyFill="1" applyBorder="1" applyAlignment="1">
      <alignment horizontal="center" vertical="center" wrapText="1"/>
    </xf>
    <xf numFmtId="0" fontId="30" fillId="3"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5" fontId="5" fillId="2" borderId="2" xfId="7" applyFont="1" applyFill="1" applyBorder="1" applyAlignment="1">
      <alignment horizontal="center" vertical="center" wrapText="1"/>
    </xf>
    <xf numFmtId="166" fontId="5" fillId="2" borderId="2" xfId="3" applyNumberFormat="1"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0" xfId="0" applyFont="1" applyFill="1"/>
    <xf numFmtId="0" fontId="5" fillId="2" borderId="2" xfId="14"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0" xfId="0" applyFont="1" applyFill="1"/>
    <xf numFmtId="2" fontId="5" fillId="2" borderId="2" xfId="3"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7" fillId="2" borderId="2" xfId="3" applyFont="1" applyFill="1" applyBorder="1" applyAlignment="1">
      <alignment horizontal="center" vertical="center" wrapText="1"/>
    </xf>
    <xf numFmtId="165" fontId="7" fillId="2" borderId="2" xfId="3" applyNumberFormat="1" applyFont="1" applyFill="1" applyBorder="1" applyAlignment="1">
      <alignment horizontal="center" vertical="center" wrapText="1"/>
    </xf>
    <xf numFmtId="165" fontId="7" fillId="2" borderId="2" xfId="7"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5" fillId="2" borderId="2" xfId="16" applyFont="1" applyFill="1" applyBorder="1" applyAlignment="1">
      <alignment horizontal="center" vertical="center" wrapText="1"/>
    </xf>
    <xf numFmtId="0" fontId="5" fillId="2" borderId="2" xfId="15" applyFont="1" applyFill="1" applyBorder="1" applyAlignment="1">
      <alignment horizontal="center" vertical="center" wrapText="1"/>
    </xf>
    <xf numFmtId="0" fontId="31" fillId="2" borderId="2" xfId="3"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2" borderId="0" xfId="0" applyFont="1" applyFill="1" applyAlignment="1">
      <alignment horizontal="center" vertical="center" wrapText="1"/>
    </xf>
    <xf numFmtId="4" fontId="5" fillId="0" borderId="2" xfId="3"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center"/>
    </xf>
    <xf numFmtId="0" fontId="13" fillId="0" borderId="2" xfId="0" applyFont="1" applyBorder="1" applyAlignment="1">
      <alignment horizontal="center" vertical="center"/>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0" fillId="0" borderId="0" xfId="0" applyFont="1"/>
    <xf numFmtId="165" fontId="32" fillId="0" borderId="2" xfId="40" applyNumberFormat="1" applyFont="1" applyFill="1" applyBorder="1" applyAlignment="1">
      <alignment horizontal="left" vertical="center" wrapText="1"/>
    </xf>
    <xf numFmtId="165" fontId="25" fillId="2" borderId="2" xfId="0" applyNumberFormat="1" applyFont="1" applyFill="1" applyBorder="1" applyAlignment="1">
      <alignment vertical="center" wrapText="1"/>
    </xf>
    <xf numFmtId="0" fontId="22" fillId="0" borderId="0" xfId="0" applyFont="1" applyFill="1" applyAlignment="1">
      <alignment horizontal="center" wrapText="1"/>
    </xf>
    <xf numFmtId="0" fontId="19" fillId="0" borderId="0" xfId="0" applyFont="1" applyFill="1"/>
    <xf numFmtId="0" fontId="19" fillId="0" borderId="0" xfId="0" applyFont="1" applyFill="1" applyAlignment="1">
      <alignment horizontal="center" vertical="center"/>
    </xf>
    <xf numFmtId="3"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5" fillId="0" borderId="1" xfId="0" applyFont="1" applyBorder="1" applyAlignment="1"/>
    <xf numFmtId="0" fontId="22" fillId="0" borderId="2" xfId="0" applyFont="1" applyFill="1" applyBorder="1" applyAlignment="1">
      <alignment horizontal="center" vertical="center" wrapText="1"/>
    </xf>
    <xf numFmtId="3" fontId="22" fillId="0" borderId="2" xfId="4" applyNumberFormat="1" applyFont="1" applyFill="1" applyBorder="1" applyAlignment="1">
      <alignment horizontal="center" vertical="center" wrapText="1"/>
    </xf>
    <xf numFmtId="0" fontId="22" fillId="0" borderId="2" xfId="4" applyNumberFormat="1" applyFont="1" applyFill="1" applyBorder="1" applyAlignment="1">
      <alignment horizontal="left" vertical="center" wrapText="1"/>
    </xf>
    <xf numFmtId="166" fontId="22" fillId="0" borderId="2" xfId="0" applyNumberFormat="1" applyFont="1" applyFill="1" applyBorder="1" applyAlignment="1">
      <alignment horizontal="right" vertical="center"/>
    </xf>
    <xf numFmtId="0" fontId="22" fillId="0" borderId="2" xfId="0" applyFont="1" applyFill="1" applyBorder="1" applyAlignment="1">
      <alignment vertical="center"/>
    </xf>
    <xf numFmtId="0" fontId="22" fillId="0" borderId="0" xfId="0" applyFont="1" applyFill="1" applyAlignment="1">
      <alignment horizontal="center" vertical="center"/>
    </xf>
    <xf numFmtId="3" fontId="22" fillId="2" borderId="2" xfId="4" applyNumberFormat="1" applyFont="1" applyFill="1" applyBorder="1" applyAlignment="1">
      <alignment horizontal="center" vertical="center" wrapText="1"/>
    </xf>
    <xf numFmtId="166" fontId="22" fillId="2" borderId="2" xfId="0" applyNumberFormat="1" applyFont="1" applyFill="1" applyBorder="1" applyAlignment="1">
      <alignment horizontal="right" vertical="center"/>
    </xf>
    <xf numFmtId="0" fontId="19" fillId="2" borderId="2" xfId="0" applyFont="1" applyFill="1" applyBorder="1" applyAlignment="1">
      <alignment vertical="center"/>
    </xf>
    <xf numFmtId="0" fontId="19" fillId="2" borderId="0" xfId="0" applyFont="1" applyFill="1" applyAlignment="1">
      <alignment horizontal="center" vertical="center"/>
    </xf>
    <xf numFmtId="3" fontId="19" fillId="2" borderId="2" xfId="10" applyNumberFormat="1" applyFont="1" applyFill="1" applyBorder="1" applyAlignment="1">
      <alignment horizontal="center" vertical="center" wrapText="1"/>
    </xf>
    <xf numFmtId="0" fontId="19" fillId="2" borderId="2" xfId="10" applyNumberFormat="1" applyFont="1" applyFill="1" applyBorder="1" applyAlignment="1">
      <alignment horizontal="center" vertical="center" wrapText="1"/>
    </xf>
    <xf numFmtId="166" fontId="19" fillId="2" borderId="2" xfId="0" applyNumberFormat="1" applyFont="1" applyFill="1" applyBorder="1" applyAlignment="1">
      <alignment horizontal="right" vertical="center"/>
    </xf>
    <xf numFmtId="166" fontId="19" fillId="2" borderId="2" xfId="0" applyNumberFormat="1" applyFont="1" applyFill="1" applyBorder="1" applyAlignment="1">
      <alignment vertical="center" wrapText="1"/>
    </xf>
    <xf numFmtId="166" fontId="19" fillId="2" borderId="2" xfId="10" applyNumberFormat="1" applyFont="1" applyFill="1" applyBorder="1" applyAlignment="1">
      <alignment vertical="center" wrapText="1"/>
    </xf>
    <xf numFmtId="0" fontId="19" fillId="2" borderId="2" xfId="10" applyFont="1" applyFill="1" applyBorder="1" applyAlignment="1">
      <alignment vertical="center" wrapText="1"/>
    </xf>
    <xf numFmtId="166" fontId="19" fillId="2" borderId="2" xfId="28" applyNumberFormat="1" applyFont="1" applyFill="1" applyBorder="1" applyAlignment="1">
      <alignment vertical="center" wrapText="1"/>
    </xf>
    <xf numFmtId="4" fontId="19" fillId="2" borderId="2" xfId="29" applyNumberFormat="1" applyFont="1" applyFill="1" applyBorder="1" applyAlignment="1">
      <alignment horizontal="left" vertical="center" wrapText="1"/>
    </xf>
    <xf numFmtId="166" fontId="19" fillId="2" borderId="2" xfId="29" applyNumberFormat="1" applyFont="1" applyFill="1" applyBorder="1" applyAlignment="1">
      <alignment vertical="center" wrapText="1"/>
    </xf>
    <xf numFmtId="4" fontId="19" fillId="2" borderId="2" xfId="30" applyNumberFormat="1" applyFont="1" applyFill="1" applyBorder="1" applyAlignment="1">
      <alignment horizontal="left" vertical="center" wrapText="1"/>
    </xf>
    <xf numFmtId="166" fontId="19" fillId="2" borderId="2" xfId="30" applyNumberFormat="1" applyFont="1" applyFill="1" applyBorder="1" applyAlignment="1">
      <alignment vertical="center" wrapText="1"/>
    </xf>
    <xf numFmtId="4" fontId="19" fillId="2" borderId="2" xfId="31" applyNumberFormat="1" applyFont="1" applyFill="1" applyBorder="1" applyAlignment="1">
      <alignment horizontal="left" vertical="center" wrapText="1"/>
    </xf>
    <xf numFmtId="4" fontId="19" fillId="2" borderId="2" xfId="32" applyNumberFormat="1" applyFont="1" applyFill="1" applyBorder="1" applyAlignment="1">
      <alignment horizontal="left" vertical="center" wrapText="1"/>
    </xf>
    <xf numFmtId="166" fontId="19" fillId="2" borderId="2" xfId="33" applyNumberFormat="1" applyFont="1" applyFill="1" applyBorder="1" applyAlignment="1">
      <alignment vertical="center" wrapText="1"/>
    </xf>
    <xf numFmtId="166" fontId="19" fillId="2" borderId="2" xfId="32" applyNumberFormat="1" applyFont="1" applyFill="1" applyBorder="1" applyAlignment="1">
      <alignment vertical="center" wrapText="1"/>
    </xf>
    <xf numFmtId="0" fontId="19" fillId="0" borderId="2" xfId="0" applyFont="1" applyFill="1" applyBorder="1" applyAlignment="1">
      <alignment vertical="center"/>
    </xf>
    <xf numFmtId="3" fontId="19" fillId="2" borderId="2" xfId="0" applyNumberFormat="1" applyFont="1" applyFill="1" applyBorder="1" applyAlignment="1">
      <alignment horizontal="center" vertical="center" wrapText="1"/>
    </xf>
    <xf numFmtId="0" fontId="19" fillId="2" borderId="2" xfId="4" applyNumberFormat="1" applyFont="1" applyFill="1" applyBorder="1" applyAlignment="1">
      <alignment horizontal="left" vertical="center" wrapText="1"/>
    </xf>
    <xf numFmtId="3" fontId="19" fillId="2" borderId="2" xfId="26" applyNumberFormat="1" applyFont="1" applyFill="1" applyBorder="1" applyAlignment="1">
      <alignment horizontal="center" vertical="center" wrapText="1"/>
    </xf>
    <xf numFmtId="0" fontId="19" fillId="2" borderId="2" xfId="26" applyNumberFormat="1" applyFont="1" applyFill="1" applyBorder="1" applyAlignment="1">
      <alignment horizontal="left" vertical="center" wrapText="1"/>
    </xf>
    <xf numFmtId="166" fontId="19" fillId="2" borderId="2" xfId="26" applyNumberFormat="1" applyFont="1" applyFill="1" applyBorder="1" applyAlignment="1">
      <alignment vertical="center" wrapText="1"/>
    </xf>
    <xf numFmtId="3" fontId="19" fillId="2" borderId="2" xfId="4" applyNumberFormat="1" applyFont="1" applyFill="1" applyBorder="1" applyAlignment="1">
      <alignment horizontal="center" vertical="center" wrapText="1"/>
    </xf>
    <xf numFmtId="3" fontId="19" fillId="2" borderId="2" xfId="4" quotePrefix="1"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3"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166" fontId="19" fillId="0" borderId="2" xfId="0" applyNumberFormat="1" applyFont="1" applyFill="1" applyBorder="1" applyAlignment="1">
      <alignment horizontal="right" vertical="center"/>
    </xf>
    <xf numFmtId="166" fontId="19" fillId="0" borderId="2" xfId="0" applyNumberFormat="1" applyFont="1" applyFill="1" applyBorder="1" applyAlignment="1">
      <alignment vertical="center" wrapText="1"/>
    </xf>
    <xf numFmtId="166" fontId="19" fillId="2" borderId="2" xfId="4" applyNumberFormat="1" applyFont="1" applyFill="1" applyBorder="1" applyAlignment="1">
      <alignment vertical="center" wrapText="1"/>
    </xf>
    <xf numFmtId="166" fontId="19" fillId="2" borderId="2" xfId="13" applyNumberFormat="1" applyFont="1" applyFill="1" applyBorder="1" applyAlignment="1">
      <alignment vertical="center" wrapText="1"/>
    </xf>
    <xf numFmtId="3" fontId="22" fillId="0" borderId="2" xfId="0" applyNumberFormat="1" applyFont="1" applyFill="1" applyBorder="1" applyAlignment="1">
      <alignment horizontal="center" vertical="center" wrapText="1"/>
    </xf>
    <xf numFmtId="3" fontId="19" fillId="0" borderId="2" xfId="4" applyNumberFormat="1" applyFont="1" applyFill="1" applyBorder="1" applyAlignment="1">
      <alignment horizontal="center" vertical="center" wrapText="1"/>
    </xf>
    <xf numFmtId="0" fontId="19" fillId="0" borderId="2" xfId="4" applyNumberFormat="1" applyFont="1" applyFill="1" applyBorder="1" applyAlignment="1">
      <alignment horizontal="left" vertical="center" wrapText="1"/>
    </xf>
    <xf numFmtId="166" fontId="19" fillId="0" borderId="2" xfId="34" applyNumberFormat="1" applyFont="1" applyFill="1" applyBorder="1" applyAlignment="1">
      <alignment vertical="center" wrapText="1"/>
    </xf>
    <xf numFmtId="0" fontId="22" fillId="0" borderId="0" xfId="0" applyFont="1" applyFill="1"/>
    <xf numFmtId="0" fontId="19" fillId="2" borderId="0" xfId="0" applyFont="1" applyFill="1"/>
    <xf numFmtId="3" fontId="19" fillId="2" borderId="0" xfId="0" applyNumberFormat="1" applyFont="1" applyFill="1" applyAlignment="1">
      <alignment horizontal="center" vertical="center"/>
    </xf>
    <xf numFmtId="0" fontId="19" fillId="2" borderId="0" xfId="0" applyNumberFormat="1" applyFont="1" applyFill="1" applyAlignment="1">
      <alignment horizontal="left" vertical="center" wrapText="1"/>
    </xf>
    <xf numFmtId="0" fontId="19" fillId="2" borderId="0" xfId="0" applyFont="1" applyFill="1" applyAlignment="1">
      <alignment horizontal="left"/>
    </xf>
    <xf numFmtId="3" fontId="19" fillId="0" borderId="0" xfId="0" applyNumberFormat="1" applyFont="1" applyFill="1" applyAlignment="1">
      <alignment horizontal="center" vertical="center"/>
    </xf>
    <xf numFmtId="0" fontId="19" fillId="0" borderId="0" xfId="0" applyNumberFormat="1" applyFont="1" applyFill="1" applyAlignment="1">
      <alignment horizontal="left" vertical="center" wrapText="1"/>
    </xf>
    <xf numFmtId="0" fontId="19" fillId="0" borderId="0" xfId="0" applyFont="1" applyFill="1" applyAlignment="1">
      <alignment horizontal="left"/>
    </xf>
    <xf numFmtId="0" fontId="4" fillId="0" borderId="2" xfId="3"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0" fontId="4" fillId="0" borderId="2" xfId="0" applyFont="1" applyFill="1" applyBorder="1" applyAlignment="1">
      <alignment vertical="center" wrapText="1"/>
    </xf>
    <xf numFmtId="166" fontId="4"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66" fontId="7" fillId="0" borderId="2" xfId="3"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66" fontId="5" fillId="0" borderId="2" xfId="3" applyNumberFormat="1" applyFont="1" applyFill="1" applyBorder="1" applyAlignment="1">
      <alignment horizontal="right" vertical="center" wrapText="1"/>
    </xf>
    <xf numFmtId="166" fontId="5" fillId="0" borderId="2" xfId="0" applyNumberFormat="1" applyFont="1" applyFill="1" applyBorder="1" applyAlignment="1">
      <alignment vertical="center" wrapText="1"/>
    </xf>
    <xf numFmtId="0" fontId="5" fillId="0" borderId="2" xfId="0" applyFont="1" applyFill="1" applyBorder="1" applyAlignment="1">
      <alignment horizontal="right" vertical="center" wrapText="1"/>
    </xf>
    <xf numFmtId="0" fontId="7" fillId="0" borderId="4" xfId="0" applyFont="1" applyFill="1" applyBorder="1" applyAlignment="1">
      <alignment horizontal="left" vertical="center" wrapText="1"/>
    </xf>
    <xf numFmtId="0" fontId="6" fillId="0" borderId="2" xfId="3" applyFont="1" applyFill="1" applyBorder="1" applyAlignment="1">
      <alignment horizontal="right" vertical="center" wrapText="1"/>
    </xf>
    <xf numFmtId="166" fontId="6" fillId="0" borderId="2" xfId="3" applyNumberFormat="1" applyFont="1" applyFill="1" applyBorder="1" applyAlignment="1">
      <alignment horizontal="right" vertical="center" wrapText="1"/>
    </xf>
    <xf numFmtId="166" fontId="4" fillId="0" borderId="2" xfId="3" applyNumberFormat="1" applyFont="1" applyFill="1" applyBorder="1" applyAlignment="1">
      <alignment horizontal="right" vertical="center" wrapText="1"/>
    </xf>
    <xf numFmtId="0" fontId="4" fillId="0" borderId="2" xfId="3"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xf numFmtId="166" fontId="7"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6" fontId="5" fillId="0" borderId="2" xfId="0" applyNumberFormat="1" applyFont="1" applyFill="1" applyBorder="1" applyAlignment="1">
      <alignment horizontal="right" vertical="center"/>
    </xf>
    <xf numFmtId="0" fontId="5" fillId="0" borderId="2" xfId="0" applyFont="1" applyFill="1" applyBorder="1" applyAlignment="1">
      <alignment horizontal="right"/>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166" fontId="7" fillId="0" borderId="2" xfId="3" applyNumberFormat="1" applyFont="1" applyFill="1" applyBorder="1" applyAlignment="1">
      <alignment horizontal="right" vertical="center"/>
    </xf>
    <xf numFmtId="0" fontId="7" fillId="0" borderId="2" xfId="3" applyFont="1" applyFill="1" applyBorder="1" applyAlignment="1">
      <alignment horizontal="right" vertical="center" wrapText="1"/>
    </xf>
    <xf numFmtId="0" fontId="5" fillId="0" borderId="2" xfId="3" applyFont="1" applyFill="1" applyBorder="1" applyAlignment="1">
      <alignment horizontal="right" vertical="center"/>
    </xf>
    <xf numFmtId="3" fontId="5" fillId="0" borderId="2" xfId="3" applyNumberFormat="1" applyFont="1" applyFill="1" applyBorder="1" applyAlignment="1">
      <alignment horizontal="right" vertical="center" wrapText="1"/>
    </xf>
    <xf numFmtId="0" fontId="7" fillId="0" borderId="2" xfId="0" applyFont="1" applyFill="1" applyBorder="1" applyAlignment="1">
      <alignment horizontal="right" vertical="center"/>
    </xf>
    <xf numFmtId="1"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3" fontId="4" fillId="0"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0" fontId="4" fillId="0" borderId="2" xfId="0" applyFont="1" applyFill="1" applyBorder="1" applyAlignment="1">
      <alignment horizontal="center"/>
    </xf>
    <xf numFmtId="0" fontId="5" fillId="0" borderId="2" xfId="0" applyFont="1" applyFill="1" applyBorder="1" applyAlignment="1">
      <alignment vertical="center"/>
    </xf>
    <xf numFmtId="3"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0" fontId="4" fillId="0" borderId="2" xfId="0" applyFont="1" applyFill="1" applyBorder="1"/>
    <xf numFmtId="0" fontId="5" fillId="0" borderId="2" xfId="0" applyFont="1" applyFill="1" applyBorder="1" applyAlignment="1">
      <alignment horizontal="justify" vertical="center" wrapText="1"/>
    </xf>
    <xf numFmtId="166" fontId="5" fillId="0" borderId="2"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xf>
    <xf numFmtId="0" fontId="6" fillId="0" borderId="2" xfId="0" applyFont="1" applyFill="1" applyBorder="1"/>
    <xf numFmtId="3" fontId="6" fillId="0" borderId="2" xfId="0" applyNumberFormat="1" applyFont="1" applyFill="1" applyBorder="1" applyAlignment="1">
      <alignment horizontal="right" vertical="center"/>
    </xf>
    <xf numFmtId="166" fontId="6" fillId="0" borderId="2" xfId="0" applyNumberFormat="1" applyFont="1" applyFill="1" applyBorder="1" applyAlignment="1">
      <alignment horizontal="right" vertical="center" wrapText="1"/>
    </xf>
    <xf numFmtId="3" fontId="4" fillId="0" borderId="2" xfId="0" applyNumberFormat="1" applyFont="1" applyFill="1" applyBorder="1" applyAlignment="1">
      <alignment vertical="center" wrapText="1"/>
    </xf>
    <xf numFmtId="0" fontId="5" fillId="0" borderId="2" xfId="0" applyFont="1" applyFill="1" applyBorder="1"/>
    <xf numFmtId="0" fontId="5" fillId="0" borderId="2" xfId="0" applyFont="1" applyFill="1" applyBorder="1" applyAlignment="1">
      <alignment horizontal="left" wrapText="1"/>
    </xf>
    <xf numFmtId="4" fontId="5" fillId="2" borderId="2" xfId="3"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wrapText="1"/>
    </xf>
    <xf numFmtId="0" fontId="22" fillId="2" borderId="2" xfId="4" applyNumberFormat="1" applyFont="1" applyFill="1" applyBorder="1" applyAlignment="1">
      <alignment horizontal="left" vertical="center" wrapText="1"/>
    </xf>
    <xf numFmtId="166" fontId="19" fillId="2" borderId="2" xfId="2" applyNumberFormat="1" applyFont="1" applyFill="1" applyBorder="1" applyAlignment="1">
      <alignment vertical="center" wrapText="1"/>
    </xf>
    <xf numFmtId="172" fontId="7" fillId="0" borderId="2" xfId="3" applyNumberFormat="1" applyFont="1" applyFill="1" applyBorder="1" applyAlignment="1">
      <alignment horizontal="center" vertical="center" wrapText="1"/>
    </xf>
    <xf numFmtId="172" fontId="4" fillId="0" borderId="2" xfId="3" applyNumberFormat="1" applyFont="1" applyFill="1" applyBorder="1" applyAlignment="1">
      <alignment horizontal="center" vertical="center" wrapText="1"/>
    </xf>
    <xf numFmtId="172" fontId="6" fillId="0" borderId="0" xfId="3" applyNumberFormat="1" applyFont="1" applyFill="1" applyBorder="1" applyAlignment="1">
      <alignment horizontal="right" vertical="center" wrapText="1"/>
    </xf>
    <xf numFmtId="172" fontId="4" fillId="0" borderId="6" xfId="3" applyNumberFormat="1" applyFont="1" applyFill="1" applyBorder="1" applyAlignment="1">
      <alignment horizontal="center" vertical="center" wrapText="1"/>
    </xf>
    <xf numFmtId="172" fontId="4" fillId="0" borderId="2" xfId="0" applyNumberFormat="1" applyFont="1" applyFill="1" applyBorder="1" applyAlignment="1">
      <alignment vertical="center" wrapText="1"/>
    </xf>
    <xf numFmtId="172" fontId="7" fillId="0" borderId="2" xfId="3" applyNumberFormat="1" applyFont="1" applyFill="1" applyBorder="1" applyAlignment="1">
      <alignment horizontal="right" vertical="center" wrapText="1"/>
    </xf>
    <xf numFmtId="172" fontId="5" fillId="0" borderId="2" xfId="0" applyNumberFormat="1" applyFont="1" applyFill="1" applyBorder="1" applyAlignment="1">
      <alignment vertical="center" wrapText="1"/>
    </xf>
    <xf numFmtId="172" fontId="5" fillId="0" borderId="2" xfId="3" applyNumberFormat="1" applyFont="1" applyFill="1" applyBorder="1" applyAlignment="1">
      <alignment horizontal="right" vertical="center" wrapText="1"/>
    </xf>
    <xf numFmtId="172" fontId="4" fillId="0" borderId="2" xfId="3" applyNumberFormat="1" applyFont="1" applyFill="1" applyBorder="1" applyAlignment="1">
      <alignment horizontal="right" vertical="center" wrapText="1"/>
    </xf>
    <xf numFmtId="172" fontId="5" fillId="0" borderId="2" xfId="3"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wrapText="1"/>
    </xf>
    <xf numFmtId="172" fontId="5" fillId="2" borderId="2" xfId="3" applyNumberFormat="1" applyFont="1" applyFill="1" applyBorder="1" applyAlignment="1">
      <alignment horizontal="center" vertical="center" wrapText="1"/>
    </xf>
    <xf numFmtId="172" fontId="30" fillId="3" borderId="2" xfId="3" applyNumberFormat="1" applyFont="1" applyFill="1" applyBorder="1" applyAlignment="1">
      <alignment horizontal="center" vertical="center" wrapText="1"/>
    </xf>
    <xf numFmtId="172" fontId="7" fillId="2" borderId="2" xfId="3" applyNumberFormat="1" applyFont="1" applyFill="1" applyBorder="1" applyAlignment="1">
      <alignment horizontal="center" vertical="center" wrapText="1"/>
    </xf>
    <xf numFmtId="172" fontId="30" fillId="3" borderId="2" xfId="0" applyNumberFormat="1" applyFont="1" applyFill="1" applyBorder="1" applyAlignment="1">
      <alignment horizontal="center" vertical="center" wrapText="1"/>
    </xf>
    <xf numFmtId="172" fontId="7" fillId="0" borderId="2" xfId="0" applyNumberFormat="1" applyFont="1" applyFill="1" applyBorder="1" applyAlignment="1">
      <alignment horizontal="right" vertical="center"/>
    </xf>
    <xf numFmtId="172" fontId="5" fillId="0" borderId="2" xfId="0" applyNumberFormat="1" applyFont="1" applyFill="1" applyBorder="1" applyAlignment="1">
      <alignment horizontal="right" vertical="center"/>
    </xf>
    <xf numFmtId="172" fontId="7" fillId="0" borderId="2" xfId="3" applyNumberFormat="1" applyFont="1" applyFill="1" applyBorder="1" applyAlignment="1">
      <alignment horizontal="right" vertical="center"/>
    </xf>
    <xf numFmtId="172" fontId="4" fillId="0" borderId="2" xfId="0" applyNumberFormat="1" applyFont="1" applyFill="1" applyBorder="1" applyAlignment="1">
      <alignment horizontal="right" vertical="center"/>
    </xf>
    <xf numFmtId="172" fontId="5" fillId="0" borderId="2" xfId="0" applyNumberFormat="1" applyFont="1" applyFill="1" applyBorder="1" applyAlignment="1">
      <alignment horizontal="center" vertical="center"/>
    </xf>
    <xf numFmtId="172" fontId="5" fillId="0" borderId="2" xfId="0" applyNumberFormat="1" applyFont="1" applyFill="1" applyBorder="1" applyAlignment="1">
      <alignment horizontal="right" vertical="center" wrapText="1"/>
    </xf>
    <xf numFmtId="172" fontId="6" fillId="0" borderId="2" xfId="0" applyNumberFormat="1" applyFont="1" applyFill="1" applyBorder="1" applyAlignment="1">
      <alignment horizontal="right" vertical="center" wrapText="1"/>
    </xf>
    <xf numFmtId="172" fontId="5" fillId="0" borderId="0" xfId="0" applyNumberFormat="1" applyFont="1" applyFill="1" applyAlignment="1">
      <alignment horizontal="right"/>
    </xf>
    <xf numFmtId="0" fontId="4"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166" fontId="19" fillId="3" borderId="2" xfId="33" applyNumberFormat="1" applyFont="1" applyFill="1" applyBorder="1" applyAlignment="1">
      <alignment vertical="center" wrapText="1"/>
    </xf>
    <xf numFmtId="166" fontId="33" fillId="0" borderId="0" xfId="0" applyNumberFormat="1" applyFont="1" applyFill="1" applyBorder="1" applyAlignment="1">
      <alignment horizontal="left" vertical="center" wrapText="1"/>
    </xf>
    <xf numFmtId="166" fontId="25"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xf>
    <xf numFmtId="4" fontId="25" fillId="0" borderId="2" xfId="0" applyNumberFormat="1" applyFont="1" applyFill="1" applyBorder="1" applyAlignment="1">
      <alignment horizontal="right" vertical="center"/>
    </xf>
    <xf numFmtId="4" fontId="22" fillId="2" borderId="2" xfId="0" applyNumberFormat="1" applyFont="1" applyFill="1" applyBorder="1" applyAlignment="1">
      <alignment horizontal="right" vertical="center"/>
    </xf>
    <xf numFmtId="4" fontId="19" fillId="2" borderId="2" xfId="0" applyNumberFormat="1" applyFont="1" applyFill="1" applyBorder="1" applyAlignment="1">
      <alignment vertical="center"/>
    </xf>
    <xf numFmtId="4" fontId="19" fillId="2" borderId="2" xfId="10" applyNumberFormat="1" applyFont="1" applyFill="1" applyBorder="1" applyAlignment="1">
      <alignment vertical="center" wrapText="1"/>
    </xf>
    <xf numFmtId="4" fontId="19" fillId="2" borderId="2" xfId="0" applyNumberFormat="1" applyFont="1" applyFill="1" applyBorder="1" applyAlignment="1">
      <alignment vertical="center" wrapText="1"/>
    </xf>
    <xf numFmtId="4" fontId="19" fillId="2" borderId="2" xfId="26" applyNumberFormat="1" applyFont="1" applyFill="1" applyBorder="1" applyAlignment="1">
      <alignment vertical="center" wrapText="1"/>
    </xf>
    <xf numFmtId="4" fontId="19" fillId="0" borderId="2" xfId="0" applyNumberFormat="1" applyFont="1" applyFill="1" applyBorder="1" applyAlignment="1">
      <alignment vertical="center" wrapText="1"/>
    </xf>
    <xf numFmtId="4" fontId="19" fillId="2" borderId="2" xfId="13" applyNumberFormat="1" applyFont="1" applyFill="1" applyBorder="1" applyAlignment="1">
      <alignment vertical="center" wrapText="1"/>
    </xf>
    <xf numFmtId="4" fontId="19" fillId="2" borderId="2" xfId="4" applyNumberFormat="1" applyFont="1" applyFill="1" applyBorder="1" applyAlignment="1">
      <alignment vertical="center" wrapText="1"/>
    </xf>
    <xf numFmtId="4" fontId="19" fillId="0" borderId="2" xfId="34" applyNumberFormat="1" applyFont="1" applyFill="1" applyBorder="1" applyAlignment="1">
      <alignment vertical="center" wrapText="1"/>
    </xf>
    <xf numFmtId="4" fontId="19" fillId="2" borderId="2" xfId="34" applyNumberFormat="1" applyFont="1" applyFill="1" applyBorder="1" applyAlignment="1">
      <alignment vertical="center" wrapText="1"/>
    </xf>
    <xf numFmtId="4" fontId="25" fillId="2" borderId="2" xfId="0" applyNumberFormat="1" applyFont="1" applyFill="1" applyBorder="1" applyAlignment="1">
      <alignment horizontal="right" vertical="center"/>
    </xf>
    <xf numFmtId="4" fontId="19" fillId="2" borderId="2" xfId="0" applyNumberFormat="1" applyFont="1" applyFill="1" applyBorder="1" applyAlignment="1">
      <alignment horizontal="right" vertical="center"/>
    </xf>
    <xf numFmtId="4" fontId="19" fillId="0" borderId="2" xfId="0" applyNumberFormat="1" applyFont="1" applyFill="1" applyBorder="1" applyAlignment="1">
      <alignment horizontal="right" vertical="center"/>
    </xf>
    <xf numFmtId="166" fontId="33" fillId="0" borderId="0" xfId="0" applyNumberFormat="1" applyFont="1" applyFill="1" applyBorder="1" applyAlignment="1">
      <alignment horizontal="center" vertical="center" wrapText="1"/>
    </xf>
    <xf numFmtId="4" fontId="19" fillId="3" borderId="2" xfId="0" applyNumberFormat="1" applyFont="1" applyFill="1" applyBorder="1" applyAlignment="1">
      <alignment vertical="center" wrapText="1"/>
    </xf>
    <xf numFmtId="166" fontId="19" fillId="3" borderId="2" xfId="10" applyNumberFormat="1" applyFont="1" applyFill="1" applyBorder="1" applyAlignment="1">
      <alignment vertical="center" wrapText="1"/>
    </xf>
    <xf numFmtId="167" fontId="4" fillId="0" borderId="2" xfId="1" applyNumberFormat="1" applyFont="1" applyFill="1" applyBorder="1" applyAlignment="1">
      <alignment horizontal="center" vertical="center" wrapText="1"/>
    </xf>
    <xf numFmtId="167" fontId="5" fillId="0" borderId="2" xfId="1" applyNumberFormat="1" applyFont="1" applyFill="1" applyBorder="1" applyAlignment="1">
      <alignment horizontal="center" vertical="center"/>
    </xf>
    <xf numFmtId="167" fontId="7" fillId="0" borderId="2"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xf>
    <xf numFmtId="165" fontId="4" fillId="0" borderId="2" xfId="1" applyFont="1" applyFill="1" applyBorder="1" applyAlignment="1">
      <alignment horizontal="right" vertical="center" wrapText="1"/>
    </xf>
    <xf numFmtId="165" fontId="7" fillId="0" borderId="2" xfId="1" applyFont="1" applyFill="1" applyBorder="1" applyAlignment="1">
      <alignment horizontal="center"/>
    </xf>
    <xf numFmtId="0" fontId="5" fillId="2"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30" fillId="3"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2" xfId="5" applyFont="1" applyFill="1" applyBorder="1" applyAlignment="1">
      <alignment horizontal="left" vertical="center" wrapText="1"/>
    </xf>
    <xf numFmtId="0" fontId="5" fillId="2" borderId="2" xfId="12" applyNumberFormat="1" applyFont="1" applyFill="1" applyBorder="1" applyAlignment="1" applyProtection="1">
      <alignment horizontal="left" vertical="center" wrapText="1"/>
      <protection locked="0"/>
    </xf>
    <xf numFmtId="0" fontId="5" fillId="2" borderId="2" xfId="13" applyFont="1" applyFill="1" applyBorder="1" applyAlignment="1">
      <alignment horizontal="left" vertical="center" wrapText="1"/>
    </xf>
    <xf numFmtId="0" fontId="30" fillId="3" borderId="2" xfId="12" applyNumberFormat="1" applyFont="1" applyFill="1" applyBorder="1" applyAlignment="1" applyProtection="1">
      <alignment horizontal="left" vertical="center" wrapText="1"/>
      <protection locked="0"/>
    </xf>
    <xf numFmtId="0" fontId="7" fillId="0" borderId="2" xfId="12" applyNumberFormat="1" applyFont="1" applyFill="1" applyBorder="1" applyAlignment="1" applyProtection="1">
      <alignment horizontal="left" vertical="center" wrapText="1"/>
      <protection locked="0"/>
    </xf>
    <xf numFmtId="0" fontId="7" fillId="2" borderId="2" xfId="3" applyFont="1" applyFill="1" applyBorder="1" applyAlignment="1">
      <alignment horizontal="left" vertical="center" wrapText="1"/>
    </xf>
    <xf numFmtId="3" fontId="30" fillId="3" borderId="2" xfId="4" applyNumberFormat="1" applyFont="1" applyFill="1" applyBorder="1" applyAlignment="1">
      <alignment horizontal="left" vertical="center" wrapText="1"/>
    </xf>
    <xf numFmtId="0" fontId="7" fillId="0" borderId="2" xfId="15" applyFont="1" applyFill="1" applyBorder="1" applyAlignment="1">
      <alignment horizontal="left" vertical="center" wrapText="1"/>
    </xf>
    <xf numFmtId="0" fontId="5" fillId="0" borderId="2" xfId="15" applyFont="1" applyFill="1" applyBorder="1" applyAlignment="1">
      <alignment horizontal="left" vertical="center" wrapText="1"/>
    </xf>
    <xf numFmtId="0" fontId="5" fillId="2" borderId="2" xfId="16" applyFont="1" applyFill="1" applyBorder="1" applyAlignment="1">
      <alignment horizontal="left" vertical="center" wrapText="1"/>
    </xf>
    <xf numFmtId="0" fontId="30" fillId="3" borderId="2" xfId="16" applyFont="1" applyFill="1" applyBorder="1" applyAlignment="1">
      <alignment horizontal="left" vertical="center" wrapText="1"/>
    </xf>
    <xf numFmtId="0" fontId="7" fillId="0"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43" fontId="5" fillId="0" borderId="2" xfId="3" applyNumberFormat="1" applyFont="1" applyFill="1" applyBorder="1" applyAlignment="1">
      <alignment horizontal="left" vertical="center" wrapText="1"/>
    </xf>
    <xf numFmtId="0" fontId="7"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5" fillId="3" borderId="2" xfId="3" applyFont="1" applyFill="1" applyBorder="1" applyAlignment="1">
      <alignment horizontal="left" vertical="center" wrapText="1"/>
    </xf>
    <xf numFmtId="167" fontId="34" fillId="0" borderId="2" xfId="1" applyNumberFormat="1" applyFont="1" applyFill="1" applyBorder="1" applyAlignment="1">
      <alignment horizontal="center" vertical="center" wrapText="1"/>
    </xf>
    <xf numFmtId="167" fontId="35" fillId="0" borderId="2" xfId="1" applyNumberFormat="1" applyFont="1" applyFill="1" applyBorder="1" applyAlignment="1">
      <alignment horizontal="center" vertical="center" wrapText="1"/>
    </xf>
    <xf numFmtId="166" fontId="35" fillId="0" borderId="2" xfId="3" applyNumberFormat="1" applyFont="1" applyFill="1" applyBorder="1" applyAlignment="1">
      <alignment horizontal="center" vertical="center" wrapText="1"/>
    </xf>
    <xf numFmtId="172" fontId="35" fillId="0" borderId="2" xfId="3" applyNumberFormat="1" applyFont="1" applyFill="1" applyBorder="1" applyAlignment="1">
      <alignment horizontal="center" vertical="center" wrapText="1"/>
    </xf>
    <xf numFmtId="0" fontId="36" fillId="0" borderId="2" xfId="3" applyFont="1" applyFill="1" applyBorder="1" applyAlignment="1">
      <alignment horizontal="center" vertical="center"/>
    </xf>
    <xf numFmtId="0" fontId="35" fillId="0" borderId="2" xfId="3" applyFont="1" applyFill="1" applyBorder="1" applyAlignment="1">
      <alignment horizontal="center" vertical="center"/>
    </xf>
    <xf numFmtId="3" fontId="5" fillId="0" borderId="2" xfId="4" applyNumberFormat="1" applyFont="1" applyFill="1" applyBorder="1" applyAlignment="1">
      <alignment horizontal="left" vertical="center" wrapText="1"/>
    </xf>
    <xf numFmtId="172" fontId="5" fillId="2" borderId="2" xfId="3" applyNumberFormat="1" applyFont="1" applyFill="1" applyBorder="1" applyAlignment="1">
      <alignment horizontal="center" vertical="center"/>
    </xf>
    <xf numFmtId="172" fontId="5" fillId="0" borderId="2" xfId="3" applyNumberFormat="1" applyFont="1" applyFill="1" applyBorder="1" applyAlignment="1">
      <alignment horizontal="center" vertical="center"/>
    </xf>
    <xf numFmtId="166" fontId="35" fillId="2" borderId="2" xfId="3" applyNumberFormat="1" applyFont="1" applyFill="1" applyBorder="1" applyAlignment="1">
      <alignment horizontal="center" vertical="center" wrapText="1"/>
    </xf>
    <xf numFmtId="0" fontId="5" fillId="0" borderId="2" xfId="12" applyNumberFormat="1" applyFont="1" applyFill="1" applyBorder="1" applyAlignment="1" applyProtection="1">
      <alignment horizontal="left" vertical="center" wrapText="1"/>
      <protection locked="0"/>
    </xf>
    <xf numFmtId="168" fontId="5" fillId="0" borderId="2" xfId="1" applyNumberFormat="1" applyFont="1" applyFill="1" applyBorder="1" applyAlignment="1">
      <alignment horizontal="center" vertical="center" wrapText="1"/>
    </xf>
    <xf numFmtId="168" fontId="5" fillId="0" borderId="2" xfId="1" applyNumberFormat="1" applyFont="1" applyFill="1" applyBorder="1" applyAlignment="1">
      <alignment horizontal="center" vertical="center"/>
    </xf>
    <xf numFmtId="0" fontId="30" fillId="0" borderId="2" xfId="16" applyFont="1" applyFill="1" applyBorder="1" applyAlignment="1">
      <alignment horizontal="left" vertical="center" wrapText="1"/>
    </xf>
    <xf numFmtId="172" fontId="35" fillId="2" borderId="2" xfId="3" applyNumberFormat="1" applyFont="1" applyFill="1" applyBorder="1" applyAlignment="1">
      <alignment horizontal="center" vertical="center" wrapText="1"/>
    </xf>
    <xf numFmtId="168" fontId="5" fillId="0" borderId="0" xfId="1" applyNumberFormat="1" applyFont="1" applyFill="1"/>
    <xf numFmtId="168" fontId="4" fillId="0" borderId="0" xfId="1" applyNumberFormat="1" applyFont="1" applyFill="1"/>
    <xf numFmtId="168" fontId="4" fillId="0" borderId="0" xfId="1" applyNumberFormat="1" applyFont="1" applyFill="1" applyBorder="1" applyAlignment="1">
      <alignment horizontal="left" vertical="top"/>
    </xf>
    <xf numFmtId="168" fontId="6" fillId="0" borderId="0" xfId="1" applyNumberFormat="1" applyFont="1" applyFill="1"/>
    <xf numFmtId="168" fontId="5" fillId="2" borderId="0" xfId="1" applyNumberFormat="1" applyFont="1" applyFill="1"/>
    <xf numFmtId="168" fontId="30" fillId="2" borderId="0" xfId="1" applyNumberFormat="1" applyFont="1" applyFill="1"/>
    <xf numFmtId="168" fontId="7" fillId="0" borderId="0" xfId="1" applyNumberFormat="1" applyFont="1" applyFill="1"/>
    <xf numFmtId="168" fontId="6" fillId="2" borderId="0" xfId="1" applyNumberFormat="1" applyFont="1" applyFill="1"/>
    <xf numFmtId="168" fontId="30" fillId="2" borderId="0" xfId="1" applyNumberFormat="1" applyFont="1" applyFill="1" applyAlignment="1">
      <alignment horizontal="center" vertical="center" wrapText="1"/>
    </xf>
    <xf numFmtId="0" fontId="30" fillId="0" borderId="2" xfId="3" applyFont="1" applyFill="1" applyBorder="1" applyAlignment="1">
      <alignment horizontal="center" vertical="center"/>
    </xf>
    <xf numFmtId="0" fontId="0" fillId="0" borderId="0" xfId="0" applyAlignment="1">
      <alignment wrapText="1"/>
    </xf>
    <xf numFmtId="0" fontId="30" fillId="0" borderId="2" xfId="3" applyFont="1" applyFill="1" applyBorder="1" applyAlignment="1">
      <alignment horizontal="center" vertical="center" wrapText="1"/>
    </xf>
    <xf numFmtId="0" fontId="30" fillId="0" borderId="2" xfId="3" applyFont="1" applyFill="1" applyBorder="1" applyAlignment="1">
      <alignment horizontal="left" vertical="center" wrapText="1"/>
    </xf>
    <xf numFmtId="0" fontId="30" fillId="0" borderId="2" xfId="15" applyFont="1" applyFill="1" applyBorder="1" applyAlignment="1">
      <alignment horizontal="center" vertical="center" wrapText="1"/>
    </xf>
    <xf numFmtId="0" fontId="4" fillId="0" borderId="2" xfId="3"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73" fontId="35"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4" fontId="5" fillId="2" borderId="2" xfId="3" applyNumberFormat="1" applyFont="1" applyFill="1" applyBorder="1" applyAlignment="1">
      <alignment horizontal="center" vertical="center"/>
    </xf>
    <xf numFmtId="165" fontId="35" fillId="0" borderId="2" xfId="1" applyNumberFormat="1" applyFont="1" applyFill="1" applyBorder="1" applyAlignment="1">
      <alignment horizontal="center" vertical="center" wrapText="1"/>
    </xf>
    <xf numFmtId="165" fontId="5" fillId="0" borderId="2" xfId="7" applyFont="1" applyFill="1" applyBorder="1" applyAlignment="1">
      <alignment horizontal="center" vertical="center" wrapText="1"/>
    </xf>
    <xf numFmtId="0" fontId="5" fillId="0" borderId="2" xfId="13" applyFont="1" applyFill="1" applyBorder="1" applyAlignment="1">
      <alignment horizontal="left" vertical="center" wrapText="1"/>
    </xf>
    <xf numFmtId="0" fontId="5" fillId="0" borderId="2" xfId="14" applyFont="1" applyFill="1" applyBorder="1" applyAlignment="1">
      <alignment horizontal="center" vertical="center" wrapText="1"/>
    </xf>
    <xf numFmtId="0" fontId="30" fillId="0" borderId="2" xfId="5" applyFont="1" applyFill="1" applyBorder="1" applyAlignment="1">
      <alignment horizontal="center" vertical="center" wrapText="1"/>
    </xf>
    <xf numFmtId="3" fontId="30" fillId="0" borderId="2" xfId="4"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165" fontId="0" fillId="0" borderId="0" xfId="0" applyNumberFormat="1"/>
    <xf numFmtId="168" fontId="4" fillId="0" borderId="2" xfId="1" applyNumberFormat="1" applyFont="1" applyFill="1" applyBorder="1" applyAlignment="1">
      <alignment horizontal="center" vertical="center" wrapText="1"/>
    </xf>
    <xf numFmtId="168" fontId="7" fillId="0" borderId="2" xfId="1" applyNumberFormat="1" applyFont="1" applyFill="1" applyBorder="1" applyAlignment="1">
      <alignment horizontal="center" vertical="center" wrapText="1"/>
    </xf>
    <xf numFmtId="0" fontId="30" fillId="0" borderId="2" xfId="16" applyFont="1" applyFill="1" applyBorder="1" applyAlignment="1">
      <alignment horizontal="center" vertical="center" wrapText="1"/>
    </xf>
    <xf numFmtId="43" fontId="0" fillId="0" borderId="0" xfId="0" applyNumberFormat="1"/>
    <xf numFmtId="4" fontId="5" fillId="0" borderId="2" xfId="3" applyNumberFormat="1" applyFont="1" applyFill="1" applyBorder="1" applyAlignment="1">
      <alignment vertical="center" wrapText="1"/>
    </xf>
    <xf numFmtId="4" fontId="5" fillId="0" borderId="2" xfId="3" applyNumberFormat="1" applyFont="1" applyFill="1" applyBorder="1" applyAlignment="1">
      <alignment vertical="center"/>
    </xf>
    <xf numFmtId="4" fontId="35" fillId="0" borderId="2" xfId="3" applyNumberFormat="1" applyFont="1" applyFill="1" applyBorder="1" applyAlignment="1">
      <alignment vertical="center" wrapText="1"/>
    </xf>
    <xf numFmtId="4" fontId="7" fillId="0" borderId="2" xfId="3" applyNumberFormat="1" applyFont="1" applyFill="1" applyBorder="1" applyAlignment="1">
      <alignment vertical="center" wrapText="1"/>
    </xf>
    <xf numFmtId="4" fontId="30" fillId="0" borderId="2" xfId="0" applyNumberFormat="1" applyFont="1" applyFill="1" applyBorder="1" applyAlignment="1">
      <alignment vertical="center" wrapText="1"/>
    </xf>
    <xf numFmtId="4" fontId="30" fillId="0" borderId="2" xfId="3" applyNumberFormat="1" applyFont="1" applyFill="1" applyBorder="1" applyAlignment="1">
      <alignment vertical="center" wrapText="1"/>
    </xf>
    <xf numFmtId="4" fontId="30" fillId="0" borderId="2" xfId="3" applyNumberFormat="1" applyFont="1" applyFill="1" applyBorder="1" applyAlignment="1">
      <alignment vertical="center"/>
    </xf>
    <xf numFmtId="165" fontId="5" fillId="0" borderId="2" xfId="1" applyFont="1" applyFill="1" applyBorder="1" applyAlignment="1">
      <alignment horizontal="right" vertical="center" wrapText="1"/>
    </xf>
    <xf numFmtId="165" fontId="30" fillId="0" borderId="2" xfId="1" applyFont="1" applyFill="1" applyBorder="1" applyAlignment="1">
      <alignment horizontal="right" vertical="center" wrapText="1"/>
    </xf>
    <xf numFmtId="0" fontId="33" fillId="0" borderId="2" xfId="3" applyFont="1" applyFill="1" applyBorder="1" applyAlignment="1">
      <alignment horizontal="center" vertical="center" wrapText="1"/>
    </xf>
    <xf numFmtId="4" fontId="22" fillId="0" borderId="2" xfId="3" applyNumberFormat="1" applyFont="1" applyFill="1" applyBorder="1" applyAlignment="1">
      <alignment horizontal="center" vertical="center" wrapText="1"/>
    </xf>
    <xf numFmtId="166" fontId="22" fillId="0" borderId="2" xfId="3" applyNumberFormat="1" applyFont="1" applyFill="1" applyBorder="1" applyAlignment="1">
      <alignment horizontal="center" vertical="center" wrapText="1"/>
    </xf>
    <xf numFmtId="0" fontId="22" fillId="0" borderId="2" xfId="0" applyFont="1" applyFill="1" applyBorder="1" applyAlignment="1">
      <alignment vertical="center" wrapText="1"/>
    </xf>
    <xf numFmtId="4" fontId="22" fillId="0" borderId="2" xfId="0" applyNumberFormat="1" applyFont="1" applyFill="1" applyBorder="1" applyAlignment="1">
      <alignment vertical="center" wrapText="1"/>
    </xf>
    <xf numFmtId="166" fontId="22" fillId="0" borderId="2" xfId="0" applyNumberFormat="1" applyFont="1" applyFill="1" applyBorder="1" applyAlignment="1">
      <alignment vertical="center" wrapText="1"/>
    </xf>
    <xf numFmtId="0" fontId="21" fillId="0" borderId="2" xfId="3"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left" vertical="center" wrapText="1"/>
    </xf>
    <xf numFmtId="4" fontId="21" fillId="0" borderId="2" xfId="3" applyNumberFormat="1" applyFont="1" applyFill="1" applyBorder="1" applyAlignment="1">
      <alignment horizontal="right" vertical="center" wrapText="1"/>
    </xf>
    <xf numFmtId="166" fontId="21" fillId="0" borderId="2" xfId="3" applyNumberFormat="1" applyFont="1" applyFill="1" applyBorder="1" applyAlignment="1">
      <alignment horizontal="right" vertical="center" wrapText="1"/>
    </xf>
    <xf numFmtId="0" fontId="19" fillId="0" borderId="2" xfId="3" applyFont="1" applyFill="1" applyBorder="1" applyAlignment="1">
      <alignment horizontal="center" vertical="center" wrapText="1"/>
    </xf>
    <xf numFmtId="0" fontId="21" fillId="0" borderId="2" xfId="0" applyFont="1" applyFill="1" applyBorder="1" applyAlignment="1">
      <alignment horizontal="left" vertical="center" wrapText="1"/>
    </xf>
    <xf numFmtId="4" fontId="19" fillId="0" borderId="2" xfId="3" applyNumberFormat="1" applyFont="1" applyFill="1" applyBorder="1" applyAlignment="1">
      <alignment horizontal="right" vertical="center" wrapText="1"/>
    </xf>
    <xf numFmtId="166" fontId="19" fillId="0" borderId="2" xfId="3"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4" fontId="19" fillId="0" borderId="2" xfId="3" applyNumberFormat="1" applyFont="1" applyFill="1" applyBorder="1" applyAlignment="1">
      <alignment horizontal="right" vertical="center"/>
    </xf>
    <xf numFmtId="0" fontId="19" fillId="0" borderId="2" xfId="16" applyFont="1" applyFill="1" applyBorder="1" applyAlignment="1">
      <alignment horizontal="left" vertical="center" wrapText="1"/>
    </xf>
    <xf numFmtId="166" fontId="21" fillId="0" borderId="2" xfId="3" applyNumberFormat="1" applyFont="1" applyFill="1" applyBorder="1" applyAlignment="1">
      <alignment horizontal="center" vertical="center" wrapText="1"/>
    </xf>
    <xf numFmtId="172" fontId="22" fillId="0" borderId="2" xfId="3" applyNumberFormat="1" applyFont="1" applyFill="1" applyBorder="1" applyAlignment="1">
      <alignment horizontal="center" vertical="center" wrapText="1"/>
    </xf>
    <xf numFmtId="0" fontId="43" fillId="0" borderId="2" xfId="0" applyFont="1" applyBorder="1"/>
    <xf numFmtId="0" fontId="22" fillId="0" borderId="2" xfId="16" applyFont="1" applyFill="1" applyBorder="1" applyAlignment="1">
      <alignment horizontal="left" vertical="center" wrapText="1"/>
    </xf>
    <xf numFmtId="0" fontId="21" fillId="0" borderId="2" xfId="16" applyFont="1" applyFill="1" applyBorder="1" applyAlignment="1">
      <alignment horizontal="left" vertical="center" wrapText="1"/>
    </xf>
    <xf numFmtId="4" fontId="21" fillId="0" borderId="2" xfId="6" applyNumberFormat="1" applyFont="1" applyFill="1" applyBorder="1" applyAlignment="1">
      <alignment horizontal="right" vertical="center" wrapText="1"/>
    </xf>
    <xf numFmtId="175" fontId="19" fillId="0" borderId="2" xfId="3" applyNumberFormat="1" applyFont="1" applyFill="1" applyBorder="1" applyAlignment="1">
      <alignment horizontal="righ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22" fillId="0" borderId="2" xfId="3" applyFont="1" applyFill="1" applyBorder="1" applyAlignment="1">
      <alignment horizontal="center" vertical="center" wrapText="1"/>
    </xf>
    <xf numFmtId="165" fontId="33" fillId="0" borderId="2" xfId="1" applyNumberFormat="1" applyFont="1" applyBorder="1" applyAlignment="1">
      <alignment horizontal="right" vertical="center"/>
    </xf>
    <xf numFmtId="175" fontId="21" fillId="0" borderId="2" xfId="3" applyNumberFormat="1" applyFont="1" applyFill="1" applyBorder="1" applyAlignment="1">
      <alignment horizontal="right" vertical="center" wrapText="1"/>
    </xf>
    <xf numFmtId="165" fontId="22" fillId="0" borderId="2" xfId="1" applyNumberFormat="1" applyFont="1" applyFill="1" applyBorder="1" applyAlignment="1">
      <alignment horizontal="right" vertical="center" wrapText="1"/>
    </xf>
    <xf numFmtId="165" fontId="21" fillId="0" borderId="2" xfId="1" applyNumberFormat="1" applyFont="1" applyFill="1" applyBorder="1" applyAlignment="1">
      <alignment horizontal="right" vertical="center" wrapText="1"/>
    </xf>
    <xf numFmtId="0" fontId="15" fillId="0" borderId="0" xfId="0" applyFont="1" applyBorder="1" applyAlignment="1">
      <alignment horizontal="center" vertical="center" wrapText="1"/>
    </xf>
    <xf numFmtId="165" fontId="13" fillId="0" borderId="2" xfId="1" applyFont="1" applyBorder="1" applyAlignment="1">
      <alignment horizontal="center" vertical="center" wrapText="1"/>
    </xf>
    <xf numFmtId="0" fontId="44" fillId="0" borderId="10" xfId="0" applyFont="1" applyBorder="1" applyAlignment="1">
      <alignment horizontal="center" vertical="center" wrapText="1"/>
    </xf>
    <xf numFmtId="0" fontId="24" fillId="0" borderId="2" xfId="0" applyFont="1" applyBorder="1" applyAlignment="1">
      <alignment horizontal="center" vertical="center" wrapText="1"/>
    </xf>
    <xf numFmtId="0" fontId="13" fillId="0" borderId="2" xfId="0" applyFont="1" applyBorder="1" applyAlignment="1">
      <alignment vertical="center"/>
    </xf>
    <xf numFmtId="165" fontId="13" fillId="0" borderId="2" xfId="1" applyFont="1" applyBorder="1" applyAlignment="1">
      <alignment horizontal="center" vertical="center"/>
    </xf>
    <xf numFmtId="165" fontId="13" fillId="0" borderId="2" xfId="1" applyFont="1" applyBorder="1" applyAlignment="1">
      <alignment horizontal="right" vertical="center"/>
    </xf>
    <xf numFmtId="0" fontId="14" fillId="0" borderId="2" xfId="0" applyFont="1" applyBorder="1" applyAlignment="1">
      <alignment horizontal="left" vertical="center" wrapText="1"/>
    </xf>
    <xf numFmtId="165" fontId="14" fillId="0" borderId="2" xfId="1" applyFont="1" applyBorder="1" applyAlignment="1">
      <alignment horizontal="right" vertical="center"/>
    </xf>
    <xf numFmtId="2" fontId="14" fillId="0" borderId="2" xfId="0" applyNumberFormat="1" applyFont="1" applyBorder="1" applyAlignment="1">
      <alignment horizontal="right"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165" fontId="14" fillId="0" borderId="2" xfId="1" applyFont="1" applyBorder="1" applyAlignment="1">
      <alignment horizontal="center" vertical="center"/>
    </xf>
    <xf numFmtId="2" fontId="14" fillId="0" borderId="2" xfId="0" applyNumberFormat="1" applyFont="1" applyBorder="1" applyAlignment="1">
      <alignment horizontal="center" vertical="center"/>
    </xf>
    <xf numFmtId="0" fontId="22" fillId="0" borderId="8" xfId="0" applyFont="1" applyFill="1" applyBorder="1" applyAlignment="1">
      <alignment horizontal="center" vertical="center" wrapText="1"/>
    </xf>
    <xf numFmtId="0" fontId="22" fillId="0" borderId="2" xfId="3" applyFont="1" applyFill="1" applyBorder="1" applyAlignment="1">
      <alignment horizontal="center" vertical="center" wrapText="1"/>
    </xf>
    <xf numFmtId="4" fontId="22" fillId="0" borderId="2" xfId="3" applyNumberFormat="1" applyFont="1" applyFill="1" applyBorder="1" applyAlignment="1">
      <alignment horizontal="right" vertical="center" wrapText="1"/>
    </xf>
    <xf numFmtId="4" fontId="22" fillId="0" borderId="2" xfId="3" applyNumberFormat="1" applyFont="1" applyFill="1" applyBorder="1" applyAlignment="1">
      <alignment horizontal="right" vertical="center"/>
    </xf>
    <xf numFmtId="165" fontId="13" fillId="0" borderId="2" xfId="1" applyFont="1" applyBorder="1" applyAlignment="1">
      <alignment horizontal="center" vertical="center" wrapText="1"/>
    </xf>
    <xf numFmtId="175" fontId="22" fillId="0" borderId="2" xfId="3" applyNumberFormat="1" applyFont="1" applyFill="1" applyBorder="1" applyAlignment="1">
      <alignment horizontal="right" vertical="center" wrapText="1"/>
    </xf>
    <xf numFmtId="165" fontId="33" fillId="0" borderId="2" xfId="1" applyNumberFormat="1" applyFont="1" applyFill="1" applyBorder="1" applyAlignment="1">
      <alignment horizontal="right" vertical="center" wrapText="1"/>
    </xf>
    <xf numFmtId="4" fontId="22" fillId="0" borderId="2" xfId="0" applyNumberFormat="1" applyFont="1" applyFill="1" applyBorder="1" applyAlignment="1">
      <alignment horizontal="right" vertical="center" wrapText="1"/>
    </xf>
    <xf numFmtId="0" fontId="45" fillId="0" borderId="2" xfId="3" applyFont="1" applyFill="1" applyBorder="1" applyAlignment="1">
      <alignment horizontal="center" vertical="center" wrapText="1"/>
    </xf>
    <xf numFmtId="0" fontId="46" fillId="0" borderId="2" xfId="3" applyFont="1" applyFill="1" applyBorder="1" applyAlignment="1">
      <alignment horizontal="center" vertical="center" wrapText="1"/>
    </xf>
    <xf numFmtId="3" fontId="46" fillId="2" borderId="2" xfId="4" applyNumberFormat="1" applyFont="1" applyFill="1" applyBorder="1" applyAlignment="1">
      <alignment horizontal="center" vertical="center" wrapText="1"/>
    </xf>
    <xf numFmtId="0" fontId="47" fillId="0" borderId="2" xfId="3" applyFont="1" applyFill="1" applyBorder="1" applyAlignment="1">
      <alignment horizontal="center" vertical="center" wrapText="1"/>
    </xf>
    <xf numFmtId="0" fontId="45" fillId="0" borderId="2" xfId="0" applyFont="1" applyFill="1" applyBorder="1" applyAlignment="1">
      <alignment vertical="center" wrapText="1"/>
    </xf>
    <xf numFmtId="0" fontId="45" fillId="0" borderId="2" xfId="16" applyFont="1" applyFill="1" applyBorder="1" applyAlignment="1">
      <alignment horizontal="left" vertical="center" wrapText="1"/>
    </xf>
    <xf numFmtId="165" fontId="49" fillId="0" borderId="2" xfId="1" applyFont="1" applyBorder="1" applyAlignment="1">
      <alignment horizontal="center" vertical="center" wrapText="1"/>
    </xf>
    <xf numFmtId="165" fontId="49" fillId="0" borderId="2" xfId="1" applyFont="1" applyBorder="1" applyAlignment="1">
      <alignment vertical="center" wrapText="1"/>
    </xf>
    <xf numFmtId="0" fontId="31" fillId="0" borderId="2" xfId="0" applyFont="1" applyBorder="1"/>
    <xf numFmtId="0" fontId="5" fillId="0" borderId="7" xfId="0" applyFont="1" applyFill="1" applyBorder="1" applyAlignment="1">
      <alignment horizontal="left" vertical="top"/>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0" xfId="3"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1" xfId="3" applyFont="1" applyFill="1" applyBorder="1" applyAlignment="1">
      <alignment horizontal="right"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right"/>
    </xf>
    <xf numFmtId="0" fontId="13" fillId="0" borderId="2" xfId="0" applyFont="1" applyBorder="1" applyAlignment="1">
      <alignment horizontal="center" vertical="center"/>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Alignment="1">
      <alignment horizontal="center" wrapText="1"/>
    </xf>
    <xf numFmtId="0" fontId="2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8" xfId="0" applyNumberFormat="1"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7" fillId="0" borderId="0" xfId="0" applyFont="1" applyFill="1" applyAlignment="1">
      <alignment horizontal="center" vertical="center" wrapText="1"/>
    </xf>
    <xf numFmtId="0" fontId="13" fillId="0" borderId="0" xfId="0" applyFont="1" applyFill="1" applyAlignment="1">
      <alignment horizontal="center" vertical="center" wrapText="1"/>
    </xf>
    <xf numFmtId="0" fontId="15" fillId="0" borderId="0" xfId="0" applyFont="1" applyFill="1" applyAlignment="1">
      <alignment horizontal="center" vertical="center" wrapText="1"/>
    </xf>
    <xf numFmtId="0" fontId="24" fillId="0" borderId="0" xfId="0" applyFont="1" applyFill="1" applyBorder="1" applyAlignment="1">
      <alignment horizontal="right" wrapText="1"/>
    </xf>
    <xf numFmtId="0" fontId="13" fillId="0" borderId="6" xfId="39" applyFont="1" applyFill="1" applyBorder="1" applyAlignment="1">
      <alignment horizontal="center" vertical="center" wrapText="1"/>
    </xf>
    <xf numFmtId="0" fontId="13" fillId="0" borderId="8" xfId="39" applyFont="1" applyFill="1" applyBorder="1" applyAlignment="1">
      <alignment horizontal="center" vertical="center" wrapText="1"/>
    </xf>
    <xf numFmtId="0" fontId="13" fillId="0" borderId="10" xfId="39"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wrapText="1"/>
    </xf>
    <xf numFmtId="0" fontId="13" fillId="0" borderId="5" xfId="0" applyFont="1" applyFill="1" applyBorder="1" applyAlignment="1">
      <alignment horizontal="center" wrapText="1"/>
    </xf>
    <xf numFmtId="0" fontId="1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3" xfId="39" applyFont="1" applyFill="1" applyBorder="1" applyAlignment="1">
      <alignment horizontal="center" vertical="center" wrapText="1"/>
    </xf>
    <xf numFmtId="0" fontId="13" fillId="0" borderId="4" xfId="39" applyFont="1" applyFill="1" applyBorder="1" applyAlignment="1">
      <alignment horizontal="center" vertical="center" wrapText="1"/>
    </xf>
    <xf numFmtId="0" fontId="13" fillId="0" borderId="5" xfId="39" applyFont="1" applyFill="1" applyBorder="1" applyAlignment="1">
      <alignment horizontal="center" vertical="center" wrapText="1"/>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0" fillId="0" borderId="0" xfId="0" applyAlignment="1">
      <alignment horizontal="center"/>
    </xf>
    <xf numFmtId="0" fontId="43" fillId="0" borderId="0" xfId="0" applyFont="1" applyAlignment="1">
      <alignment horizontal="center"/>
    </xf>
    <xf numFmtId="0" fontId="4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2" fillId="0" borderId="2" xfId="3" applyFont="1" applyFill="1" applyBorder="1" applyAlignment="1">
      <alignment horizontal="center" vertical="center" wrapText="1"/>
    </xf>
    <xf numFmtId="0" fontId="45" fillId="0" borderId="2" xfId="3" applyFont="1" applyFill="1" applyBorder="1" applyAlignment="1">
      <alignment horizontal="left" vertical="center" wrapText="1"/>
    </xf>
    <xf numFmtId="0" fontId="19" fillId="0" borderId="8" xfId="0"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45" fillId="0" borderId="3" xfId="3" applyFont="1" applyFill="1" applyBorder="1" applyAlignment="1">
      <alignment horizontal="center" vertical="center" wrapText="1"/>
    </xf>
    <xf numFmtId="0" fontId="45" fillId="0" borderId="4" xfId="3" applyFont="1" applyFill="1" applyBorder="1" applyAlignment="1">
      <alignment horizontal="center" vertical="center" wrapText="1"/>
    </xf>
    <xf numFmtId="0" fontId="45" fillId="0" borderId="5"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1" xfId="3" applyFont="1" applyFill="1" applyBorder="1" applyAlignment="1">
      <alignment horizontal="center" vertical="center" wrapText="1"/>
    </xf>
    <xf numFmtId="0" fontId="45" fillId="0" borderId="12" xfId="3" applyFont="1" applyFill="1" applyBorder="1" applyAlignment="1">
      <alignment horizontal="center" vertical="center" wrapText="1"/>
    </xf>
    <xf numFmtId="0" fontId="45" fillId="0" borderId="7" xfId="3" applyFont="1" applyFill="1" applyBorder="1" applyAlignment="1">
      <alignment horizontal="center" vertical="center" wrapText="1"/>
    </xf>
    <xf numFmtId="0" fontId="45" fillId="0" borderId="14" xfId="3" applyFont="1" applyFill="1" applyBorder="1" applyAlignment="1">
      <alignment horizontal="center" vertical="center" wrapText="1"/>
    </xf>
    <xf numFmtId="0" fontId="45" fillId="0" borderId="13" xfId="3" applyFont="1" applyFill="1" applyBorder="1" applyAlignment="1">
      <alignment horizontal="center" vertical="center" wrapText="1"/>
    </xf>
    <xf numFmtId="0" fontId="45" fillId="0" borderId="1" xfId="3" applyFont="1" applyFill="1" applyBorder="1" applyAlignment="1">
      <alignment horizontal="center" vertical="center" wrapText="1"/>
    </xf>
    <xf numFmtId="0" fontId="45" fillId="0" borderId="11" xfId="3" applyFont="1" applyFill="1" applyBorder="1" applyAlignment="1">
      <alignment horizontal="center" vertical="center" wrapText="1"/>
    </xf>
    <xf numFmtId="165" fontId="14" fillId="0" borderId="0" xfId="1" applyFont="1" applyAlignment="1">
      <alignment horizontal="center"/>
    </xf>
    <xf numFmtId="0" fontId="49"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44" fillId="0" borderId="0" xfId="0" applyFont="1" applyBorder="1" applyAlignment="1">
      <alignment horizontal="righ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cellXfs>
  <cellStyles count="92">
    <cellStyle name="Bình thường 2" xfId="3"/>
    <cellStyle name="Bình thường 2 2" xfId="16"/>
    <cellStyle name="Bình thường 3" xfId="19"/>
    <cellStyle name="Bình thường 3 2" xfId="42"/>
    <cellStyle name="Bình thường 3 3" xfId="41"/>
    <cellStyle name="Bình thường 4" xfId="20"/>
    <cellStyle name="Bình thường 5" xfId="35"/>
    <cellStyle name="Comma" xfId="1" builtinId="3"/>
    <cellStyle name="Comma [0]" xfId="2" builtinId="6"/>
    <cellStyle name="Comma [0] 2" xfId="23"/>
    <cellStyle name="Comma [0] 2 2" xfId="43"/>
    <cellStyle name="Comma 10" xfId="78"/>
    <cellStyle name="Comma 11" xfId="86"/>
    <cellStyle name="Comma 12" xfId="77"/>
    <cellStyle name="Comma 13" xfId="84"/>
    <cellStyle name="Comma 14" xfId="75"/>
    <cellStyle name="Comma 15" xfId="82"/>
    <cellStyle name="Comma 16" xfId="76"/>
    <cellStyle name="Comma 17" xfId="83"/>
    <cellStyle name="Comma 18" xfId="88"/>
    <cellStyle name="Comma 19" xfId="79"/>
    <cellStyle name="Comma 2" xfId="44"/>
    <cellStyle name="Comma 2 2" xfId="45"/>
    <cellStyle name="Comma 2 3" xfId="9"/>
    <cellStyle name="Comma 2 3 2" xfId="47"/>
    <cellStyle name="Comma 2 3 3" xfId="46"/>
    <cellStyle name="Comma 2 6" xfId="40"/>
    <cellStyle name="Comma 20" xfId="89"/>
    <cellStyle name="Comma 21" xfId="80"/>
    <cellStyle name="Comma 22" xfId="90"/>
    <cellStyle name="Comma 23" xfId="81"/>
    <cellStyle name="Comma 24" xfId="91"/>
    <cellStyle name="Comma 3" xfId="8"/>
    <cellStyle name="Comma 3 2" xfId="18"/>
    <cellStyle name="Comma 3 2 2" xfId="50"/>
    <cellStyle name="Comma 3 2 3" xfId="49"/>
    <cellStyle name="Comma 3 3" xfId="51"/>
    <cellStyle name="Comma 3 4" xfId="48"/>
    <cellStyle name="Comma 4" xfId="52"/>
    <cellStyle name="Comma 5" xfId="58"/>
    <cellStyle name="Comma 6" xfId="53"/>
    <cellStyle name="Comma 7" xfId="54"/>
    <cellStyle name="Comma 8" xfId="74"/>
    <cellStyle name="Comma 9" xfId="87"/>
    <cellStyle name="Chuẩn 2" xfId="6"/>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Dấu phảy [0] 2" xfId="59"/>
    <cellStyle name="Dấu phảy 2" xfId="38"/>
    <cellStyle name="Dấu phảy 2 2" xfId="28"/>
    <cellStyle name="Dấu phảy 2 2 2" xfId="61"/>
    <cellStyle name="Dấu phảy 2 3" xfId="60"/>
    <cellStyle name="Dấu_phảy 3" xfId="7"/>
    <cellStyle name="Normal" xfId="0" builtinId="0"/>
    <cellStyle name="Normal 10" xfId="27"/>
    <cellStyle name="Normal 10 2" xfId="62"/>
    <cellStyle name="Normal 12" xfId="24"/>
    <cellStyle name="Normal 12 2" xfId="63"/>
    <cellStyle name="Normal 2" xfId="5"/>
    <cellStyle name="Normal 2 14" xfId="64"/>
    <cellStyle name="Normal 2 2" xfId="36"/>
    <cellStyle name="Normal 2 2 2" xfId="65"/>
    <cellStyle name="Normal 2 3" xfId="21"/>
    <cellStyle name="Normal 2 3 2" xfId="66"/>
    <cellStyle name="Normal 2 5" xfId="67"/>
    <cellStyle name="Normal 2 8" xfId="39"/>
    <cellStyle name="Normal 3" xfId="13"/>
    <cellStyle name="Normal 3 2" xfId="68"/>
    <cellStyle name="Normal 5" xfId="15"/>
    <cellStyle name="Normal 5 2" xfId="69"/>
    <cellStyle name="Normal 6" xfId="14"/>
    <cellStyle name="Normal 6 2" xfId="70"/>
    <cellStyle name="Normal 7" xfId="22"/>
    <cellStyle name="Normal 8" xfId="71"/>
    <cellStyle name="Normal 9" xfId="25"/>
    <cellStyle name="Normal 9 2" xfId="72"/>
    <cellStyle name="Normal_Bieu mau (CV )" xfId="4"/>
    <cellStyle name="Normal_Bieu mau (CV ) 2" xfId="17"/>
    <cellStyle name="Normal_Tables_Commune" xfId="12"/>
    <cellStyle name="Percent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495" t="s">
        <v>553</v>
      </c>
      <c r="B1" s="495"/>
      <c r="C1" s="495"/>
      <c r="D1" s="495"/>
      <c r="E1" s="495"/>
      <c r="F1" s="495"/>
      <c r="G1" s="495"/>
      <c r="H1" s="495"/>
      <c r="I1" s="495"/>
      <c r="J1" s="495"/>
      <c r="K1" s="495"/>
      <c r="L1" s="495"/>
      <c r="M1" s="495"/>
      <c r="N1" s="495"/>
      <c r="O1" s="495"/>
    </row>
    <row r="2" spans="1:18" ht="27.6" customHeight="1">
      <c r="A2" s="496" t="s">
        <v>554</v>
      </c>
      <c r="B2" s="496"/>
      <c r="C2" s="496"/>
      <c r="D2" s="496"/>
      <c r="E2" s="496"/>
      <c r="F2" s="496"/>
      <c r="G2" s="496"/>
      <c r="H2" s="496"/>
      <c r="I2" s="496"/>
      <c r="J2" s="496"/>
      <c r="K2" s="496"/>
      <c r="L2" s="496"/>
      <c r="M2" s="496"/>
      <c r="N2" s="496"/>
      <c r="O2" s="496"/>
    </row>
    <row r="3" spans="1:18">
      <c r="A3" s="491" t="s">
        <v>915</v>
      </c>
      <c r="B3" s="491"/>
      <c r="C3" s="491"/>
      <c r="D3" s="491"/>
      <c r="E3" s="491"/>
      <c r="F3" s="491"/>
      <c r="G3" s="491"/>
      <c r="H3" s="491"/>
      <c r="I3" s="491"/>
      <c r="J3" s="491"/>
      <c r="K3" s="491"/>
      <c r="L3" s="491"/>
      <c r="M3" s="491"/>
      <c r="N3" s="491"/>
      <c r="O3" s="491"/>
    </row>
    <row r="4" spans="1:18">
      <c r="A4" s="2"/>
      <c r="B4" s="236"/>
      <c r="C4" s="2"/>
      <c r="D4" s="2"/>
      <c r="E4" s="2"/>
      <c r="F4" s="2"/>
      <c r="G4" s="237"/>
      <c r="H4" s="299"/>
      <c r="I4" s="497" t="s">
        <v>0</v>
      </c>
      <c r="J4" s="497"/>
      <c r="K4" s="497"/>
      <c r="L4" s="497"/>
      <c r="M4" s="497"/>
      <c r="N4" s="497"/>
      <c r="O4" s="497"/>
    </row>
    <row r="5" spans="1:18">
      <c r="A5" s="498" t="s">
        <v>1</v>
      </c>
      <c r="B5" s="499" t="s">
        <v>2</v>
      </c>
      <c r="C5" s="498" t="s">
        <v>3</v>
      </c>
      <c r="D5" s="235"/>
      <c r="E5" s="498" t="s">
        <v>4</v>
      </c>
      <c r="F5" s="498" t="s">
        <v>5</v>
      </c>
      <c r="G5" s="500" t="s">
        <v>6</v>
      </c>
      <c r="H5" s="501"/>
      <c r="I5" s="501"/>
      <c r="J5" s="502"/>
      <c r="K5" s="500" t="s">
        <v>7</v>
      </c>
      <c r="L5" s="501"/>
      <c r="M5" s="501"/>
      <c r="N5" s="502"/>
      <c r="O5" s="498" t="s">
        <v>8</v>
      </c>
    </row>
    <row r="6" spans="1:18" ht="42.75">
      <c r="A6" s="498"/>
      <c r="B6" s="499"/>
      <c r="C6" s="498"/>
      <c r="D6" s="235"/>
      <c r="E6" s="498"/>
      <c r="F6" s="498"/>
      <c r="G6" s="3" t="s">
        <v>9</v>
      </c>
      <c r="H6" s="300" t="s">
        <v>10</v>
      </c>
      <c r="I6" s="3" t="s">
        <v>11</v>
      </c>
      <c r="J6" s="3" t="s">
        <v>12</v>
      </c>
      <c r="K6" s="3" t="s">
        <v>9</v>
      </c>
      <c r="L6" s="3" t="s">
        <v>10</v>
      </c>
      <c r="M6" s="3" t="s">
        <v>11</v>
      </c>
      <c r="N6" s="3" t="s">
        <v>12</v>
      </c>
      <c r="O6" s="498"/>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492" t="s">
        <v>17</v>
      </c>
      <c r="C9" s="492"/>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493" t="s">
        <v>27</v>
      </c>
      <c r="C11" s="494"/>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490"/>
      <c r="Q18" s="490"/>
      <c r="R18" s="490"/>
      <c r="S18" s="490"/>
      <c r="T18" s="490"/>
      <c r="U18" s="490"/>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490"/>
      <c r="Q20" s="490"/>
      <c r="R20" s="490"/>
      <c r="S20" s="490"/>
      <c r="T20" s="490"/>
      <c r="U20" s="490"/>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936</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A1:O1"/>
    <mergeCell ref="A2:O2"/>
    <mergeCell ref="I4:O4"/>
    <mergeCell ref="A5:A6"/>
    <mergeCell ref="B5:B6"/>
    <mergeCell ref="C5:C6"/>
    <mergeCell ref="E5:E6"/>
    <mergeCell ref="F5:F6"/>
    <mergeCell ref="G5:J5"/>
    <mergeCell ref="K5:N5"/>
    <mergeCell ref="O5:O6"/>
    <mergeCell ref="P20:U20"/>
    <mergeCell ref="A3:O3"/>
    <mergeCell ref="B9:C9"/>
    <mergeCell ref="B11:C11"/>
    <mergeCell ref="P18:U18"/>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504" t="s">
        <v>700</v>
      </c>
      <c r="B1" s="504"/>
      <c r="G1" s="505"/>
      <c r="H1" s="505"/>
      <c r="I1" s="167"/>
      <c r="J1" s="167"/>
      <c r="K1" s="167"/>
      <c r="L1" s="167"/>
    </row>
    <row r="2" spans="1:13">
      <c r="A2" s="506" t="s">
        <v>555</v>
      </c>
      <c r="B2" s="506"/>
      <c r="C2" s="506"/>
      <c r="D2" s="506"/>
      <c r="E2" s="506"/>
      <c r="F2" s="506"/>
      <c r="G2" s="506"/>
      <c r="H2" s="506"/>
      <c r="I2" s="506"/>
      <c r="J2" s="506"/>
      <c r="K2" s="506"/>
      <c r="L2" s="506"/>
      <c r="M2" s="506"/>
    </row>
    <row r="3" spans="1:13">
      <c r="A3" s="507" t="s">
        <v>915</v>
      </c>
      <c r="B3" s="507"/>
      <c r="C3" s="507"/>
      <c r="D3" s="507"/>
      <c r="E3" s="507"/>
      <c r="F3" s="507"/>
      <c r="G3" s="507"/>
      <c r="H3" s="507"/>
      <c r="I3" s="507"/>
      <c r="J3" s="507"/>
      <c r="K3" s="507"/>
      <c r="L3" s="507"/>
    </row>
    <row r="4" spans="1:13">
      <c r="F4" s="508" t="s">
        <v>0</v>
      </c>
      <c r="G4" s="508"/>
      <c r="H4" s="508"/>
      <c r="I4" s="508"/>
      <c r="J4" s="508"/>
      <c r="K4" s="508"/>
      <c r="L4" s="508"/>
    </row>
    <row r="5" spans="1:13">
      <c r="A5" s="509" t="s">
        <v>556</v>
      </c>
      <c r="B5" s="509" t="s">
        <v>557</v>
      </c>
      <c r="C5" s="509" t="s">
        <v>558</v>
      </c>
      <c r="D5" s="503" t="s">
        <v>559</v>
      </c>
      <c r="E5" s="503" t="s">
        <v>560</v>
      </c>
      <c r="F5" s="503" t="s">
        <v>561</v>
      </c>
      <c r="G5" s="503"/>
      <c r="H5" s="503"/>
      <c r="I5" s="503" t="s">
        <v>562</v>
      </c>
      <c r="J5" s="503"/>
      <c r="K5" s="503"/>
      <c r="L5" s="503" t="s">
        <v>563</v>
      </c>
    </row>
    <row r="6" spans="1:13">
      <c r="A6" s="509"/>
      <c r="B6" s="509"/>
      <c r="C6" s="509"/>
      <c r="D6" s="503"/>
      <c r="E6" s="503"/>
      <c r="F6" s="503"/>
      <c r="G6" s="503"/>
      <c r="H6" s="503"/>
      <c r="I6" s="503"/>
      <c r="J6" s="503"/>
      <c r="K6" s="503"/>
      <c r="L6" s="503"/>
    </row>
    <row r="7" spans="1:13">
      <c r="A7" s="509"/>
      <c r="B7" s="509"/>
      <c r="C7" s="509"/>
      <c r="D7" s="503"/>
      <c r="E7" s="503"/>
      <c r="F7" s="503"/>
      <c r="G7" s="503"/>
      <c r="H7" s="503"/>
      <c r="I7" s="503"/>
      <c r="J7" s="503"/>
      <c r="K7" s="503"/>
      <c r="L7" s="503"/>
    </row>
    <row r="8" spans="1:13" ht="56.25">
      <c r="A8" s="509"/>
      <c r="B8" s="509"/>
      <c r="C8" s="509"/>
      <c r="D8" s="503"/>
      <c r="E8" s="503"/>
      <c r="F8" s="166" t="s">
        <v>564</v>
      </c>
      <c r="G8" s="35" t="s">
        <v>10</v>
      </c>
      <c r="H8" s="35" t="s">
        <v>11</v>
      </c>
      <c r="I8" s="166" t="s">
        <v>564</v>
      </c>
      <c r="J8" s="35" t="s">
        <v>10</v>
      </c>
      <c r="K8" s="35" t="s">
        <v>11</v>
      </c>
      <c r="L8" s="503"/>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515" t="s">
        <v>832</v>
      </c>
      <c r="B1" s="515"/>
      <c r="C1" s="515"/>
      <c r="D1" s="515"/>
      <c r="E1" s="515"/>
      <c r="F1" s="515"/>
      <c r="G1" s="175"/>
      <c r="H1" s="175"/>
      <c r="I1" s="175"/>
      <c r="J1" s="175"/>
      <c r="K1" s="175"/>
      <c r="L1" s="175"/>
      <c r="M1" s="175"/>
      <c r="N1" s="175"/>
      <c r="O1" s="175"/>
      <c r="P1" s="175"/>
      <c r="Q1" s="175"/>
      <c r="R1" s="175"/>
    </row>
    <row r="2" spans="1:22">
      <c r="A2" s="516" t="s">
        <v>701</v>
      </c>
      <c r="B2" s="516"/>
      <c r="C2" s="516"/>
      <c r="D2" s="516"/>
      <c r="E2" s="516"/>
      <c r="F2" s="516"/>
      <c r="G2" s="516"/>
      <c r="H2" s="516"/>
      <c r="I2" s="516"/>
      <c r="J2" s="516"/>
      <c r="K2" s="516"/>
      <c r="L2" s="516"/>
      <c r="M2" s="516"/>
      <c r="N2" s="516"/>
      <c r="O2" s="516"/>
      <c r="P2" s="516"/>
      <c r="Q2" s="516"/>
      <c r="R2" s="516"/>
      <c r="S2" s="516"/>
    </row>
    <row r="3" spans="1:22">
      <c r="A3" s="517" t="s">
        <v>915</v>
      </c>
      <c r="B3" s="517"/>
      <c r="C3" s="517"/>
      <c r="D3" s="517"/>
      <c r="E3" s="517"/>
      <c r="F3" s="517"/>
      <c r="G3" s="517"/>
      <c r="H3" s="517"/>
      <c r="I3" s="517"/>
      <c r="J3" s="517"/>
      <c r="K3" s="517"/>
      <c r="L3" s="517"/>
      <c r="M3" s="517"/>
      <c r="N3" s="517"/>
      <c r="O3" s="517"/>
      <c r="P3" s="517"/>
      <c r="Q3" s="517"/>
      <c r="R3" s="517"/>
      <c r="S3" s="517"/>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508" t="s">
        <v>0</v>
      </c>
      <c r="Q4" s="508"/>
      <c r="R4" s="508"/>
      <c r="S4" s="508"/>
      <c r="T4" s="182"/>
      <c r="U4" s="182"/>
      <c r="V4" s="182"/>
    </row>
    <row r="5" spans="1:22">
      <c r="A5" s="518" t="s">
        <v>556</v>
      </c>
      <c r="B5" s="521" t="s">
        <v>702</v>
      </c>
      <c r="C5" s="512" t="s">
        <v>703</v>
      </c>
      <c r="D5" s="513"/>
      <c r="E5" s="513"/>
      <c r="F5" s="513"/>
      <c r="G5" s="513"/>
      <c r="H5" s="513"/>
      <c r="I5" s="513"/>
      <c r="J5" s="513"/>
      <c r="K5" s="513"/>
      <c r="L5" s="513"/>
      <c r="M5" s="513"/>
      <c r="N5" s="513"/>
      <c r="O5" s="513"/>
      <c r="P5" s="513"/>
      <c r="Q5" s="513"/>
      <c r="R5" s="514"/>
      <c r="S5" s="524" t="s">
        <v>8</v>
      </c>
    </row>
    <row r="6" spans="1:22">
      <c r="A6" s="519"/>
      <c r="B6" s="522"/>
      <c r="C6" s="510" t="s">
        <v>777</v>
      </c>
      <c r="D6" s="528" t="s">
        <v>704</v>
      </c>
      <c r="E6" s="529"/>
      <c r="F6" s="530"/>
      <c r="G6" s="512" t="s">
        <v>778</v>
      </c>
      <c r="H6" s="513"/>
      <c r="I6" s="513"/>
      <c r="J6" s="513"/>
      <c r="K6" s="513"/>
      <c r="L6" s="513"/>
      <c r="M6" s="513"/>
      <c r="N6" s="513"/>
      <c r="O6" s="513"/>
      <c r="P6" s="513"/>
      <c r="Q6" s="513"/>
      <c r="R6" s="514"/>
      <c r="S6" s="525"/>
    </row>
    <row r="7" spans="1:22">
      <c r="A7" s="519"/>
      <c r="B7" s="522"/>
      <c r="C7" s="527"/>
      <c r="D7" s="531"/>
      <c r="E7" s="516"/>
      <c r="F7" s="532"/>
      <c r="G7" s="512" t="s">
        <v>705</v>
      </c>
      <c r="H7" s="513"/>
      <c r="I7" s="513"/>
      <c r="J7" s="514"/>
      <c r="K7" s="512" t="s">
        <v>52</v>
      </c>
      <c r="L7" s="513"/>
      <c r="M7" s="513"/>
      <c r="N7" s="514"/>
      <c r="O7" s="512" t="s">
        <v>706</v>
      </c>
      <c r="P7" s="513"/>
      <c r="Q7" s="513"/>
      <c r="R7" s="514"/>
      <c r="S7" s="525"/>
    </row>
    <row r="8" spans="1:22">
      <c r="A8" s="519"/>
      <c r="B8" s="522"/>
      <c r="C8" s="527"/>
      <c r="D8" s="533"/>
      <c r="E8" s="534"/>
      <c r="F8" s="535"/>
      <c r="G8" s="510" t="s">
        <v>9</v>
      </c>
      <c r="H8" s="512" t="s">
        <v>704</v>
      </c>
      <c r="I8" s="513"/>
      <c r="J8" s="514"/>
      <c r="K8" s="510" t="s">
        <v>9</v>
      </c>
      <c r="L8" s="512" t="s">
        <v>704</v>
      </c>
      <c r="M8" s="513"/>
      <c r="N8" s="514"/>
      <c r="O8" s="510" t="s">
        <v>9</v>
      </c>
      <c r="P8" s="512" t="s">
        <v>704</v>
      </c>
      <c r="Q8" s="513"/>
      <c r="R8" s="514"/>
      <c r="S8" s="525"/>
    </row>
    <row r="9" spans="1:22" ht="56.25">
      <c r="A9" s="520"/>
      <c r="B9" s="523"/>
      <c r="C9" s="511"/>
      <c r="D9" s="183" t="s">
        <v>707</v>
      </c>
      <c r="E9" s="183" t="s">
        <v>708</v>
      </c>
      <c r="F9" s="183" t="s">
        <v>709</v>
      </c>
      <c r="G9" s="511"/>
      <c r="H9" s="183" t="s">
        <v>707</v>
      </c>
      <c r="I9" s="183" t="s">
        <v>708</v>
      </c>
      <c r="J9" s="183" t="s">
        <v>709</v>
      </c>
      <c r="K9" s="511"/>
      <c r="L9" s="183" t="s">
        <v>707</v>
      </c>
      <c r="M9" s="183" t="s">
        <v>708</v>
      </c>
      <c r="N9" s="183" t="s">
        <v>709</v>
      </c>
      <c r="O9" s="511"/>
      <c r="P9" s="183" t="s">
        <v>707</v>
      </c>
      <c r="Q9" s="183" t="s">
        <v>708</v>
      </c>
      <c r="R9" s="183" t="s">
        <v>709</v>
      </c>
      <c r="S9" s="526"/>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K7:N7"/>
    <mergeCell ref="O7:R7"/>
    <mergeCell ref="G8:G9"/>
    <mergeCell ref="H8:J8"/>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ColWidth="9.140625"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536" t="s">
        <v>792</v>
      </c>
      <c r="B1" s="536"/>
      <c r="C1" s="171"/>
      <c r="D1" s="171"/>
      <c r="E1" s="171"/>
      <c r="F1" s="171"/>
      <c r="G1" s="171"/>
      <c r="H1" s="104"/>
      <c r="I1" s="104"/>
      <c r="J1" s="104"/>
      <c r="K1" s="104"/>
      <c r="L1" s="104"/>
      <c r="M1" s="104"/>
      <c r="N1" s="104"/>
      <c r="O1" s="104"/>
      <c r="P1" s="105"/>
      <c r="Q1" s="104"/>
    </row>
    <row r="2" spans="1:17" customFormat="1" ht="18.75">
      <c r="A2" s="537" t="s">
        <v>793</v>
      </c>
      <c r="B2" s="537"/>
      <c r="C2" s="537"/>
      <c r="D2" s="537"/>
      <c r="E2" s="537"/>
      <c r="F2" s="537"/>
      <c r="G2" s="537"/>
      <c r="H2" s="537"/>
      <c r="I2" s="537"/>
      <c r="J2" s="537"/>
      <c r="K2" s="537"/>
      <c r="L2" s="537"/>
      <c r="M2" s="537"/>
      <c r="N2" s="537"/>
      <c r="O2" s="537"/>
      <c r="P2" s="537"/>
      <c r="Q2" s="537"/>
    </row>
    <row r="3" spans="1:17" customFormat="1" ht="18.75">
      <c r="A3" s="538" t="s">
        <v>915</v>
      </c>
      <c r="B3" s="538"/>
      <c r="C3" s="538"/>
      <c r="D3" s="538"/>
      <c r="E3" s="538"/>
      <c r="F3" s="538"/>
      <c r="G3" s="538"/>
      <c r="H3" s="538"/>
      <c r="I3" s="538"/>
      <c r="J3" s="538"/>
      <c r="K3" s="538"/>
      <c r="L3" s="538"/>
      <c r="M3" s="538"/>
      <c r="N3" s="538"/>
      <c r="O3" s="538"/>
      <c r="P3" s="538"/>
      <c r="Q3" s="538"/>
    </row>
    <row r="4" spans="1:17" customFormat="1" ht="19.5">
      <c r="A4" s="106"/>
      <c r="B4" s="106"/>
      <c r="C4" s="106"/>
      <c r="D4" s="106"/>
      <c r="E4" s="106"/>
      <c r="F4" s="106"/>
      <c r="G4" s="106"/>
      <c r="H4" s="106"/>
      <c r="I4" s="106"/>
      <c r="J4" s="106"/>
      <c r="K4" s="106"/>
      <c r="L4" s="106"/>
      <c r="M4" s="106"/>
      <c r="N4" s="106"/>
      <c r="O4" s="539" t="s">
        <v>779</v>
      </c>
      <c r="P4" s="539"/>
      <c r="Q4" s="539"/>
    </row>
    <row r="5" spans="1:17" customFormat="1" ht="18.75">
      <c r="A5" s="540" t="s">
        <v>1</v>
      </c>
      <c r="B5" s="540" t="s">
        <v>780</v>
      </c>
      <c r="C5" s="543" t="s">
        <v>781</v>
      </c>
      <c r="D5" s="544"/>
      <c r="E5" s="544"/>
      <c r="F5" s="544"/>
      <c r="G5" s="544"/>
      <c r="H5" s="547" t="s">
        <v>791</v>
      </c>
      <c r="I5" s="547"/>
      <c r="J5" s="547"/>
      <c r="K5" s="547"/>
      <c r="L5" s="547"/>
      <c r="M5" s="547"/>
      <c r="N5" s="547"/>
      <c r="O5" s="547"/>
      <c r="P5" s="547"/>
      <c r="Q5" s="548"/>
    </row>
    <row r="6" spans="1:17" customFormat="1" ht="49.5" customHeight="1">
      <c r="A6" s="541"/>
      <c r="B6" s="541"/>
      <c r="C6" s="545"/>
      <c r="D6" s="546"/>
      <c r="E6" s="546"/>
      <c r="F6" s="546"/>
      <c r="G6" s="546"/>
      <c r="H6" s="549" t="s">
        <v>782</v>
      </c>
      <c r="I6" s="550"/>
      <c r="J6" s="549"/>
      <c r="K6" s="549"/>
      <c r="L6" s="549"/>
      <c r="M6" s="551" t="s">
        <v>783</v>
      </c>
      <c r="N6" s="552"/>
      <c r="O6" s="552"/>
      <c r="P6" s="552"/>
      <c r="Q6" s="553"/>
    </row>
    <row r="7" spans="1:17" customFormat="1" ht="18.75">
      <c r="A7" s="541"/>
      <c r="B7" s="541"/>
      <c r="C7" s="549" t="s">
        <v>784</v>
      </c>
      <c r="D7" s="554" t="s">
        <v>704</v>
      </c>
      <c r="E7" s="554"/>
      <c r="F7" s="554"/>
      <c r="G7" s="554"/>
      <c r="H7" s="549" t="s">
        <v>784</v>
      </c>
      <c r="I7" s="554" t="s">
        <v>704</v>
      </c>
      <c r="J7" s="554"/>
      <c r="K7" s="554"/>
      <c r="L7" s="554"/>
      <c r="M7" s="549" t="s">
        <v>784</v>
      </c>
      <c r="N7" s="554" t="s">
        <v>704</v>
      </c>
      <c r="O7" s="554"/>
      <c r="P7" s="554"/>
      <c r="Q7" s="554"/>
    </row>
    <row r="8" spans="1:17" customFormat="1" ht="18.75">
      <c r="A8" s="541"/>
      <c r="B8" s="541"/>
      <c r="C8" s="549"/>
      <c r="D8" s="554" t="s">
        <v>52</v>
      </c>
      <c r="E8" s="554"/>
      <c r="F8" s="554"/>
      <c r="G8" s="555" t="s">
        <v>706</v>
      </c>
      <c r="H8" s="549"/>
      <c r="I8" s="554" t="s">
        <v>52</v>
      </c>
      <c r="J8" s="554"/>
      <c r="K8" s="554"/>
      <c r="L8" s="555" t="s">
        <v>706</v>
      </c>
      <c r="M8" s="549"/>
      <c r="N8" s="554" t="s">
        <v>52</v>
      </c>
      <c r="O8" s="554"/>
      <c r="P8" s="554"/>
      <c r="Q8" s="554" t="s">
        <v>785</v>
      </c>
    </row>
    <row r="9" spans="1:17" customFormat="1" ht="112.5">
      <c r="A9" s="542"/>
      <c r="B9" s="542"/>
      <c r="C9" s="549"/>
      <c r="D9" s="170" t="s">
        <v>564</v>
      </c>
      <c r="E9" s="169" t="s">
        <v>786</v>
      </c>
      <c r="F9" s="170" t="s">
        <v>52</v>
      </c>
      <c r="G9" s="555"/>
      <c r="H9" s="549"/>
      <c r="I9" s="170" t="s">
        <v>564</v>
      </c>
      <c r="J9" s="169" t="s">
        <v>786</v>
      </c>
      <c r="K9" s="170" t="s">
        <v>52</v>
      </c>
      <c r="L9" s="555"/>
      <c r="M9" s="549"/>
      <c r="N9" s="170" t="s">
        <v>564</v>
      </c>
      <c r="O9" s="169" t="s">
        <v>787</v>
      </c>
      <c r="P9" s="169" t="s">
        <v>788</v>
      </c>
      <c r="Q9" s="554"/>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496" t="s">
        <v>938</v>
      </c>
      <c r="B1" s="496"/>
      <c r="C1" s="496"/>
      <c r="D1" s="496"/>
      <c r="E1" s="496"/>
      <c r="F1" s="496"/>
      <c r="G1" s="496"/>
      <c r="H1" s="496"/>
      <c r="I1" s="496"/>
      <c r="J1" s="496"/>
      <c r="K1" s="496"/>
      <c r="L1" s="496"/>
      <c r="M1" s="496"/>
      <c r="N1" s="496"/>
      <c r="O1" s="496"/>
    </row>
    <row r="2" spans="1:19">
      <c r="A2" s="491" t="s">
        <v>937</v>
      </c>
      <c r="B2" s="491"/>
      <c r="C2" s="491"/>
      <c r="D2" s="491"/>
      <c r="E2" s="491"/>
      <c r="F2" s="491"/>
      <c r="G2" s="491"/>
      <c r="H2" s="491"/>
      <c r="I2" s="491"/>
      <c r="J2" s="491"/>
      <c r="K2" s="491"/>
      <c r="L2" s="491"/>
      <c r="M2" s="491"/>
      <c r="N2" s="491"/>
      <c r="O2" s="491"/>
    </row>
    <row r="3" spans="1:19">
      <c r="A3" s="2"/>
      <c r="B3" s="236"/>
      <c r="C3" s="2"/>
      <c r="D3" s="2"/>
      <c r="E3" s="2"/>
      <c r="F3" s="237"/>
      <c r="G3" s="299"/>
      <c r="H3" s="497" t="s">
        <v>0</v>
      </c>
      <c r="I3" s="497"/>
      <c r="J3" s="497"/>
      <c r="K3" s="497"/>
      <c r="L3" s="497"/>
      <c r="M3" s="497"/>
      <c r="N3" s="497"/>
      <c r="O3" s="497"/>
    </row>
    <row r="4" spans="1:19" ht="27.75" customHeight="1">
      <c r="A4" s="498" t="s">
        <v>1</v>
      </c>
      <c r="B4" s="499" t="s">
        <v>2</v>
      </c>
      <c r="C4" s="498" t="s">
        <v>3</v>
      </c>
      <c r="D4" s="498" t="s">
        <v>4</v>
      </c>
      <c r="E4" s="498" t="s">
        <v>5</v>
      </c>
      <c r="F4" s="500" t="s">
        <v>6</v>
      </c>
      <c r="G4" s="501"/>
      <c r="H4" s="501"/>
      <c r="I4" s="502"/>
      <c r="J4" s="500" t="s">
        <v>7</v>
      </c>
      <c r="K4" s="501"/>
      <c r="L4" s="501"/>
      <c r="M4" s="502"/>
      <c r="N4" s="556" t="s">
        <v>917</v>
      </c>
      <c r="O4" s="498" t="s">
        <v>8</v>
      </c>
    </row>
    <row r="5" spans="1:19" ht="42.75">
      <c r="A5" s="498"/>
      <c r="B5" s="499"/>
      <c r="C5" s="498"/>
      <c r="D5" s="498"/>
      <c r="E5" s="498"/>
      <c r="F5" s="3" t="s">
        <v>9</v>
      </c>
      <c r="G5" s="300" t="s">
        <v>10</v>
      </c>
      <c r="H5" s="3" t="s">
        <v>11</v>
      </c>
      <c r="I5" s="3" t="s">
        <v>12</v>
      </c>
      <c r="J5" s="3" t="s">
        <v>9</v>
      </c>
      <c r="K5" s="3" t="s">
        <v>10</v>
      </c>
      <c r="L5" s="3" t="s">
        <v>11</v>
      </c>
      <c r="M5" s="3" t="s">
        <v>12</v>
      </c>
      <c r="N5" s="557"/>
      <c r="O5" s="498"/>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492" t="s">
        <v>17</v>
      </c>
      <c r="C8" s="492"/>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493" t="s">
        <v>27</v>
      </c>
      <c r="C10" s="494"/>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927</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927</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918</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971</v>
      </c>
      <c r="D27" s="8" t="s">
        <v>94</v>
      </c>
      <c r="E27" s="8" t="s">
        <v>52</v>
      </c>
      <c r="F27" s="418">
        <f t="shared" ref="F27:F30" si="16">G27+H27</f>
        <v>462</v>
      </c>
      <c r="G27" s="418">
        <v>440</v>
      </c>
      <c r="H27" s="418">
        <v>22</v>
      </c>
      <c r="I27" s="419">
        <v>0</v>
      </c>
      <c r="J27" s="418">
        <f t="shared" ref="J27:J30" si="17">K27+L27</f>
        <v>462</v>
      </c>
      <c r="K27" s="418">
        <v>440</v>
      </c>
      <c r="L27" s="418">
        <v>22</v>
      </c>
      <c r="M27" s="15"/>
      <c r="N27" s="8" t="s">
        <v>919</v>
      </c>
      <c r="O27" s="15"/>
      <c r="Q27" s="413">
        <f t="shared" si="13"/>
        <v>0</v>
      </c>
      <c r="R27" s="413">
        <f t="shared" si="11"/>
        <v>0</v>
      </c>
      <c r="S27" s="413">
        <f t="shared" si="11"/>
        <v>0</v>
      </c>
    </row>
    <row r="28" spans="1:23" ht="43.5" customHeight="1">
      <c r="A28" s="8">
        <v>2</v>
      </c>
      <c r="B28" s="353" t="s">
        <v>95</v>
      </c>
      <c r="C28" s="8" t="s">
        <v>973</v>
      </c>
      <c r="D28" s="8" t="s">
        <v>94</v>
      </c>
      <c r="E28" s="8" t="s">
        <v>52</v>
      </c>
      <c r="F28" s="418">
        <f t="shared" si="16"/>
        <v>462</v>
      </c>
      <c r="G28" s="418">
        <v>440</v>
      </c>
      <c r="H28" s="418">
        <v>22</v>
      </c>
      <c r="I28" s="419">
        <v>0</v>
      </c>
      <c r="J28" s="418">
        <f t="shared" si="17"/>
        <v>462</v>
      </c>
      <c r="K28" s="418">
        <v>440</v>
      </c>
      <c r="L28" s="418">
        <v>22</v>
      </c>
      <c r="M28" s="15"/>
      <c r="N28" s="8" t="s">
        <v>919</v>
      </c>
      <c r="O28" s="15"/>
      <c r="Q28" s="413">
        <f t="shared" si="13"/>
        <v>0</v>
      </c>
      <c r="R28" s="413">
        <f t="shared" si="11"/>
        <v>0</v>
      </c>
      <c r="S28" s="413">
        <f t="shared" si="11"/>
        <v>0</v>
      </c>
    </row>
    <row r="29" spans="1:23" ht="54.75" customHeight="1">
      <c r="A29" s="8">
        <v>3</v>
      </c>
      <c r="B29" s="353" t="s">
        <v>97</v>
      </c>
      <c r="C29" s="8" t="s">
        <v>972</v>
      </c>
      <c r="D29" s="8" t="s">
        <v>99</v>
      </c>
      <c r="E29" s="8" t="s">
        <v>52</v>
      </c>
      <c r="F29" s="418">
        <f t="shared" si="16"/>
        <v>630</v>
      </c>
      <c r="G29" s="418">
        <v>600</v>
      </c>
      <c r="H29" s="418">
        <v>30</v>
      </c>
      <c r="I29" s="419">
        <v>0</v>
      </c>
      <c r="J29" s="418">
        <f t="shared" si="17"/>
        <v>630</v>
      </c>
      <c r="K29" s="418">
        <v>600</v>
      </c>
      <c r="L29" s="418">
        <v>30</v>
      </c>
      <c r="M29" s="15"/>
      <c r="N29" s="8" t="s">
        <v>919</v>
      </c>
      <c r="O29" s="15"/>
      <c r="Q29" s="413">
        <f t="shared" si="13"/>
        <v>0</v>
      </c>
      <c r="R29" s="413">
        <f t="shared" si="11"/>
        <v>0</v>
      </c>
      <c r="S29" s="413">
        <f t="shared" si="11"/>
        <v>0</v>
      </c>
    </row>
    <row r="30" spans="1:23" ht="54.75" customHeight="1">
      <c r="A30" s="8">
        <v>4</v>
      </c>
      <c r="B30" s="353" t="s">
        <v>100</v>
      </c>
      <c r="C30" s="8" t="s">
        <v>971</v>
      </c>
      <c r="D30" s="8" t="s">
        <v>101</v>
      </c>
      <c r="E30" s="8" t="s">
        <v>52</v>
      </c>
      <c r="F30" s="418">
        <f t="shared" si="16"/>
        <v>264.67</v>
      </c>
      <c r="G30" s="418">
        <v>252.07</v>
      </c>
      <c r="H30" s="418">
        <v>12.6</v>
      </c>
      <c r="I30" s="419">
        <v>0</v>
      </c>
      <c r="J30" s="418">
        <f t="shared" si="17"/>
        <v>264.67</v>
      </c>
      <c r="K30" s="418">
        <v>252.07</v>
      </c>
      <c r="L30" s="418">
        <v>12.6</v>
      </c>
      <c r="M30" s="15"/>
      <c r="N30" s="8" t="s">
        <v>919</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970</v>
      </c>
      <c r="D32" s="8" t="s">
        <v>94</v>
      </c>
      <c r="E32" s="8" t="s">
        <v>52</v>
      </c>
      <c r="F32" s="418">
        <f t="shared" ref="F32:F34" si="20">G32+H32</f>
        <v>367.5</v>
      </c>
      <c r="G32" s="418">
        <v>350</v>
      </c>
      <c r="H32" s="418">
        <v>17.5</v>
      </c>
      <c r="I32" s="419">
        <v>0</v>
      </c>
      <c r="J32" s="418">
        <f t="shared" ref="J32:J35" si="21">K32+L32</f>
        <v>367.5</v>
      </c>
      <c r="K32" s="418">
        <v>350</v>
      </c>
      <c r="L32" s="418">
        <v>17.5</v>
      </c>
      <c r="M32" s="15"/>
      <c r="N32" s="8" t="s">
        <v>920</v>
      </c>
      <c r="O32" s="15"/>
      <c r="Q32" s="413">
        <f t="shared" si="13"/>
        <v>0</v>
      </c>
      <c r="R32" s="413">
        <f t="shared" si="11"/>
        <v>0</v>
      </c>
      <c r="S32" s="413">
        <f t="shared" si="11"/>
        <v>0</v>
      </c>
    </row>
    <row r="33" spans="1:32" ht="45" customHeight="1">
      <c r="A33" s="8">
        <v>2</v>
      </c>
      <c r="B33" s="353" t="s">
        <v>121</v>
      </c>
      <c r="C33" s="8" t="s">
        <v>969</v>
      </c>
      <c r="D33" s="8" t="s">
        <v>94</v>
      </c>
      <c r="E33" s="8" t="s">
        <v>52</v>
      </c>
      <c r="F33" s="418">
        <f t="shared" si="20"/>
        <v>367.5</v>
      </c>
      <c r="G33" s="418">
        <v>350</v>
      </c>
      <c r="H33" s="418">
        <v>17.5</v>
      </c>
      <c r="I33" s="419">
        <v>0</v>
      </c>
      <c r="J33" s="418">
        <f t="shared" si="21"/>
        <v>367.5</v>
      </c>
      <c r="K33" s="418">
        <v>350</v>
      </c>
      <c r="L33" s="418">
        <v>17.5</v>
      </c>
      <c r="M33" s="15"/>
      <c r="N33" s="8" t="s">
        <v>920</v>
      </c>
      <c r="O33" s="15"/>
      <c r="Q33" s="413">
        <f t="shared" si="13"/>
        <v>0</v>
      </c>
      <c r="R33" s="413">
        <f t="shared" si="11"/>
        <v>0</v>
      </c>
      <c r="S33" s="413">
        <f t="shared" si="11"/>
        <v>0</v>
      </c>
    </row>
    <row r="34" spans="1:32" ht="45" customHeight="1">
      <c r="A34" s="8">
        <v>3</v>
      </c>
      <c r="B34" s="353" t="s">
        <v>123</v>
      </c>
      <c r="C34" s="8" t="s">
        <v>968</v>
      </c>
      <c r="D34" s="8" t="s">
        <v>125</v>
      </c>
      <c r="E34" s="8" t="s">
        <v>52</v>
      </c>
      <c r="F34" s="418">
        <f t="shared" si="20"/>
        <v>367.5</v>
      </c>
      <c r="G34" s="418">
        <v>350</v>
      </c>
      <c r="H34" s="418">
        <v>17.5</v>
      </c>
      <c r="I34" s="419">
        <v>0</v>
      </c>
      <c r="J34" s="418">
        <f t="shared" si="21"/>
        <v>367.5</v>
      </c>
      <c r="K34" s="418">
        <v>350</v>
      </c>
      <c r="L34" s="418">
        <v>17.5</v>
      </c>
      <c r="M34" s="15"/>
      <c r="N34" s="8" t="s">
        <v>920</v>
      </c>
      <c r="O34" s="15"/>
      <c r="Q34" s="413">
        <f t="shared" si="13"/>
        <v>0</v>
      </c>
      <c r="R34" s="413">
        <f t="shared" si="11"/>
        <v>0</v>
      </c>
      <c r="S34" s="413">
        <f t="shared" si="11"/>
        <v>0</v>
      </c>
    </row>
    <row r="35" spans="1:32" ht="45" customHeight="1">
      <c r="A35" s="8">
        <v>4</v>
      </c>
      <c r="B35" s="353" t="s">
        <v>126</v>
      </c>
      <c r="C35" s="8" t="s">
        <v>967</v>
      </c>
      <c r="D35" s="8" t="s">
        <v>128</v>
      </c>
      <c r="E35" s="8" t="s">
        <v>52</v>
      </c>
      <c r="F35" s="418">
        <f>G35+H35</f>
        <v>521.96</v>
      </c>
      <c r="G35" s="418">
        <v>497.1</v>
      </c>
      <c r="H35" s="418">
        <v>24.86</v>
      </c>
      <c r="I35" s="419">
        <v>0</v>
      </c>
      <c r="J35" s="418">
        <f t="shared" si="21"/>
        <v>521.96</v>
      </c>
      <c r="K35" s="418">
        <v>497.1</v>
      </c>
      <c r="L35" s="418">
        <v>24.86</v>
      </c>
      <c r="M35" s="15"/>
      <c r="N35" s="8" t="s">
        <v>920</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966</v>
      </c>
      <c r="D37" s="22" t="s">
        <v>141</v>
      </c>
      <c r="E37" s="8" t="s">
        <v>52</v>
      </c>
      <c r="F37" s="418">
        <f>G37+H37</f>
        <v>735</v>
      </c>
      <c r="G37" s="418">
        <v>700</v>
      </c>
      <c r="H37" s="418">
        <v>35</v>
      </c>
      <c r="I37" s="419">
        <v>0</v>
      </c>
      <c r="J37" s="418">
        <f>K37+L37</f>
        <v>735</v>
      </c>
      <c r="K37" s="418">
        <v>700</v>
      </c>
      <c r="L37" s="418">
        <v>35</v>
      </c>
      <c r="M37" s="15"/>
      <c r="N37" s="8" t="s">
        <v>921</v>
      </c>
      <c r="O37" s="15"/>
      <c r="Q37" s="413">
        <f t="shared" si="13"/>
        <v>0</v>
      </c>
      <c r="R37" s="413">
        <f t="shared" si="11"/>
        <v>0</v>
      </c>
      <c r="S37" s="413">
        <f t="shared" si="11"/>
        <v>0</v>
      </c>
    </row>
    <row r="38" spans="1:32" ht="60">
      <c r="A38" s="8">
        <v>2</v>
      </c>
      <c r="B38" s="353" t="s">
        <v>828</v>
      </c>
      <c r="C38" s="8" t="s">
        <v>966</v>
      </c>
      <c r="D38" s="22" t="s">
        <v>142</v>
      </c>
      <c r="E38" s="8" t="s">
        <v>52</v>
      </c>
      <c r="F38" s="418">
        <f t="shared" ref="F38" si="24">G38+H38</f>
        <v>331.8</v>
      </c>
      <c r="G38" s="418">
        <v>316</v>
      </c>
      <c r="H38" s="418">
        <v>15.8</v>
      </c>
      <c r="I38" s="419">
        <v>0</v>
      </c>
      <c r="J38" s="418">
        <f t="shared" ref="J38" si="25">K38+L38</f>
        <v>331.8</v>
      </c>
      <c r="K38" s="418">
        <v>316</v>
      </c>
      <c r="L38" s="418">
        <v>15.8</v>
      </c>
      <c r="M38" s="15"/>
      <c r="N38" s="8" t="s">
        <v>921</v>
      </c>
      <c r="O38" s="15"/>
      <c r="Q38" s="413">
        <f t="shared" si="13"/>
        <v>0</v>
      </c>
      <c r="R38" s="413">
        <f t="shared" ref="R38:R46" si="26">+G38-K38</f>
        <v>0</v>
      </c>
      <c r="S38" s="413">
        <f t="shared" ref="S38:S46" si="27">+H38-L38</f>
        <v>0</v>
      </c>
    </row>
    <row r="39" spans="1:32" ht="60">
      <c r="A39" s="8">
        <v>3</v>
      </c>
      <c r="B39" s="353" t="s">
        <v>143</v>
      </c>
      <c r="C39" s="8" t="s">
        <v>966</v>
      </c>
      <c r="D39" s="8" t="s">
        <v>829</v>
      </c>
      <c r="E39" s="8" t="s">
        <v>52</v>
      </c>
      <c r="F39" s="418">
        <f>G39+H39</f>
        <v>936.9</v>
      </c>
      <c r="G39" s="418">
        <v>892.12</v>
      </c>
      <c r="H39" s="418">
        <v>44.78</v>
      </c>
      <c r="I39" s="419">
        <v>0</v>
      </c>
      <c r="J39" s="418">
        <f>K39+L39</f>
        <v>936.9</v>
      </c>
      <c r="K39" s="418">
        <v>892.12</v>
      </c>
      <c r="L39" s="418">
        <v>44.78</v>
      </c>
      <c r="M39" s="15"/>
      <c r="N39" s="8" t="s">
        <v>921</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965</v>
      </c>
      <c r="D41" s="21" t="s">
        <v>151</v>
      </c>
      <c r="E41" s="21" t="s">
        <v>52</v>
      </c>
      <c r="F41" s="418">
        <f t="shared" ref="F41:F42" si="30">G41+H41</f>
        <v>998</v>
      </c>
      <c r="G41" s="418">
        <v>950</v>
      </c>
      <c r="H41" s="418">
        <v>48</v>
      </c>
      <c r="I41" s="419"/>
      <c r="J41" s="418">
        <f t="shared" ref="J41:J42" si="31">K41+L41</f>
        <v>998</v>
      </c>
      <c r="K41" s="418">
        <v>950</v>
      </c>
      <c r="L41" s="418">
        <v>48</v>
      </c>
      <c r="M41" s="15"/>
      <c r="N41" s="8" t="s">
        <v>922</v>
      </c>
      <c r="O41" s="15"/>
      <c r="Q41" s="413">
        <f t="shared" si="13"/>
        <v>0</v>
      </c>
      <c r="R41" s="413">
        <f t="shared" si="26"/>
        <v>0</v>
      </c>
      <c r="S41" s="413">
        <f t="shared" si="27"/>
        <v>0</v>
      </c>
    </row>
    <row r="42" spans="1:32" ht="45">
      <c r="A42" s="21">
        <v>2</v>
      </c>
      <c r="B42" s="354" t="s">
        <v>152</v>
      </c>
      <c r="C42" s="21" t="s">
        <v>964</v>
      </c>
      <c r="D42" s="21" t="s">
        <v>154</v>
      </c>
      <c r="E42" s="21" t="s">
        <v>52</v>
      </c>
      <c r="F42" s="418">
        <f t="shared" si="30"/>
        <v>820.69</v>
      </c>
      <c r="G42" s="418">
        <v>781.69</v>
      </c>
      <c r="H42" s="418">
        <v>39</v>
      </c>
      <c r="I42" s="419"/>
      <c r="J42" s="418">
        <f t="shared" si="31"/>
        <v>820.69</v>
      </c>
      <c r="K42" s="418">
        <v>781.69</v>
      </c>
      <c r="L42" s="418">
        <v>39</v>
      </c>
      <c r="M42" s="15"/>
      <c r="N42" s="8" t="s">
        <v>922</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923</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923</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923</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939</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924</v>
      </c>
      <c r="O48" s="15"/>
      <c r="Q48" s="413">
        <f t="shared" si="13"/>
        <v>0</v>
      </c>
      <c r="R48" s="413">
        <f t="shared" ref="R48:R50" si="40">+G48-K48</f>
        <v>0</v>
      </c>
      <c r="S48" s="413">
        <f t="shared" ref="S48:S50" si="41">+H48-L48</f>
        <v>0</v>
      </c>
      <c r="U48" s="558" t="s">
        <v>974</v>
      </c>
      <c r="V48" s="558"/>
      <c r="W48" s="558"/>
      <c r="X48" s="558" t="s">
        <v>975</v>
      </c>
      <c r="Y48" s="558"/>
      <c r="Z48" s="558"/>
      <c r="AA48" s="558" t="s">
        <v>977</v>
      </c>
      <c r="AB48" s="558"/>
      <c r="AC48" s="558"/>
      <c r="AD48" s="558" t="s">
        <v>976</v>
      </c>
      <c r="AE48" s="558"/>
      <c r="AF48" s="558"/>
    </row>
    <row r="49" spans="1:32" ht="54" customHeight="1">
      <c r="A49" s="8">
        <v>2</v>
      </c>
      <c r="B49" s="398" t="s">
        <v>227</v>
      </c>
      <c r="C49" s="397" t="s">
        <v>940</v>
      </c>
      <c r="D49" s="397" t="s">
        <v>229</v>
      </c>
      <c r="E49" s="410" t="s">
        <v>916</v>
      </c>
      <c r="F49" s="418">
        <f t="shared" si="38"/>
        <v>629.85</v>
      </c>
      <c r="G49" s="418">
        <v>599.85</v>
      </c>
      <c r="H49" s="418">
        <v>30</v>
      </c>
      <c r="I49" s="419"/>
      <c r="J49" s="418">
        <f t="shared" si="39"/>
        <v>272.39999999999998</v>
      </c>
      <c r="K49" s="418">
        <v>258</v>
      </c>
      <c r="L49" s="418">
        <v>14.4</v>
      </c>
      <c r="M49" s="395"/>
      <c r="N49" s="397" t="s">
        <v>927</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941</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924</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963</v>
      </c>
      <c r="D52" s="412" t="s">
        <v>911</v>
      </c>
      <c r="E52" s="397" t="s">
        <v>916</v>
      </c>
      <c r="F52" s="422">
        <f>G52+H52</f>
        <v>766.5</v>
      </c>
      <c r="G52" s="422">
        <v>730</v>
      </c>
      <c r="H52" s="422">
        <v>36.5</v>
      </c>
      <c r="I52" s="422"/>
      <c r="J52" s="422">
        <f>K52+L52</f>
        <v>698.6</v>
      </c>
      <c r="K52" s="422">
        <v>662.1</v>
      </c>
      <c r="L52" s="422">
        <v>36.5</v>
      </c>
      <c r="M52" s="397"/>
      <c r="N52" s="8" t="s">
        <v>925</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962</v>
      </c>
      <c r="D53" s="9" t="s">
        <v>341</v>
      </c>
      <c r="E53" s="8" t="s">
        <v>52</v>
      </c>
      <c r="F53" s="422">
        <f t="shared" ref="F53" si="46">G53+H53</f>
        <v>1123.5</v>
      </c>
      <c r="G53" s="422">
        <v>1070</v>
      </c>
      <c r="H53" s="422">
        <v>53.5</v>
      </c>
      <c r="I53" s="422"/>
      <c r="J53" s="422">
        <f>K53+L53</f>
        <v>1123.5</v>
      </c>
      <c r="K53" s="422">
        <v>1070</v>
      </c>
      <c r="L53" s="422">
        <v>53.5</v>
      </c>
      <c r="M53" s="8"/>
      <c r="N53" s="8" t="s">
        <v>925</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961</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926</v>
      </c>
      <c r="O55" s="15"/>
      <c r="Q55" s="413">
        <f t="shared" si="13"/>
        <v>0</v>
      </c>
      <c r="R55" s="413">
        <f t="shared" si="44"/>
        <v>0</v>
      </c>
      <c r="S55" s="413">
        <f t="shared" si="45"/>
        <v>0</v>
      </c>
    </row>
    <row r="56" spans="1:32" ht="55.5" customHeight="1">
      <c r="A56" s="27">
        <v>2</v>
      </c>
      <c r="B56" s="362" t="s">
        <v>279</v>
      </c>
      <c r="C56" s="27" t="s">
        <v>960</v>
      </c>
      <c r="D56" s="8" t="s">
        <v>281</v>
      </c>
      <c r="E56" s="27" t="s">
        <v>52</v>
      </c>
      <c r="F56" s="418">
        <f t="shared" si="49"/>
        <v>420</v>
      </c>
      <c r="G56" s="418">
        <v>400</v>
      </c>
      <c r="H56" s="418">
        <v>20</v>
      </c>
      <c r="I56" s="419">
        <v>0</v>
      </c>
      <c r="J56" s="418">
        <f t="shared" si="50"/>
        <v>420</v>
      </c>
      <c r="K56" s="418">
        <v>400</v>
      </c>
      <c r="L56" s="418">
        <v>20</v>
      </c>
      <c r="M56" s="15"/>
      <c r="N56" s="8" t="s">
        <v>926</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926</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927</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928</v>
      </c>
      <c r="C61" s="8" t="s">
        <v>959</v>
      </c>
      <c r="D61" s="8" t="s">
        <v>128</v>
      </c>
      <c r="E61" s="27" t="s">
        <v>52</v>
      </c>
      <c r="F61" s="418">
        <f t="shared" ref="F61:F62" si="57">G61+H61</f>
        <v>1050</v>
      </c>
      <c r="G61" s="418">
        <v>1000</v>
      </c>
      <c r="H61" s="418">
        <v>50</v>
      </c>
      <c r="I61" s="419">
        <v>0</v>
      </c>
      <c r="J61" s="418">
        <f t="shared" ref="J61:J62" si="58">K61+L61</f>
        <v>1050</v>
      </c>
      <c r="K61" s="418">
        <v>1000</v>
      </c>
      <c r="L61" s="418">
        <v>50</v>
      </c>
      <c r="M61" s="15"/>
      <c r="N61" s="8" t="s">
        <v>929</v>
      </c>
      <c r="O61" s="15"/>
      <c r="Q61" s="413">
        <f t="shared" si="13"/>
        <v>0</v>
      </c>
      <c r="R61" s="413">
        <f t="shared" si="44"/>
        <v>0</v>
      </c>
      <c r="S61" s="413">
        <f t="shared" si="45"/>
        <v>0</v>
      </c>
    </row>
    <row r="62" spans="1:32" ht="57.75" customHeight="1">
      <c r="A62" s="8">
        <v>2</v>
      </c>
      <c r="B62" s="353" t="s">
        <v>331</v>
      </c>
      <c r="C62" s="8" t="s">
        <v>958</v>
      </c>
      <c r="D62" s="8" t="s">
        <v>128</v>
      </c>
      <c r="E62" s="27" t="s">
        <v>52</v>
      </c>
      <c r="F62" s="418">
        <f t="shared" si="57"/>
        <v>774.67</v>
      </c>
      <c r="G62" s="418">
        <v>737.67</v>
      </c>
      <c r="H62" s="418">
        <v>37</v>
      </c>
      <c r="I62" s="419">
        <v>0</v>
      </c>
      <c r="J62" s="418">
        <f t="shared" si="58"/>
        <v>774.67</v>
      </c>
      <c r="K62" s="418">
        <v>737.67</v>
      </c>
      <c r="L62" s="418">
        <v>37</v>
      </c>
      <c r="M62" s="15"/>
      <c r="N62" s="8" t="s">
        <v>929</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957</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930</v>
      </c>
      <c r="O64" s="15"/>
      <c r="Q64" s="413">
        <f t="shared" si="13"/>
        <v>0</v>
      </c>
      <c r="R64" s="413">
        <f t="shared" si="44"/>
        <v>0</v>
      </c>
      <c r="S64" s="413">
        <f t="shared" si="45"/>
        <v>0</v>
      </c>
    </row>
    <row r="65" spans="1:25" ht="49.5" customHeight="1">
      <c r="A65" s="8">
        <v>2</v>
      </c>
      <c r="B65" s="353" t="s">
        <v>362</v>
      </c>
      <c r="C65" s="8" t="s">
        <v>956</v>
      </c>
      <c r="D65" s="8" t="s">
        <v>94</v>
      </c>
      <c r="E65" s="27" t="s">
        <v>52</v>
      </c>
      <c r="F65" s="418">
        <f t="shared" si="61"/>
        <v>420</v>
      </c>
      <c r="G65" s="418">
        <v>400</v>
      </c>
      <c r="H65" s="418">
        <v>20</v>
      </c>
      <c r="I65" s="419">
        <v>0</v>
      </c>
      <c r="J65" s="418">
        <f t="shared" si="62"/>
        <v>420</v>
      </c>
      <c r="K65" s="418">
        <v>400</v>
      </c>
      <c r="L65" s="418">
        <v>20</v>
      </c>
      <c r="M65" s="15"/>
      <c r="N65" s="8" t="s">
        <v>930</v>
      </c>
      <c r="O65" s="15"/>
      <c r="Q65" s="413">
        <f t="shared" si="13"/>
        <v>0</v>
      </c>
      <c r="R65" s="413">
        <f t="shared" si="44"/>
        <v>0</v>
      </c>
      <c r="S65" s="413">
        <f t="shared" si="45"/>
        <v>0</v>
      </c>
    </row>
    <row r="66" spans="1:25" ht="49.5" customHeight="1">
      <c r="A66" s="8">
        <v>3</v>
      </c>
      <c r="B66" s="353" t="s">
        <v>364</v>
      </c>
      <c r="C66" s="8" t="s">
        <v>955</v>
      </c>
      <c r="D66" s="8" t="s">
        <v>94</v>
      </c>
      <c r="E66" s="27" t="s">
        <v>52</v>
      </c>
      <c r="F66" s="418">
        <f t="shared" si="61"/>
        <v>420</v>
      </c>
      <c r="G66" s="418">
        <v>400</v>
      </c>
      <c r="H66" s="418">
        <v>20</v>
      </c>
      <c r="I66" s="419">
        <v>0</v>
      </c>
      <c r="J66" s="418">
        <f t="shared" si="62"/>
        <v>420</v>
      </c>
      <c r="K66" s="418">
        <v>400</v>
      </c>
      <c r="L66" s="418">
        <v>20</v>
      </c>
      <c r="M66" s="15"/>
      <c r="N66" s="8" t="s">
        <v>930</v>
      </c>
      <c r="O66" s="15"/>
      <c r="Q66" s="413">
        <f t="shared" si="13"/>
        <v>0</v>
      </c>
      <c r="R66" s="413">
        <f t="shared" si="44"/>
        <v>0</v>
      </c>
      <c r="S66" s="413">
        <f t="shared" si="45"/>
        <v>0</v>
      </c>
    </row>
    <row r="67" spans="1:25" ht="49.5" customHeight="1">
      <c r="A67" s="8">
        <v>4</v>
      </c>
      <c r="B67" s="353" t="s">
        <v>366</v>
      </c>
      <c r="C67" s="8" t="s">
        <v>954</v>
      </c>
      <c r="D67" s="8" t="s">
        <v>94</v>
      </c>
      <c r="E67" s="27" t="s">
        <v>52</v>
      </c>
      <c r="F67" s="418">
        <f t="shared" si="61"/>
        <v>420</v>
      </c>
      <c r="G67" s="418">
        <v>400</v>
      </c>
      <c r="H67" s="418">
        <v>20</v>
      </c>
      <c r="I67" s="419">
        <v>0</v>
      </c>
      <c r="J67" s="418">
        <f t="shared" si="62"/>
        <v>420</v>
      </c>
      <c r="K67" s="418">
        <v>400</v>
      </c>
      <c r="L67" s="418">
        <v>20</v>
      </c>
      <c r="M67" s="15"/>
      <c r="N67" s="8" t="s">
        <v>930</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953</v>
      </c>
      <c r="D69" s="8" t="s">
        <v>396</v>
      </c>
      <c r="E69" s="27" t="s">
        <v>52</v>
      </c>
      <c r="F69" s="418">
        <f t="shared" ref="F69:F71" si="65">G69+H69</f>
        <v>1047</v>
      </c>
      <c r="G69" s="418">
        <v>997</v>
      </c>
      <c r="H69" s="418">
        <v>50</v>
      </c>
      <c r="I69" s="419">
        <v>0</v>
      </c>
      <c r="J69" s="418">
        <f t="shared" ref="J69:J71" si="66">K69+L69</f>
        <v>1047</v>
      </c>
      <c r="K69" s="418">
        <v>997</v>
      </c>
      <c r="L69" s="418">
        <v>50</v>
      </c>
      <c r="M69" s="15"/>
      <c r="N69" s="397" t="s">
        <v>927</v>
      </c>
      <c r="O69" s="15"/>
      <c r="Q69" s="413">
        <f t="shared" si="13"/>
        <v>0</v>
      </c>
      <c r="R69" s="413">
        <f t="shared" ref="R69:R85" si="67">+G69-K69</f>
        <v>0</v>
      </c>
      <c r="S69" s="413">
        <f t="shared" ref="S69:S85" si="68">+H69-L69</f>
        <v>0</v>
      </c>
    </row>
    <row r="70" spans="1:25" ht="48.75" customHeight="1">
      <c r="A70" s="8">
        <v>2</v>
      </c>
      <c r="B70" s="366" t="s">
        <v>397</v>
      </c>
      <c r="C70" s="28" t="s">
        <v>952</v>
      </c>
      <c r="D70" s="22" t="s">
        <v>399</v>
      </c>
      <c r="E70" s="27" t="s">
        <v>52</v>
      </c>
      <c r="F70" s="418">
        <f t="shared" si="65"/>
        <v>701</v>
      </c>
      <c r="G70" s="418">
        <v>668</v>
      </c>
      <c r="H70" s="418">
        <v>33</v>
      </c>
      <c r="I70" s="419">
        <v>0</v>
      </c>
      <c r="J70" s="418">
        <f t="shared" si="66"/>
        <v>701</v>
      </c>
      <c r="K70" s="418">
        <v>668</v>
      </c>
      <c r="L70" s="418">
        <v>33</v>
      </c>
      <c r="M70" s="15"/>
      <c r="N70" s="397" t="s">
        <v>927</v>
      </c>
      <c r="O70" s="15"/>
      <c r="Q70" s="413">
        <f t="shared" si="13"/>
        <v>0</v>
      </c>
      <c r="R70" s="413">
        <f t="shared" si="67"/>
        <v>0</v>
      </c>
      <c r="S70" s="413">
        <f t="shared" si="68"/>
        <v>0</v>
      </c>
    </row>
    <row r="71" spans="1:25" ht="48.75" customHeight="1">
      <c r="A71" s="397">
        <v>3</v>
      </c>
      <c r="B71" s="384" t="s">
        <v>400</v>
      </c>
      <c r="C71" s="416" t="s">
        <v>951</v>
      </c>
      <c r="D71" s="397" t="s">
        <v>402</v>
      </c>
      <c r="E71" s="399" t="s">
        <v>916</v>
      </c>
      <c r="F71" s="423">
        <f t="shared" si="65"/>
        <v>399</v>
      </c>
      <c r="G71" s="423">
        <v>380</v>
      </c>
      <c r="H71" s="423">
        <v>19</v>
      </c>
      <c r="I71" s="424">
        <v>0</v>
      </c>
      <c r="J71" s="423">
        <f t="shared" si="66"/>
        <v>68.75</v>
      </c>
      <c r="K71" s="423">
        <v>68.75</v>
      </c>
      <c r="L71" s="423">
        <v>0</v>
      </c>
      <c r="M71" s="395"/>
      <c r="N71" s="397" t="s">
        <v>927</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950</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931</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949</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927</v>
      </c>
      <c r="O75" s="15"/>
      <c r="Q75" s="413">
        <f t="shared" si="13"/>
        <v>0</v>
      </c>
      <c r="R75" s="413">
        <f t="shared" si="67"/>
        <v>0</v>
      </c>
      <c r="S75" s="413">
        <f t="shared" si="68"/>
        <v>0</v>
      </c>
    </row>
    <row r="76" spans="1:25" ht="51" customHeight="1">
      <c r="A76" s="8">
        <v>2</v>
      </c>
      <c r="B76" s="353" t="s">
        <v>447</v>
      </c>
      <c r="C76" s="8" t="s">
        <v>949</v>
      </c>
      <c r="D76" s="8" t="s">
        <v>94</v>
      </c>
      <c r="E76" s="8" t="s">
        <v>52</v>
      </c>
      <c r="F76" s="418">
        <f t="shared" si="75"/>
        <v>420</v>
      </c>
      <c r="G76" s="418">
        <v>400</v>
      </c>
      <c r="H76" s="418">
        <v>20</v>
      </c>
      <c r="I76" s="419">
        <v>0</v>
      </c>
      <c r="J76" s="418">
        <f t="shared" si="76"/>
        <v>420</v>
      </c>
      <c r="K76" s="418">
        <v>400</v>
      </c>
      <c r="L76" s="418">
        <v>20</v>
      </c>
      <c r="M76" s="15"/>
      <c r="N76" s="8" t="s">
        <v>932</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948</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933</v>
      </c>
      <c r="O78" s="15"/>
      <c r="Q78" s="413">
        <f t="shared" si="13"/>
        <v>0</v>
      </c>
      <c r="R78" s="413">
        <f t="shared" si="67"/>
        <v>0</v>
      </c>
      <c r="S78" s="413">
        <f t="shared" si="68"/>
        <v>0</v>
      </c>
    </row>
    <row r="79" spans="1:25" ht="30">
      <c r="A79" s="6" t="s">
        <v>935</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947</v>
      </c>
      <c r="D80" s="8" t="s">
        <v>94</v>
      </c>
      <c r="E80" s="8" t="s">
        <v>52</v>
      </c>
      <c r="F80" s="418">
        <f>G80+H80</f>
        <v>430.5</v>
      </c>
      <c r="G80" s="418">
        <v>410</v>
      </c>
      <c r="H80" s="418">
        <v>20.5</v>
      </c>
      <c r="I80" s="419">
        <v>0</v>
      </c>
      <c r="J80" s="418">
        <f>K80+L80</f>
        <v>430.5</v>
      </c>
      <c r="K80" s="418">
        <v>410</v>
      </c>
      <c r="L80" s="418">
        <v>20.5</v>
      </c>
      <c r="M80" s="15"/>
      <c r="N80" s="8" t="s">
        <v>934</v>
      </c>
      <c r="O80" s="15"/>
      <c r="Q80" s="413">
        <f t="shared" si="13"/>
        <v>0</v>
      </c>
      <c r="R80" s="413">
        <f t="shared" si="67"/>
        <v>0</v>
      </c>
      <c r="S80" s="413">
        <f t="shared" si="68"/>
        <v>0</v>
      </c>
    </row>
    <row r="81" spans="1:19" ht="47.25" customHeight="1">
      <c r="A81" s="8">
        <v>2</v>
      </c>
      <c r="B81" s="353" t="s">
        <v>503</v>
      </c>
      <c r="C81" s="8" t="s">
        <v>946</v>
      </c>
      <c r="D81" s="8" t="s">
        <v>94</v>
      </c>
      <c r="E81" s="8" t="s">
        <v>52</v>
      </c>
      <c r="F81" s="418">
        <f>G81+H81</f>
        <v>430.5</v>
      </c>
      <c r="G81" s="418">
        <v>410</v>
      </c>
      <c r="H81" s="418">
        <v>20.5</v>
      </c>
      <c r="I81" s="419">
        <v>0</v>
      </c>
      <c r="J81" s="418">
        <f>K81+L81</f>
        <v>430.5</v>
      </c>
      <c r="K81" s="418">
        <v>410</v>
      </c>
      <c r="L81" s="418">
        <v>20.5</v>
      </c>
      <c r="M81" s="15"/>
      <c r="N81" s="8" t="s">
        <v>934</v>
      </c>
      <c r="O81" s="15"/>
      <c r="Q81" s="413">
        <f t="shared" si="13"/>
        <v>0</v>
      </c>
      <c r="R81" s="413">
        <f t="shared" si="67"/>
        <v>0</v>
      </c>
      <c r="S81" s="413">
        <f t="shared" si="68"/>
        <v>0</v>
      </c>
    </row>
    <row r="82" spans="1:19" ht="47.25" customHeight="1">
      <c r="A82" s="8">
        <v>3</v>
      </c>
      <c r="B82" s="353" t="s">
        <v>505</v>
      </c>
      <c r="C82" s="8" t="s">
        <v>945</v>
      </c>
      <c r="D82" s="8" t="s">
        <v>94</v>
      </c>
      <c r="E82" s="8" t="s">
        <v>52</v>
      </c>
      <c r="F82" s="418">
        <f t="shared" ref="F82" si="83">G82+H82</f>
        <v>430.5</v>
      </c>
      <c r="G82" s="418">
        <v>410</v>
      </c>
      <c r="H82" s="418">
        <v>20.5</v>
      </c>
      <c r="I82" s="419">
        <v>0</v>
      </c>
      <c r="J82" s="418">
        <f>K82+L82</f>
        <v>430.5</v>
      </c>
      <c r="K82" s="418">
        <v>410</v>
      </c>
      <c r="L82" s="418">
        <v>20.5</v>
      </c>
      <c r="M82" s="15"/>
      <c r="N82" s="8" t="s">
        <v>934</v>
      </c>
      <c r="O82" s="15"/>
      <c r="Q82" s="413">
        <f t="shared" si="13"/>
        <v>0</v>
      </c>
      <c r="R82" s="413">
        <f t="shared" si="67"/>
        <v>0</v>
      </c>
      <c r="S82" s="413">
        <f t="shared" si="68"/>
        <v>0</v>
      </c>
    </row>
    <row r="83" spans="1:19" ht="47.25" customHeight="1">
      <c r="A83" s="8">
        <v>4</v>
      </c>
      <c r="B83" s="353" t="s">
        <v>818</v>
      </c>
      <c r="C83" s="8" t="s">
        <v>942</v>
      </c>
      <c r="D83" s="8" t="s">
        <v>159</v>
      </c>
      <c r="E83" s="8" t="s">
        <v>52</v>
      </c>
      <c r="F83" s="418">
        <f>G83+H83</f>
        <v>100.7</v>
      </c>
      <c r="G83" s="418">
        <v>96</v>
      </c>
      <c r="H83" s="418">
        <v>4.7</v>
      </c>
      <c r="I83" s="419">
        <v>0</v>
      </c>
      <c r="J83" s="418">
        <f t="shared" ref="J83" si="84">K83+L83</f>
        <v>100.7</v>
      </c>
      <c r="K83" s="418">
        <v>96</v>
      </c>
      <c r="L83" s="418">
        <v>4.7</v>
      </c>
      <c r="M83" s="15"/>
      <c r="N83" s="8" t="s">
        <v>934</v>
      </c>
      <c r="O83" s="15"/>
      <c r="Q83" s="413">
        <f t="shared" si="13"/>
        <v>0</v>
      </c>
      <c r="R83" s="413">
        <f t="shared" si="67"/>
        <v>0</v>
      </c>
      <c r="S83" s="413">
        <f t="shared" si="68"/>
        <v>0</v>
      </c>
    </row>
    <row r="84" spans="1:19" ht="47.25" customHeight="1">
      <c r="A84" s="8">
        <v>5</v>
      </c>
      <c r="B84" s="353" t="s">
        <v>508</v>
      </c>
      <c r="C84" s="8" t="s">
        <v>943</v>
      </c>
      <c r="D84" s="8" t="s">
        <v>510</v>
      </c>
      <c r="E84" s="8" t="s">
        <v>52</v>
      </c>
      <c r="F84" s="418">
        <f>G84+H84</f>
        <v>503</v>
      </c>
      <c r="G84" s="418">
        <v>480</v>
      </c>
      <c r="H84" s="418">
        <v>23</v>
      </c>
      <c r="I84" s="419">
        <v>0</v>
      </c>
      <c r="J84" s="418">
        <f>K84+L84</f>
        <v>503</v>
      </c>
      <c r="K84" s="418">
        <v>480</v>
      </c>
      <c r="L84" s="418">
        <v>23</v>
      </c>
      <c r="M84" s="15"/>
      <c r="N84" s="8" t="s">
        <v>934</v>
      </c>
      <c r="O84" s="15"/>
      <c r="Q84" s="413">
        <f t="shared" si="13"/>
        <v>0</v>
      </c>
      <c r="R84" s="413">
        <f t="shared" si="67"/>
        <v>0</v>
      </c>
      <c r="S84" s="413">
        <f t="shared" si="68"/>
        <v>0</v>
      </c>
    </row>
    <row r="85" spans="1:19" ht="47.25" customHeight="1">
      <c r="A85" s="8">
        <v>6</v>
      </c>
      <c r="B85" s="353" t="s">
        <v>819</v>
      </c>
      <c r="C85" s="8" t="s">
        <v>944</v>
      </c>
      <c r="D85" s="8" t="s">
        <v>159</v>
      </c>
      <c r="E85" s="8" t="s">
        <v>52</v>
      </c>
      <c r="F85" s="418">
        <f>G85+H85</f>
        <v>99.8</v>
      </c>
      <c r="G85" s="418">
        <v>95</v>
      </c>
      <c r="H85" s="418">
        <v>4.8</v>
      </c>
      <c r="I85" s="419">
        <v>0</v>
      </c>
      <c r="J85" s="418">
        <f>K85+L85</f>
        <v>99.8</v>
      </c>
      <c r="K85" s="418">
        <v>95</v>
      </c>
      <c r="L85" s="418">
        <v>4.8</v>
      </c>
      <c r="M85" s="15"/>
      <c r="N85" s="8" t="s">
        <v>934</v>
      </c>
      <c r="O85" s="15"/>
      <c r="Q85" s="413">
        <f t="shared" si="13"/>
        <v>0</v>
      </c>
      <c r="R85" s="413">
        <f t="shared" si="67"/>
        <v>0</v>
      </c>
      <c r="S85" s="413">
        <f t="shared" si="68"/>
        <v>0</v>
      </c>
    </row>
    <row r="87" spans="1:19">
      <c r="Q87" s="413">
        <f>SUM(Q22:Q86)</f>
        <v>755.59800000000007</v>
      </c>
    </row>
  </sheetData>
  <mergeCells count="18">
    <mergeCell ref="X48:Z48"/>
    <mergeCell ref="U48:W48"/>
    <mergeCell ref="AD48:AF48"/>
    <mergeCell ref="AA48:AC48"/>
    <mergeCell ref="O4:O5"/>
    <mergeCell ref="B8:C8"/>
    <mergeCell ref="B10:C10"/>
    <mergeCell ref="A1:O1"/>
    <mergeCell ref="A2:O2"/>
    <mergeCell ref="H3:O3"/>
    <mergeCell ref="A4:A5"/>
    <mergeCell ref="B4:B5"/>
    <mergeCell ref="C4:C5"/>
    <mergeCell ref="D4:D5"/>
    <mergeCell ref="E4:E5"/>
    <mergeCell ref="F4:I4"/>
    <mergeCell ref="J4:M4"/>
    <mergeCell ref="N4:N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496" t="s">
        <v>554</v>
      </c>
      <c r="B1" s="496"/>
      <c r="C1" s="496"/>
      <c r="D1" s="496"/>
      <c r="E1" s="496"/>
      <c r="F1" s="496"/>
      <c r="G1" s="496"/>
      <c r="H1" s="496"/>
      <c r="I1" s="496"/>
      <c r="J1" s="496"/>
      <c r="K1" s="496"/>
      <c r="L1" s="496"/>
      <c r="M1" s="496"/>
      <c r="N1" s="496"/>
    </row>
    <row r="2" spans="1:14">
      <c r="A2" s="491" t="s">
        <v>915</v>
      </c>
      <c r="B2" s="491"/>
      <c r="C2" s="491"/>
      <c r="D2" s="491"/>
      <c r="E2" s="491"/>
      <c r="F2" s="491"/>
      <c r="G2" s="491"/>
      <c r="H2" s="491"/>
      <c r="I2" s="491"/>
      <c r="J2" s="491"/>
      <c r="K2" s="491"/>
      <c r="L2" s="491"/>
      <c r="M2" s="491"/>
      <c r="N2" s="491"/>
    </row>
    <row r="3" spans="1:14">
      <c r="A3" s="2"/>
      <c r="B3" s="236"/>
      <c r="C3" s="2"/>
      <c r="D3" s="2"/>
      <c r="E3" s="2"/>
      <c r="F3" s="237"/>
      <c r="G3" s="299"/>
      <c r="H3" s="497" t="s">
        <v>0</v>
      </c>
      <c r="I3" s="497"/>
      <c r="J3" s="497"/>
      <c r="K3" s="497"/>
      <c r="L3" s="497"/>
      <c r="M3" s="497"/>
      <c r="N3" s="497"/>
    </row>
    <row r="4" spans="1:14">
      <c r="A4" s="498" t="s">
        <v>1</v>
      </c>
      <c r="B4" s="499" t="s">
        <v>2</v>
      </c>
      <c r="C4" s="498" t="s">
        <v>3</v>
      </c>
      <c r="D4" s="498" t="s">
        <v>4</v>
      </c>
      <c r="E4" s="498" t="s">
        <v>5</v>
      </c>
      <c r="F4" s="500" t="s">
        <v>6</v>
      </c>
      <c r="G4" s="501"/>
      <c r="H4" s="501"/>
      <c r="I4" s="502"/>
      <c r="J4" s="500" t="s">
        <v>7</v>
      </c>
      <c r="K4" s="501"/>
      <c r="L4" s="501"/>
      <c r="M4" s="502"/>
      <c r="N4" s="498" t="s">
        <v>8</v>
      </c>
    </row>
    <row r="5" spans="1:14" ht="42.75">
      <c r="A5" s="498"/>
      <c r="B5" s="499"/>
      <c r="C5" s="498"/>
      <c r="D5" s="498"/>
      <c r="E5" s="498"/>
      <c r="F5" s="3" t="s">
        <v>9</v>
      </c>
      <c r="G5" s="300" t="s">
        <v>10</v>
      </c>
      <c r="H5" s="3" t="s">
        <v>11</v>
      </c>
      <c r="I5" s="3" t="s">
        <v>12</v>
      </c>
      <c r="J5" s="3" t="s">
        <v>9</v>
      </c>
      <c r="K5" s="3" t="s">
        <v>10</v>
      </c>
      <c r="L5" s="3" t="s">
        <v>11</v>
      </c>
      <c r="M5" s="3" t="s">
        <v>12</v>
      </c>
      <c r="N5" s="498"/>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92" t="s">
        <v>17</v>
      </c>
      <c r="C8" s="492"/>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93" t="s">
        <v>27</v>
      </c>
      <c r="C10" s="494"/>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496" t="s">
        <v>554</v>
      </c>
      <c r="B1" s="496"/>
      <c r="C1" s="496"/>
      <c r="D1" s="496"/>
      <c r="E1" s="496"/>
      <c r="F1" s="496"/>
      <c r="G1" s="496"/>
      <c r="H1" s="496"/>
      <c r="I1" s="496"/>
      <c r="J1" s="496"/>
      <c r="K1" s="496"/>
      <c r="L1" s="496"/>
      <c r="M1" s="496"/>
      <c r="N1" s="496"/>
    </row>
    <row r="2" spans="1:14">
      <c r="A2" s="491" t="s">
        <v>915</v>
      </c>
      <c r="B2" s="491"/>
      <c r="C2" s="491"/>
      <c r="D2" s="491"/>
      <c r="E2" s="491"/>
      <c r="F2" s="491"/>
      <c r="G2" s="491"/>
      <c r="H2" s="491"/>
      <c r="I2" s="491"/>
      <c r="J2" s="491"/>
      <c r="K2" s="491"/>
      <c r="L2" s="491"/>
      <c r="M2" s="491"/>
      <c r="N2" s="491"/>
    </row>
    <row r="3" spans="1:14">
      <c r="A3" s="2"/>
      <c r="B3" s="236"/>
      <c r="C3" s="2"/>
      <c r="D3" s="2"/>
      <c r="E3" s="2"/>
      <c r="F3" s="237"/>
      <c r="G3" s="299"/>
      <c r="H3" s="497" t="s">
        <v>0</v>
      </c>
      <c r="I3" s="497"/>
      <c r="J3" s="497"/>
      <c r="K3" s="497"/>
      <c r="L3" s="497"/>
      <c r="M3" s="497"/>
      <c r="N3" s="497"/>
    </row>
    <row r="4" spans="1:14">
      <c r="A4" s="498" t="s">
        <v>1</v>
      </c>
      <c r="B4" s="499" t="s">
        <v>2</v>
      </c>
      <c r="C4" s="498" t="s">
        <v>3</v>
      </c>
      <c r="D4" s="498" t="s">
        <v>4</v>
      </c>
      <c r="E4" s="498" t="s">
        <v>5</v>
      </c>
      <c r="F4" s="500" t="s">
        <v>6</v>
      </c>
      <c r="G4" s="501"/>
      <c r="H4" s="501"/>
      <c r="I4" s="502"/>
      <c r="J4" s="500" t="s">
        <v>7</v>
      </c>
      <c r="K4" s="501"/>
      <c r="L4" s="501"/>
      <c r="M4" s="502"/>
      <c r="N4" s="498" t="s">
        <v>8</v>
      </c>
    </row>
    <row r="5" spans="1:14" ht="42.75">
      <c r="A5" s="498"/>
      <c r="B5" s="499"/>
      <c r="C5" s="498"/>
      <c r="D5" s="498"/>
      <c r="E5" s="498"/>
      <c r="F5" s="3" t="s">
        <v>9</v>
      </c>
      <c r="G5" s="300" t="s">
        <v>10</v>
      </c>
      <c r="H5" s="3" t="s">
        <v>11</v>
      </c>
      <c r="I5" s="3" t="s">
        <v>12</v>
      </c>
      <c r="J5" s="3" t="s">
        <v>9</v>
      </c>
      <c r="K5" s="3" t="s">
        <v>10</v>
      </c>
      <c r="L5" s="3" t="s">
        <v>11</v>
      </c>
      <c r="M5" s="3" t="s">
        <v>12</v>
      </c>
      <c r="N5" s="498"/>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492" t="s">
        <v>17</v>
      </c>
      <c r="C8" s="492"/>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493" t="s">
        <v>27</v>
      </c>
      <c r="C10" s="494"/>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90">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tabSelected="1" zoomScale="70" zoomScaleNormal="70" workbookViewId="0">
      <selection activeCell="A3" sqref="A3:AH3"/>
    </sheetView>
  </sheetViews>
  <sheetFormatPr defaultRowHeight="15"/>
  <cols>
    <col min="1" max="1" width="6.28515625" customWidth="1"/>
    <col min="2" max="2" width="29.85546875" customWidth="1"/>
    <col min="3" max="3" width="12.42578125" customWidth="1"/>
    <col min="4" max="4" width="14.140625" customWidth="1"/>
    <col min="5" max="5" width="13.42578125" customWidth="1"/>
    <col min="6" max="6" width="11.28515625" bestFit="1" customWidth="1"/>
    <col min="7" max="7" width="11.28515625" customWidth="1"/>
    <col min="8" max="8" width="11.28515625" bestFit="1" customWidth="1"/>
    <col min="9" max="9" width="9.140625" customWidth="1"/>
    <col min="10" max="10" width="12.7109375" customWidth="1"/>
    <col min="11" max="11" width="12.28515625" customWidth="1"/>
    <col min="12" max="12" width="9" customWidth="1"/>
    <col min="13" max="13" width="12.28515625" customWidth="1"/>
    <col min="14" max="14" width="11.140625" customWidth="1"/>
    <col min="15" max="15" width="10" customWidth="1"/>
    <col min="16" max="17" width="11.28515625" customWidth="1"/>
    <col min="18" max="18" width="8.28515625" customWidth="1"/>
    <col min="19" max="19" width="11.28515625" customWidth="1"/>
    <col min="20" max="20" width="11.5703125" customWidth="1"/>
    <col min="21" max="21" width="8.28515625" customWidth="1"/>
    <col min="22" max="22" width="6.28515625" customWidth="1"/>
    <col min="23" max="23" width="6.85546875" customWidth="1"/>
    <col min="24" max="24" width="7.85546875" customWidth="1"/>
    <col min="25" max="25" width="9.7109375" customWidth="1"/>
    <col min="26" max="26" width="7.85546875" customWidth="1"/>
    <col min="27" max="27" width="9.7109375" customWidth="1"/>
    <col min="28" max="28" width="13.140625" customWidth="1"/>
    <col min="29" max="29" width="12.7109375" customWidth="1"/>
    <col min="30" max="30" width="9.28515625" customWidth="1"/>
    <col min="31" max="31" width="11.28515625" customWidth="1"/>
    <col min="32" max="32" width="9.140625" customWidth="1"/>
    <col min="33" max="33" width="9.42578125" customWidth="1"/>
    <col min="34" max="34" width="11.42578125" customWidth="1"/>
    <col min="35" max="35" width="7.28515625" customWidth="1"/>
  </cols>
  <sheetData>
    <row r="1" spans="1:35" ht="15" customHeight="1">
      <c r="A1" s="559" t="s">
        <v>987</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row>
    <row r="2" spans="1:35" ht="24.6" customHeight="1">
      <c r="A2" s="516" t="s">
        <v>1025</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row>
    <row r="3" spans="1:35" ht="27.6" customHeight="1">
      <c r="A3" s="560" t="s">
        <v>1036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row>
    <row r="4" spans="1:35" ht="19.5" customHeight="1">
      <c r="A4" s="561" t="s">
        <v>982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row>
    <row r="5" spans="1:35" ht="15" customHeight="1">
      <c r="A5" s="2"/>
      <c r="B5" s="236"/>
      <c r="C5" s="2"/>
      <c r="D5" s="237"/>
      <c r="E5" s="299"/>
      <c r="F5" s="497" t="s">
        <v>0</v>
      </c>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row>
    <row r="6" spans="1:35" ht="33.950000000000003" customHeight="1">
      <c r="A6" s="562" t="s">
        <v>1</v>
      </c>
      <c r="B6" s="563" t="s">
        <v>2</v>
      </c>
      <c r="C6" s="571" t="s">
        <v>6</v>
      </c>
      <c r="D6" s="572"/>
      <c r="E6" s="572"/>
      <c r="F6" s="572"/>
      <c r="G6" s="571" t="s">
        <v>1006</v>
      </c>
      <c r="H6" s="572"/>
      <c r="I6" s="575"/>
      <c r="J6" s="571" t="s">
        <v>1007</v>
      </c>
      <c r="K6" s="572"/>
      <c r="L6" s="575"/>
      <c r="M6" s="571" t="s">
        <v>995</v>
      </c>
      <c r="N6" s="572"/>
      <c r="O6" s="575"/>
      <c r="P6" s="568" t="s">
        <v>1009</v>
      </c>
      <c r="Q6" s="569"/>
      <c r="R6" s="569"/>
      <c r="S6" s="569"/>
      <c r="T6" s="569"/>
      <c r="U6" s="570"/>
      <c r="V6" s="565" t="s">
        <v>1008</v>
      </c>
      <c r="W6" s="566"/>
      <c r="X6" s="566"/>
      <c r="Y6" s="566"/>
      <c r="Z6" s="566"/>
      <c r="AA6" s="567"/>
      <c r="AB6" s="577" t="s">
        <v>1010</v>
      </c>
      <c r="AC6" s="578"/>
      <c r="AD6" s="579"/>
      <c r="AE6" s="577" t="s">
        <v>996</v>
      </c>
      <c r="AF6" s="578"/>
      <c r="AG6" s="579"/>
      <c r="AH6" s="562" t="s">
        <v>991</v>
      </c>
      <c r="AI6" s="562" t="s">
        <v>8</v>
      </c>
    </row>
    <row r="7" spans="1:35" ht="38.450000000000003" customHeight="1">
      <c r="A7" s="562"/>
      <c r="B7" s="563"/>
      <c r="C7" s="573"/>
      <c r="D7" s="574"/>
      <c r="E7" s="574"/>
      <c r="F7" s="574"/>
      <c r="G7" s="573"/>
      <c r="H7" s="574"/>
      <c r="I7" s="576"/>
      <c r="J7" s="573"/>
      <c r="K7" s="574"/>
      <c r="L7" s="576"/>
      <c r="M7" s="573"/>
      <c r="N7" s="574"/>
      <c r="O7" s="576"/>
      <c r="P7" s="562" t="s">
        <v>984</v>
      </c>
      <c r="Q7" s="562"/>
      <c r="R7" s="562"/>
      <c r="S7" s="562" t="s">
        <v>985</v>
      </c>
      <c r="T7" s="562"/>
      <c r="U7" s="562"/>
      <c r="V7" s="562" t="s">
        <v>984</v>
      </c>
      <c r="W7" s="562"/>
      <c r="X7" s="562"/>
      <c r="Y7" s="562" t="s">
        <v>985</v>
      </c>
      <c r="Z7" s="562"/>
      <c r="AA7" s="562"/>
      <c r="AB7" s="580"/>
      <c r="AC7" s="581"/>
      <c r="AD7" s="582"/>
      <c r="AE7" s="580"/>
      <c r="AF7" s="581"/>
      <c r="AG7" s="582"/>
      <c r="AH7" s="562"/>
      <c r="AI7" s="562"/>
    </row>
    <row r="8" spans="1:35" ht="77.099999999999994" customHeight="1">
      <c r="A8" s="562"/>
      <c r="B8" s="563"/>
      <c r="C8" s="484" t="s">
        <v>983</v>
      </c>
      <c r="D8" s="454" t="s">
        <v>9</v>
      </c>
      <c r="E8" s="446" t="s">
        <v>10</v>
      </c>
      <c r="F8" s="454" t="s">
        <v>11</v>
      </c>
      <c r="G8" s="454" t="s">
        <v>9</v>
      </c>
      <c r="H8" s="454" t="s">
        <v>10</v>
      </c>
      <c r="I8" s="454" t="s">
        <v>11</v>
      </c>
      <c r="J8" s="474" t="s">
        <v>9</v>
      </c>
      <c r="K8" s="474" t="s">
        <v>980</v>
      </c>
      <c r="L8" s="481" t="s">
        <v>981</v>
      </c>
      <c r="M8" s="484" t="s">
        <v>9</v>
      </c>
      <c r="N8" s="484" t="s">
        <v>980</v>
      </c>
      <c r="O8" s="484" t="s">
        <v>981</v>
      </c>
      <c r="P8" s="484" t="s">
        <v>9</v>
      </c>
      <c r="Q8" s="484" t="s">
        <v>980</v>
      </c>
      <c r="R8" s="484" t="s">
        <v>981</v>
      </c>
      <c r="S8" s="484" t="s">
        <v>9</v>
      </c>
      <c r="T8" s="484" t="s">
        <v>980</v>
      </c>
      <c r="U8" s="484" t="s">
        <v>981</v>
      </c>
      <c r="V8" s="484" t="s">
        <v>9</v>
      </c>
      <c r="W8" s="484" t="s">
        <v>980</v>
      </c>
      <c r="X8" s="484" t="s">
        <v>986</v>
      </c>
      <c r="Y8" s="481" t="s">
        <v>9</v>
      </c>
      <c r="Z8" s="481" t="s">
        <v>980</v>
      </c>
      <c r="AA8" s="481" t="s">
        <v>981</v>
      </c>
      <c r="AB8" s="474" t="s">
        <v>9</v>
      </c>
      <c r="AC8" s="474" t="s">
        <v>980</v>
      </c>
      <c r="AD8" s="481" t="s">
        <v>981</v>
      </c>
      <c r="AE8" s="454" t="s">
        <v>9</v>
      </c>
      <c r="AF8" s="454" t="s">
        <v>980</v>
      </c>
      <c r="AG8" s="481" t="s">
        <v>981</v>
      </c>
      <c r="AH8" s="562"/>
      <c r="AI8" s="562"/>
    </row>
    <row r="9" spans="1:35" ht="47.25">
      <c r="A9" s="482" t="s">
        <v>48</v>
      </c>
      <c r="B9" s="482" t="s">
        <v>49</v>
      </c>
      <c r="C9" s="483">
        <v>1</v>
      </c>
      <c r="D9" s="483" t="s">
        <v>1011</v>
      </c>
      <c r="E9" s="483">
        <v>3</v>
      </c>
      <c r="F9" s="483">
        <v>4</v>
      </c>
      <c r="G9" s="483" t="s">
        <v>1012</v>
      </c>
      <c r="H9" s="483">
        <v>6</v>
      </c>
      <c r="I9" s="483">
        <v>7</v>
      </c>
      <c r="J9" s="483" t="s">
        <v>1013</v>
      </c>
      <c r="K9" s="483">
        <v>9</v>
      </c>
      <c r="L9" s="483">
        <v>10</v>
      </c>
      <c r="M9" s="483" t="s">
        <v>1014</v>
      </c>
      <c r="N9" s="483">
        <v>12</v>
      </c>
      <c r="O9" s="483">
        <v>13</v>
      </c>
      <c r="P9" s="483" t="s">
        <v>1015</v>
      </c>
      <c r="Q9" s="483">
        <v>15</v>
      </c>
      <c r="R9" s="483">
        <v>16</v>
      </c>
      <c r="S9" s="483" t="s">
        <v>1016</v>
      </c>
      <c r="T9" s="483">
        <v>18</v>
      </c>
      <c r="U9" s="483">
        <v>19</v>
      </c>
      <c r="V9" s="483" t="s">
        <v>1017</v>
      </c>
      <c r="W9" s="483">
        <v>21</v>
      </c>
      <c r="X9" s="483">
        <v>22</v>
      </c>
      <c r="Y9" s="483" t="s">
        <v>1018</v>
      </c>
      <c r="Z9" s="483">
        <v>24</v>
      </c>
      <c r="AA9" s="483">
        <v>25</v>
      </c>
      <c r="AB9" s="483" t="s">
        <v>1019</v>
      </c>
      <c r="AC9" s="483" t="s">
        <v>1020</v>
      </c>
      <c r="AD9" s="483" t="s">
        <v>1021</v>
      </c>
      <c r="AE9" s="483" t="s">
        <v>1022</v>
      </c>
      <c r="AF9" s="483" t="s">
        <v>1023</v>
      </c>
      <c r="AG9" s="483" t="s">
        <v>1024</v>
      </c>
      <c r="AH9" s="483">
        <v>32</v>
      </c>
      <c r="AI9" s="483">
        <f t="shared" ref="AI9" si="0">+AH9+1</f>
        <v>33</v>
      </c>
    </row>
    <row r="10" spans="1:35" ht="41.1" customHeight="1">
      <c r="A10" s="427"/>
      <c r="B10" s="454" t="s">
        <v>13</v>
      </c>
      <c r="C10" s="427"/>
      <c r="D10" s="475">
        <f t="shared" ref="D10:J10" si="1">+D11+D18</f>
        <v>17149.2415</v>
      </c>
      <c r="E10" s="475">
        <f t="shared" si="1"/>
        <v>15908.2415</v>
      </c>
      <c r="F10" s="428">
        <f t="shared" si="1"/>
        <v>1241</v>
      </c>
      <c r="G10" s="428">
        <f t="shared" si="1"/>
        <v>4136</v>
      </c>
      <c r="H10" s="428">
        <f t="shared" si="1"/>
        <v>3780</v>
      </c>
      <c r="I10" s="428">
        <f t="shared" si="1"/>
        <v>356</v>
      </c>
      <c r="J10" s="475">
        <f t="shared" si="1"/>
        <v>1090.2415000000001</v>
      </c>
      <c r="K10" s="475">
        <f t="shared" ref="K10" si="2">+K11+K18</f>
        <v>1039.2415000000001</v>
      </c>
      <c r="L10" s="475">
        <f t="shared" ref="L10" si="3">+L11+L18</f>
        <v>51</v>
      </c>
      <c r="M10" s="475">
        <f>+M11+M18</f>
        <v>308</v>
      </c>
      <c r="N10" s="475">
        <f t="shared" ref="N10" si="4">+N11+N18</f>
        <v>280</v>
      </c>
      <c r="O10" s="475">
        <f t="shared" ref="O10" si="5">+O11+O18</f>
        <v>28</v>
      </c>
      <c r="P10" s="475">
        <f>+P11+P18</f>
        <v>931.24149999999997</v>
      </c>
      <c r="Q10" s="475">
        <f t="shared" ref="Q10:R10" si="6">+Q11+Q18</f>
        <v>880.24149999999997</v>
      </c>
      <c r="R10" s="475">
        <f t="shared" si="6"/>
        <v>51</v>
      </c>
      <c r="S10" s="475">
        <f>+S11+S18</f>
        <v>931.24149999999997</v>
      </c>
      <c r="T10" s="475">
        <f t="shared" ref="T10" si="7">+T11+T18</f>
        <v>880.24149999999997</v>
      </c>
      <c r="U10" s="475">
        <f t="shared" ref="U10" si="8">+U11+U18</f>
        <v>51</v>
      </c>
      <c r="V10" s="475">
        <f>+V11+V18</f>
        <v>0</v>
      </c>
      <c r="W10" s="475">
        <f t="shared" ref="W10" si="9">+W11+W18</f>
        <v>0</v>
      </c>
      <c r="X10" s="475">
        <f t="shared" ref="X10" si="10">+X11+X18</f>
        <v>0</v>
      </c>
      <c r="Y10" s="475">
        <f>+Y11+Y18</f>
        <v>49</v>
      </c>
      <c r="Z10" s="475">
        <f t="shared" ref="Z10" si="11">+Z11+Z18</f>
        <v>0</v>
      </c>
      <c r="AA10" s="475">
        <f t="shared" ref="AA10" si="12">+AA11+AA18</f>
        <v>49</v>
      </c>
      <c r="AB10" s="475">
        <f>+AB11+AB18</f>
        <v>1090.2415000000001</v>
      </c>
      <c r="AC10" s="475">
        <f t="shared" ref="AC10" si="13">+AC11+AC18</f>
        <v>1039.2415000000001</v>
      </c>
      <c r="AD10" s="475">
        <f t="shared" ref="AD10:AG10" si="14">+AD11</f>
        <v>51</v>
      </c>
      <c r="AE10" s="475">
        <f>+AE11+AE18</f>
        <v>357</v>
      </c>
      <c r="AF10" s="475">
        <f t="shared" ref="AF10" si="15">+AF11+AF18</f>
        <v>280</v>
      </c>
      <c r="AG10" s="475">
        <f t="shared" si="14"/>
        <v>77</v>
      </c>
      <c r="AH10" s="429"/>
      <c r="AI10" s="427"/>
    </row>
    <row r="11" spans="1:35" ht="92.45" customHeight="1">
      <c r="A11" s="454" t="s">
        <v>14</v>
      </c>
      <c r="B11" s="485" t="s">
        <v>1026</v>
      </c>
      <c r="C11" s="430"/>
      <c r="D11" s="480">
        <f>SUM(E11:F11)</f>
        <v>17149.2415</v>
      </c>
      <c r="E11" s="480">
        <v>15908.2415</v>
      </c>
      <c r="F11" s="431">
        <v>1241</v>
      </c>
      <c r="G11" s="431">
        <f>SUM(H11:I11)</f>
        <v>4136</v>
      </c>
      <c r="H11" s="431">
        <v>3780</v>
      </c>
      <c r="I11" s="431">
        <v>356</v>
      </c>
      <c r="J11" s="480">
        <f>+K11+L11</f>
        <v>174</v>
      </c>
      <c r="K11" s="480">
        <f>+K12+K17</f>
        <v>170</v>
      </c>
      <c r="L11" s="480">
        <f>+L12+L17</f>
        <v>4</v>
      </c>
      <c r="M11" s="480">
        <f>+N11+O11</f>
        <v>308</v>
      </c>
      <c r="N11" s="480">
        <f>+N12+N17</f>
        <v>280</v>
      </c>
      <c r="O11" s="480">
        <f>+O12+O17</f>
        <v>28</v>
      </c>
      <c r="P11" s="480">
        <f>+Q11+R11</f>
        <v>15</v>
      </c>
      <c r="Q11" s="480">
        <f>+Q12+Q17</f>
        <v>11</v>
      </c>
      <c r="R11" s="480">
        <f>+R12+R17</f>
        <v>4</v>
      </c>
      <c r="S11" s="480">
        <f>+T11+U11</f>
        <v>931.24149999999997</v>
      </c>
      <c r="T11" s="480">
        <f t="shared" ref="T11:AA11" si="16">+T12+T17</f>
        <v>880.24149999999997</v>
      </c>
      <c r="U11" s="480">
        <f t="shared" si="16"/>
        <v>51</v>
      </c>
      <c r="V11" s="480">
        <f t="shared" si="16"/>
        <v>0</v>
      </c>
      <c r="W11" s="480">
        <f t="shared" si="16"/>
        <v>0</v>
      </c>
      <c r="X11" s="480">
        <f t="shared" si="16"/>
        <v>0</v>
      </c>
      <c r="Y11" s="480">
        <f t="shared" si="16"/>
        <v>49</v>
      </c>
      <c r="Z11" s="480">
        <f t="shared" si="16"/>
        <v>0</v>
      </c>
      <c r="AA11" s="480">
        <f t="shared" si="16"/>
        <v>49</v>
      </c>
      <c r="AB11" s="480">
        <f>+AC11+AD11</f>
        <v>1090.2415000000001</v>
      </c>
      <c r="AC11" s="480">
        <f>+AC12+AC17</f>
        <v>1039.2415000000001</v>
      </c>
      <c r="AD11" s="480">
        <f>+AD12+AD17</f>
        <v>51</v>
      </c>
      <c r="AE11" s="480">
        <f>+AE12+AE17</f>
        <v>357</v>
      </c>
      <c r="AF11" s="480">
        <f>+AF12+AF17</f>
        <v>280</v>
      </c>
      <c r="AG11" s="480">
        <f>+AG12+AG17</f>
        <v>77</v>
      </c>
      <c r="AH11" s="432"/>
      <c r="AI11" s="183"/>
    </row>
    <row r="12" spans="1:35" ht="52.5" customHeight="1">
      <c r="A12" s="433" t="s">
        <v>16</v>
      </c>
      <c r="B12" s="434" t="s">
        <v>979</v>
      </c>
      <c r="C12" s="435"/>
      <c r="D12" s="436"/>
      <c r="E12" s="436"/>
      <c r="F12" s="436"/>
      <c r="G12" s="436"/>
      <c r="H12" s="436"/>
      <c r="I12" s="436"/>
      <c r="J12" s="458">
        <v>0</v>
      </c>
      <c r="K12" s="458">
        <v>0</v>
      </c>
      <c r="L12" s="458">
        <v>0</v>
      </c>
      <c r="M12" s="436">
        <f>+N12+O12</f>
        <v>308</v>
      </c>
      <c r="N12" s="436">
        <f>SUM(N13:N16)</f>
        <v>280</v>
      </c>
      <c r="O12" s="436">
        <f>SUM(O13:O16)</f>
        <v>28</v>
      </c>
      <c r="P12" s="436">
        <f>SUM(P13:P16)</f>
        <v>0</v>
      </c>
      <c r="Q12" s="436">
        <f t="shared" ref="Q12" si="17">SUM(Q13:Q16)</f>
        <v>0</v>
      </c>
      <c r="R12" s="436">
        <f t="shared" ref="R12" si="18">SUM(R13:R16)</f>
        <v>0</v>
      </c>
      <c r="S12" s="436">
        <f>SUM(S13:S16)</f>
        <v>931</v>
      </c>
      <c r="T12" s="436">
        <f t="shared" ref="T12:U12" si="19">SUM(T13:T16)</f>
        <v>880</v>
      </c>
      <c r="U12" s="436">
        <f t="shared" si="19"/>
        <v>51</v>
      </c>
      <c r="V12" s="436">
        <f>SUM(V13:V16)</f>
        <v>0</v>
      </c>
      <c r="W12" s="436">
        <f t="shared" ref="W12" si="20">SUM(W13:W16)</f>
        <v>0</v>
      </c>
      <c r="X12" s="436">
        <f t="shared" ref="X12" si="21">SUM(X13:X16)</f>
        <v>0</v>
      </c>
      <c r="Y12" s="436">
        <f>SUM(Y13:Y16)</f>
        <v>37</v>
      </c>
      <c r="Z12" s="436">
        <f t="shared" ref="Z12" si="22">SUM(Z13:Z16)</f>
        <v>0</v>
      </c>
      <c r="AA12" s="436">
        <f t="shared" ref="AA12" si="23">SUM(AA13:AA16)</f>
        <v>37</v>
      </c>
      <c r="AB12" s="436">
        <f>SUM(AB13:AB16)</f>
        <v>931</v>
      </c>
      <c r="AC12" s="436">
        <f t="shared" ref="AC12" si="24">SUM(AC13:AC16)</f>
        <v>880</v>
      </c>
      <c r="AD12" s="436">
        <f t="shared" ref="AD12" si="25">SUM(AD13:AD16)</f>
        <v>51</v>
      </c>
      <c r="AE12" s="436">
        <f>SUM(AE13:AE16)</f>
        <v>345</v>
      </c>
      <c r="AF12" s="436">
        <f t="shared" ref="AF12" si="26">SUM(AF13:AF16)</f>
        <v>280</v>
      </c>
      <c r="AG12" s="436">
        <f t="shared" ref="AG12" si="27">SUM(AG13:AG16)</f>
        <v>65</v>
      </c>
      <c r="AH12" s="437"/>
      <c r="AI12" s="183"/>
    </row>
    <row r="13" spans="1:35" ht="50.1" customHeight="1">
      <c r="A13" s="438">
        <v>1</v>
      </c>
      <c r="B13" s="64" t="s">
        <v>246</v>
      </c>
      <c r="C13" s="58"/>
      <c r="D13" s="440"/>
      <c r="E13" s="440"/>
      <c r="F13" s="440"/>
      <c r="G13" s="440"/>
      <c r="H13" s="440"/>
      <c r="I13" s="440"/>
      <c r="J13" s="440"/>
      <c r="K13" s="440"/>
      <c r="L13" s="440"/>
      <c r="M13" s="440"/>
      <c r="N13" s="440"/>
      <c r="O13" s="440"/>
      <c r="P13" s="440"/>
      <c r="Q13" s="440"/>
      <c r="R13" s="440"/>
      <c r="S13" s="440">
        <f>+T13+U13</f>
        <v>484</v>
      </c>
      <c r="T13" s="440">
        <v>440</v>
      </c>
      <c r="U13" s="440">
        <v>44</v>
      </c>
      <c r="V13" s="440"/>
      <c r="W13" s="440"/>
      <c r="X13" s="440"/>
      <c r="Y13" s="440"/>
      <c r="Z13" s="440"/>
      <c r="AA13" s="440"/>
      <c r="AB13" s="440">
        <f>+AC13+AD13</f>
        <v>484</v>
      </c>
      <c r="AC13" s="440">
        <f>+K13-Q13+T13</f>
        <v>440</v>
      </c>
      <c r="AD13" s="440">
        <f>+L13-R13+U13</f>
        <v>44</v>
      </c>
      <c r="AE13" s="455"/>
      <c r="AF13" s="440"/>
      <c r="AG13" s="440"/>
      <c r="AH13" s="441" t="s">
        <v>925</v>
      </c>
      <c r="AI13" s="473"/>
    </row>
    <row r="14" spans="1:35" ht="54.95" customHeight="1">
      <c r="A14" s="438">
        <f>+A13+1</f>
        <v>2</v>
      </c>
      <c r="B14" s="58" t="s">
        <v>500</v>
      </c>
      <c r="C14" s="435"/>
      <c r="D14" s="436"/>
      <c r="E14" s="436"/>
      <c r="F14" s="436"/>
      <c r="G14" s="436"/>
      <c r="H14" s="436"/>
      <c r="I14" s="436"/>
      <c r="J14" s="436"/>
      <c r="K14" s="436"/>
      <c r="L14" s="436"/>
      <c r="M14" s="455">
        <f>+N14</f>
        <v>200</v>
      </c>
      <c r="N14" s="455">
        <v>200</v>
      </c>
      <c r="O14" s="455">
        <v>20</v>
      </c>
      <c r="P14" s="455"/>
      <c r="Q14" s="455"/>
      <c r="R14" s="455"/>
      <c r="S14" s="440">
        <f t="shared" ref="S14:S16" si="28">+T14+U14</f>
        <v>280</v>
      </c>
      <c r="T14" s="455">
        <v>280</v>
      </c>
      <c r="U14" s="455">
        <v>0</v>
      </c>
      <c r="V14" s="447"/>
      <c r="W14" s="447"/>
      <c r="X14" s="447"/>
      <c r="Y14" s="455">
        <f t="shared" ref="Y14:Y16" si="29">+Z14+AA14</f>
        <v>28</v>
      </c>
      <c r="Z14" s="455">
        <v>0</v>
      </c>
      <c r="AA14" s="455">
        <v>28</v>
      </c>
      <c r="AB14" s="440">
        <f t="shared" ref="AB14:AB17" si="30">+AC14+AD14</f>
        <v>280</v>
      </c>
      <c r="AC14" s="440">
        <f t="shared" ref="AC14:AC16" si="31">+K14-Q14+T14</f>
        <v>280</v>
      </c>
      <c r="AD14" s="440">
        <f t="shared" ref="AD14:AD16" si="32">+L14-R14+U14</f>
        <v>0</v>
      </c>
      <c r="AE14" s="455">
        <f t="shared" ref="AE14:AE16" si="33">+AF14+AG14</f>
        <v>248</v>
      </c>
      <c r="AF14" s="440">
        <f t="shared" ref="AF14:AF16" si="34">+N14-W14+Z14</f>
        <v>200</v>
      </c>
      <c r="AG14" s="440">
        <f t="shared" ref="AG14:AG16" si="35">+O14-X14+AA14</f>
        <v>48</v>
      </c>
      <c r="AH14" s="441" t="s">
        <v>934</v>
      </c>
      <c r="AI14" s="564"/>
    </row>
    <row r="15" spans="1:35" ht="51.95" customHeight="1">
      <c r="A15" s="438">
        <f>+A14+1</f>
        <v>3</v>
      </c>
      <c r="B15" s="58" t="s">
        <v>434</v>
      </c>
      <c r="C15" s="435"/>
      <c r="D15" s="436"/>
      <c r="E15" s="436"/>
      <c r="F15" s="436"/>
      <c r="G15" s="436"/>
      <c r="H15" s="436"/>
      <c r="I15" s="436"/>
      <c r="J15" s="436"/>
      <c r="K15" s="436"/>
      <c r="L15" s="436"/>
      <c r="M15" s="455">
        <f>+N15</f>
        <v>40</v>
      </c>
      <c r="N15" s="455">
        <v>40</v>
      </c>
      <c r="O15" s="455">
        <v>4</v>
      </c>
      <c r="P15" s="455"/>
      <c r="Q15" s="455"/>
      <c r="R15" s="455"/>
      <c r="S15" s="440">
        <f t="shared" si="28"/>
        <v>87</v>
      </c>
      <c r="T15" s="455">
        <v>80</v>
      </c>
      <c r="U15" s="455">
        <v>7</v>
      </c>
      <c r="V15" s="447"/>
      <c r="W15" s="447"/>
      <c r="X15" s="447"/>
      <c r="Y15" s="455">
        <f t="shared" si="29"/>
        <v>1</v>
      </c>
      <c r="Z15" s="455">
        <v>0</v>
      </c>
      <c r="AA15" s="455">
        <v>1</v>
      </c>
      <c r="AB15" s="440">
        <f t="shared" si="30"/>
        <v>87</v>
      </c>
      <c r="AC15" s="440">
        <f t="shared" si="31"/>
        <v>80</v>
      </c>
      <c r="AD15" s="440">
        <f t="shared" si="32"/>
        <v>7</v>
      </c>
      <c r="AE15" s="455">
        <f t="shared" si="33"/>
        <v>45</v>
      </c>
      <c r="AF15" s="440">
        <f t="shared" si="34"/>
        <v>40</v>
      </c>
      <c r="AG15" s="440">
        <f t="shared" si="35"/>
        <v>5</v>
      </c>
      <c r="AH15" s="441" t="s">
        <v>993</v>
      </c>
      <c r="AI15" s="564"/>
    </row>
    <row r="16" spans="1:35" ht="53.45" customHeight="1">
      <c r="A16" s="438">
        <f t="shared" ref="A16" si="36">+A15+1</f>
        <v>4</v>
      </c>
      <c r="B16" s="58" t="s">
        <v>393</v>
      </c>
      <c r="C16" s="435"/>
      <c r="D16" s="436"/>
      <c r="E16" s="436"/>
      <c r="F16" s="436"/>
      <c r="G16" s="436"/>
      <c r="H16" s="436"/>
      <c r="I16" s="436"/>
      <c r="J16" s="436"/>
      <c r="K16" s="436"/>
      <c r="L16" s="436"/>
      <c r="M16" s="455">
        <f>+N16</f>
        <v>40</v>
      </c>
      <c r="N16" s="455">
        <v>40</v>
      </c>
      <c r="O16" s="455">
        <v>4</v>
      </c>
      <c r="P16" s="455"/>
      <c r="Q16" s="455"/>
      <c r="R16" s="455"/>
      <c r="S16" s="440">
        <f t="shared" si="28"/>
        <v>80</v>
      </c>
      <c r="T16" s="455">
        <v>80</v>
      </c>
      <c r="U16" s="455">
        <v>0</v>
      </c>
      <c r="V16" s="447"/>
      <c r="W16" s="447"/>
      <c r="X16" s="447"/>
      <c r="Y16" s="455">
        <f t="shared" si="29"/>
        <v>8</v>
      </c>
      <c r="Z16" s="455">
        <v>0</v>
      </c>
      <c r="AA16" s="455">
        <v>8</v>
      </c>
      <c r="AB16" s="440">
        <f t="shared" si="30"/>
        <v>80</v>
      </c>
      <c r="AC16" s="440">
        <f t="shared" si="31"/>
        <v>80</v>
      </c>
      <c r="AD16" s="440">
        <f t="shared" si="32"/>
        <v>0</v>
      </c>
      <c r="AE16" s="455">
        <f t="shared" si="33"/>
        <v>52</v>
      </c>
      <c r="AF16" s="440">
        <f t="shared" si="34"/>
        <v>40</v>
      </c>
      <c r="AG16" s="440">
        <f t="shared" si="35"/>
        <v>12</v>
      </c>
      <c r="AH16" s="441" t="s">
        <v>994</v>
      </c>
      <c r="AI16" s="564"/>
    </row>
    <row r="17" spans="1:35" ht="39.6" customHeight="1">
      <c r="A17" s="433" t="s">
        <v>26</v>
      </c>
      <c r="B17" s="448" t="s">
        <v>990</v>
      </c>
      <c r="C17" s="439"/>
      <c r="D17" s="436"/>
      <c r="E17" s="436"/>
      <c r="F17" s="436"/>
      <c r="G17" s="436"/>
      <c r="H17" s="436"/>
      <c r="I17" s="436"/>
      <c r="J17" s="436">
        <f>+K17+L17</f>
        <v>174</v>
      </c>
      <c r="K17" s="436">
        <v>170</v>
      </c>
      <c r="L17" s="436">
        <v>4</v>
      </c>
      <c r="M17" s="436"/>
      <c r="N17" s="436"/>
      <c r="O17" s="436"/>
      <c r="P17" s="436">
        <f>+Q17+R17</f>
        <v>15</v>
      </c>
      <c r="Q17" s="436">
        <v>11</v>
      </c>
      <c r="R17" s="436">
        <v>4</v>
      </c>
      <c r="S17" s="456">
        <f>+T17+U17</f>
        <v>0.24149999999999999</v>
      </c>
      <c r="T17" s="456">
        <v>0.24149999999999999</v>
      </c>
      <c r="U17" s="436"/>
      <c r="V17" s="436"/>
      <c r="W17" s="436"/>
      <c r="X17" s="436"/>
      <c r="Y17" s="457">
        <f>+Z17+AA17</f>
        <v>12</v>
      </c>
      <c r="Z17" s="458">
        <v>0</v>
      </c>
      <c r="AA17" s="450">
        <v>12</v>
      </c>
      <c r="AB17" s="478">
        <f t="shared" si="30"/>
        <v>159.2415</v>
      </c>
      <c r="AC17" s="478">
        <f t="shared" ref="AC17" si="37">+K17-Q17+T17</f>
        <v>159.2415</v>
      </c>
      <c r="AD17" s="475">
        <f t="shared" ref="AD17" si="38">+L17-R17+U17</f>
        <v>0</v>
      </c>
      <c r="AE17" s="436">
        <f>+AF17+AG17</f>
        <v>12</v>
      </c>
      <c r="AF17" s="436">
        <v>0</v>
      </c>
      <c r="AG17" s="436">
        <v>12</v>
      </c>
      <c r="AH17" s="445"/>
      <c r="AI17" s="442"/>
    </row>
    <row r="18" spans="1:35" ht="143.44999999999999" customHeight="1">
      <c r="A18" s="474" t="s">
        <v>34</v>
      </c>
      <c r="B18" s="486" t="s">
        <v>988</v>
      </c>
      <c r="C18" s="443"/>
      <c r="D18" s="443"/>
      <c r="E18" s="443"/>
      <c r="F18" s="443"/>
      <c r="G18" s="443"/>
      <c r="H18" s="443"/>
      <c r="I18" s="443"/>
      <c r="J18" s="476">
        <f>+J19</f>
        <v>916.24149999999997</v>
      </c>
      <c r="K18" s="476">
        <f t="shared" ref="K18:R18" si="39">+K19</f>
        <v>869.24149999999997</v>
      </c>
      <c r="L18" s="476">
        <f t="shared" si="39"/>
        <v>47</v>
      </c>
      <c r="M18" s="476">
        <f t="shared" si="39"/>
        <v>0</v>
      </c>
      <c r="N18" s="476">
        <f t="shared" si="39"/>
        <v>0</v>
      </c>
      <c r="O18" s="476">
        <f t="shared" si="39"/>
        <v>0</v>
      </c>
      <c r="P18" s="476">
        <f t="shared" si="39"/>
        <v>916.24149999999997</v>
      </c>
      <c r="Q18" s="476">
        <f t="shared" si="39"/>
        <v>869.24149999999997</v>
      </c>
      <c r="R18" s="476">
        <f t="shared" si="39"/>
        <v>47</v>
      </c>
      <c r="S18" s="476"/>
      <c r="T18" s="476"/>
      <c r="U18" s="476"/>
      <c r="V18" s="476"/>
      <c r="W18" s="476"/>
      <c r="X18" s="476"/>
      <c r="Y18" s="476"/>
      <c r="Z18" s="476"/>
      <c r="AA18" s="476"/>
      <c r="AB18" s="479">
        <v>0</v>
      </c>
      <c r="AC18" s="479">
        <v>0</v>
      </c>
      <c r="AD18" s="479">
        <v>0</v>
      </c>
      <c r="AE18" s="476"/>
      <c r="AF18" s="476"/>
      <c r="AG18" s="476"/>
      <c r="AH18" s="476"/>
      <c r="AI18" s="476"/>
    </row>
    <row r="19" spans="1:35" ht="119.45" customHeight="1">
      <c r="A19" s="433" t="s">
        <v>978</v>
      </c>
      <c r="B19" s="449" t="s">
        <v>989</v>
      </c>
      <c r="C19" s="443"/>
      <c r="D19" s="443"/>
      <c r="E19" s="443"/>
      <c r="F19" s="443"/>
      <c r="G19" s="443"/>
      <c r="H19" s="443"/>
      <c r="I19" s="443"/>
      <c r="J19" s="476">
        <f>+K19+L19</f>
        <v>916.24149999999997</v>
      </c>
      <c r="K19" s="476">
        <f>+K20</f>
        <v>869.24149999999997</v>
      </c>
      <c r="L19" s="476">
        <f>+L20</f>
        <v>47</v>
      </c>
      <c r="M19" s="476"/>
      <c r="N19" s="476"/>
      <c r="O19" s="476"/>
      <c r="P19" s="476">
        <f>+Q19+R19</f>
        <v>916.24149999999997</v>
      </c>
      <c r="Q19" s="476">
        <f>+Q20</f>
        <v>869.24149999999997</v>
      </c>
      <c r="R19" s="476">
        <f>+R20</f>
        <v>47</v>
      </c>
      <c r="S19" s="476"/>
      <c r="T19" s="476"/>
      <c r="U19" s="476"/>
      <c r="V19" s="476"/>
      <c r="W19" s="476"/>
      <c r="X19" s="476"/>
      <c r="Y19" s="476"/>
      <c r="Z19" s="476"/>
      <c r="AA19" s="476"/>
      <c r="AB19" s="479">
        <v>0</v>
      </c>
      <c r="AC19" s="479">
        <v>0</v>
      </c>
      <c r="AD19" s="479">
        <v>0</v>
      </c>
      <c r="AE19" s="476"/>
      <c r="AF19" s="476"/>
      <c r="AG19" s="476"/>
      <c r="AH19" s="476"/>
      <c r="AI19" s="476"/>
    </row>
    <row r="20" spans="1:35" ht="35.1" customHeight="1">
      <c r="A20" s="438">
        <v>1</v>
      </c>
      <c r="B20" s="444" t="s">
        <v>990</v>
      </c>
      <c r="C20" s="443"/>
      <c r="D20" s="443"/>
      <c r="E20" s="443"/>
      <c r="F20" s="443"/>
      <c r="G20" s="443"/>
      <c r="H20" s="443"/>
      <c r="I20" s="443"/>
      <c r="J20" s="451">
        <f>+K20+L20</f>
        <v>916.24149999999997</v>
      </c>
      <c r="K20" s="451">
        <v>869.24149999999997</v>
      </c>
      <c r="L20" s="443">
        <v>47</v>
      </c>
      <c r="M20" s="443"/>
      <c r="N20" s="443"/>
      <c r="O20" s="443"/>
      <c r="P20" s="443">
        <f>+Q20+R20</f>
        <v>916.24149999999997</v>
      </c>
      <c r="Q20" s="451">
        <v>869.24149999999997</v>
      </c>
      <c r="R20" s="443">
        <v>47</v>
      </c>
      <c r="S20" s="443"/>
      <c r="T20" s="443"/>
      <c r="U20" s="443"/>
      <c r="V20" s="443"/>
      <c r="W20" s="443"/>
      <c r="X20" s="443"/>
      <c r="Y20" s="443"/>
      <c r="Z20" s="443"/>
      <c r="AA20" s="443"/>
      <c r="AB20" s="479">
        <v>0</v>
      </c>
      <c r="AC20" s="479">
        <v>0</v>
      </c>
      <c r="AD20" s="479">
        <v>0</v>
      </c>
      <c r="AE20" s="443"/>
      <c r="AF20" s="443"/>
      <c r="AG20" s="443"/>
      <c r="AH20" s="443"/>
      <c r="AI20" s="443"/>
    </row>
  </sheetData>
  <mergeCells count="22">
    <mergeCell ref="AI14:AI16"/>
    <mergeCell ref="F5:AI5"/>
    <mergeCell ref="AI6:AI8"/>
    <mergeCell ref="V7:X7"/>
    <mergeCell ref="Y7:AA7"/>
    <mergeCell ref="V6:AA6"/>
    <mergeCell ref="P6:U6"/>
    <mergeCell ref="AH6:AH8"/>
    <mergeCell ref="C6:F7"/>
    <mergeCell ref="G6:I7"/>
    <mergeCell ref="J6:L7"/>
    <mergeCell ref="M6:O7"/>
    <mergeCell ref="P7:R7"/>
    <mergeCell ref="S7:U7"/>
    <mergeCell ref="AB6:AD7"/>
    <mergeCell ref="AE6:AG7"/>
    <mergeCell ref="A1:AI1"/>
    <mergeCell ref="A2:AH2"/>
    <mergeCell ref="A3:AH3"/>
    <mergeCell ref="A4:AH4"/>
    <mergeCell ref="A6:A8"/>
    <mergeCell ref="B6:B8"/>
  </mergeCells>
  <pageMargins left="0.35433070866141703" right="0.15748031496063" top="0.59055118110236204" bottom="0.52" header="0.31496062992126" footer="0.31496062992126"/>
  <pageSetup paperSize="9" scale="3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70" zoomScaleNormal="70" workbookViewId="0">
      <selection activeCell="A2" sqref="A2:AC2"/>
    </sheetView>
  </sheetViews>
  <sheetFormatPr defaultRowHeight="15"/>
  <cols>
    <col min="1" max="1" width="8.28515625" customWidth="1"/>
    <col min="2" max="2" width="33" customWidth="1"/>
    <col min="3" max="3" width="14.5703125" customWidth="1"/>
    <col min="4" max="4" width="12.5703125" customWidth="1"/>
    <col min="5" max="10" width="14.28515625" customWidth="1"/>
    <col min="11" max="16" width="14.28515625" hidden="1" customWidth="1"/>
    <col min="17" max="17" width="12.7109375" hidden="1" customWidth="1"/>
    <col min="18" max="18" width="12.140625" hidden="1" customWidth="1"/>
    <col min="19" max="19" width="14.7109375" hidden="1" customWidth="1"/>
    <col min="20" max="20" width="11.5703125" hidden="1" customWidth="1"/>
    <col min="21" max="21" width="12.42578125" hidden="1" customWidth="1"/>
    <col min="22" max="28" width="15.42578125" hidden="1" customWidth="1"/>
  </cols>
  <sheetData>
    <row r="1" spans="1:29" ht="18.75">
      <c r="A1" s="583" t="s">
        <v>1035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row>
    <row r="2" spans="1:29" ht="46.5" customHeight="1">
      <c r="A2" s="591" t="s">
        <v>1033</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row>
    <row r="3" spans="1:29" ht="18.75">
      <c r="A3" s="593" t="str">
        <f>+' Năm 2024'!A3:AH3</f>
        <v>(Kèm theo Nghị quyết số      /NQ-HĐND ngày      /10/2024 của HĐND huyện Na Rì)</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row>
    <row r="4" spans="1:29" ht="18.75">
      <c r="A4" s="459"/>
      <c r="B4" s="459"/>
      <c r="C4" s="594" t="s">
        <v>997</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5" spans="1:29" ht="44.1" customHeight="1">
      <c r="A5" s="595" t="s">
        <v>556</v>
      </c>
      <c r="B5" s="595" t="s">
        <v>998</v>
      </c>
      <c r="C5" s="585" t="s">
        <v>1032</v>
      </c>
      <c r="D5" s="586"/>
      <c r="E5" s="586"/>
      <c r="F5" s="586"/>
      <c r="G5" s="586"/>
      <c r="H5" s="586"/>
      <c r="I5" s="586"/>
      <c r="J5" s="587"/>
      <c r="K5" s="503" t="s">
        <v>1031</v>
      </c>
      <c r="L5" s="503"/>
      <c r="M5" s="503"/>
      <c r="N5" s="503"/>
      <c r="O5" s="503"/>
      <c r="P5" s="503"/>
      <c r="Q5" s="503" t="s">
        <v>1030</v>
      </c>
      <c r="R5" s="503"/>
      <c r="S5" s="503"/>
      <c r="T5" s="503"/>
      <c r="U5" s="503"/>
      <c r="V5" s="503"/>
      <c r="W5" s="585" t="s">
        <v>1027</v>
      </c>
      <c r="X5" s="586"/>
      <c r="Y5" s="586"/>
      <c r="Z5" s="586"/>
      <c r="AA5" s="586"/>
      <c r="AB5" s="587"/>
      <c r="AC5" s="503" t="s">
        <v>8</v>
      </c>
    </row>
    <row r="6" spans="1:29" ht="47.45" customHeight="1">
      <c r="A6" s="596"/>
      <c r="B6" s="596"/>
      <c r="C6" s="588" t="s">
        <v>1034</v>
      </c>
      <c r="D6" s="589"/>
      <c r="E6" s="589"/>
      <c r="F6" s="590"/>
      <c r="G6" s="588" t="s">
        <v>995</v>
      </c>
      <c r="H6" s="589"/>
      <c r="I6" s="589"/>
      <c r="J6" s="590"/>
      <c r="K6" s="584" t="s">
        <v>992</v>
      </c>
      <c r="L6" s="584"/>
      <c r="M6" s="584"/>
      <c r="N6" s="584" t="s">
        <v>995</v>
      </c>
      <c r="O6" s="584"/>
      <c r="P6" s="584"/>
      <c r="Q6" s="584" t="s">
        <v>992</v>
      </c>
      <c r="R6" s="584"/>
      <c r="S6" s="584"/>
      <c r="T6" s="584" t="s">
        <v>995</v>
      </c>
      <c r="U6" s="584"/>
      <c r="V6" s="584"/>
      <c r="W6" s="584" t="s">
        <v>992</v>
      </c>
      <c r="X6" s="584"/>
      <c r="Y6" s="584"/>
      <c r="Z6" s="584" t="s">
        <v>1028</v>
      </c>
      <c r="AA6" s="584"/>
      <c r="AB6" s="584"/>
      <c r="AC6" s="503"/>
    </row>
    <row r="7" spans="1:29" ht="291.75" customHeight="1">
      <c r="A7" s="597"/>
      <c r="B7" s="597"/>
      <c r="C7" s="488" t="s">
        <v>999</v>
      </c>
      <c r="D7" s="487" t="s">
        <v>1000</v>
      </c>
      <c r="E7" s="487" t="s">
        <v>1001</v>
      </c>
      <c r="F7" s="487" t="s">
        <v>1029</v>
      </c>
      <c r="G7" s="487" t="s">
        <v>999</v>
      </c>
      <c r="H7" s="487" t="s">
        <v>1000</v>
      </c>
      <c r="I7" s="487" t="s">
        <v>1001</v>
      </c>
      <c r="J7" s="487" t="s">
        <v>1029</v>
      </c>
      <c r="K7" s="487" t="s">
        <v>999</v>
      </c>
      <c r="L7" s="487" t="s">
        <v>1000</v>
      </c>
      <c r="M7" s="487" t="s">
        <v>1001</v>
      </c>
      <c r="N7" s="487" t="s">
        <v>999</v>
      </c>
      <c r="O7" s="487" t="s">
        <v>1000</v>
      </c>
      <c r="P7" s="487" t="s">
        <v>1001</v>
      </c>
      <c r="Q7" s="487" t="s">
        <v>999</v>
      </c>
      <c r="R7" s="487" t="s">
        <v>1000</v>
      </c>
      <c r="S7" s="487" t="s">
        <v>1001</v>
      </c>
      <c r="T7" s="487" t="s">
        <v>999</v>
      </c>
      <c r="U7" s="487" t="s">
        <v>1000</v>
      </c>
      <c r="V7" s="487" t="s">
        <v>1001</v>
      </c>
      <c r="W7" s="487" t="s">
        <v>999</v>
      </c>
      <c r="X7" s="487" t="s">
        <v>1000</v>
      </c>
      <c r="Y7" s="487" t="s">
        <v>1001</v>
      </c>
      <c r="Z7" s="487" t="s">
        <v>999</v>
      </c>
      <c r="AA7" s="487" t="s">
        <v>1000</v>
      </c>
      <c r="AB7" s="487" t="s">
        <v>1001</v>
      </c>
      <c r="AC7" s="503"/>
    </row>
    <row r="8" spans="1:29" ht="34.5" customHeight="1">
      <c r="A8" s="461">
        <v>1</v>
      </c>
      <c r="B8" s="461">
        <v>2</v>
      </c>
      <c r="C8" s="461">
        <v>3</v>
      </c>
      <c r="D8" s="461">
        <v>4</v>
      </c>
      <c r="E8" s="461">
        <v>5</v>
      </c>
      <c r="F8" s="461">
        <v>6</v>
      </c>
      <c r="G8" s="461">
        <v>7</v>
      </c>
      <c r="H8" s="461">
        <v>8</v>
      </c>
      <c r="I8" s="461">
        <v>9</v>
      </c>
      <c r="J8" s="461">
        <v>10</v>
      </c>
      <c r="K8" s="461">
        <v>10</v>
      </c>
      <c r="L8" s="461">
        <v>11</v>
      </c>
      <c r="M8" s="461">
        <v>12</v>
      </c>
      <c r="N8" s="461">
        <v>13</v>
      </c>
      <c r="O8" s="461">
        <v>14</v>
      </c>
      <c r="P8" s="461">
        <v>15</v>
      </c>
      <c r="Q8" s="461">
        <v>16</v>
      </c>
      <c r="R8" s="461">
        <v>17</v>
      </c>
      <c r="S8" s="461">
        <v>18</v>
      </c>
      <c r="T8" s="461">
        <v>19</v>
      </c>
      <c r="U8" s="461">
        <v>20</v>
      </c>
      <c r="V8" s="461">
        <v>21</v>
      </c>
      <c r="W8" s="461">
        <v>22</v>
      </c>
      <c r="X8" s="461">
        <v>23</v>
      </c>
      <c r="Y8" s="461">
        <v>24</v>
      </c>
      <c r="Z8" s="461">
        <v>25</v>
      </c>
      <c r="AA8" s="461">
        <v>26</v>
      </c>
      <c r="AB8" s="461">
        <v>27</v>
      </c>
      <c r="AC8" s="461">
        <v>11</v>
      </c>
    </row>
    <row r="9" spans="1:29" ht="27.95" customHeight="1">
      <c r="A9" s="452"/>
      <c r="B9" s="452" t="s">
        <v>999</v>
      </c>
      <c r="C9" s="477">
        <f t="shared" ref="C9:I9" si="0">+C10+C13</f>
        <v>1090.2415000000001</v>
      </c>
      <c r="D9" s="477">
        <f t="shared" si="0"/>
        <v>1090.2415000000001</v>
      </c>
      <c r="E9" s="477">
        <f t="shared" si="0"/>
        <v>0</v>
      </c>
      <c r="F9" s="477">
        <f t="shared" si="0"/>
        <v>0</v>
      </c>
      <c r="G9" s="460">
        <f t="shared" si="0"/>
        <v>41109.996099999997</v>
      </c>
      <c r="H9" s="460">
        <f t="shared" si="0"/>
        <v>3085</v>
      </c>
      <c r="I9" s="460">
        <f t="shared" si="0"/>
        <v>38024.996099999997</v>
      </c>
      <c r="J9" s="477">
        <f t="shared" ref="J9:AB9" si="1">+J10+J13</f>
        <v>0</v>
      </c>
      <c r="K9" s="477">
        <f t="shared" si="1"/>
        <v>0</v>
      </c>
      <c r="L9" s="477">
        <f t="shared" si="1"/>
        <v>0</v>
      </c>
      <c r="M9" s="477">
        <f t="shared" si="1"/>
        <v>0</v>
      </c>
      <c r="N9" s="477">
        <f t="shared" si="1"/>
        <v>0</v>
      </c>
      <c r="O9" s="477">
        <f t="shared" si="1"/>
        <v>0</v>
      </c>
      <c r="P9" s="477">
        <f t="shared" si="1"/>
        <v>0</v>
      </c>
      <c r="Q9" s="477">
        <f t="shared" si="1"/>
        <v>931</v>
      </c>
      <c r="R9" s="477">
        <f t="shared" si="1"/>
        <v>1090.2415000000001</v>
      </c>
      <c r="S9" s="477">
        <f t="shared" si="1"/>
        <v>0</v>
      </c>
      <c r="T9" s="477">
        <f t="shared" si="1"/>
        <v>49</v>
      </c>
      <c r="U9" s="477">
        <f t="shared" si="1"/>
        <v>49</v>
      </c>
      <c r="V9" s="477">
        <f t="shared" si="1"/>
        <v>0</v>
      </c>
      <c r="W9" s="477">
        <f t="shared" si="1"/>
        <v>0</v>
      </c>
      <c r="X9" s="477">
        <f t="shared" si="1"/>
        <v>0</v>
      </c>
      <c r="Y9" s="477">
        <f t="shared" si="1"/>
        <v>0</v>
      </c>
      <c r="Z9" s="477">
        <f t="shared" si="1"/>
        <v>0</v>
      </c>
      <c r="AA9" s="477">
        <f t="shared" si="1"/>
        <v>0</v>
      </c>
      <c r="AB9" s="477">
        <f t="shared" si="1"/>
        <v>0</v>
      </c>
      <c r="AC9" s="462"/>
    </row>
    <row r="10" spans="1:29" ht="24.95" customHeight="1">
      <c r="A10" s="453" t="s">
        <v>14</v>
      </c>
      <c r="B10" s="463" t="s">
        <v>56</v>
      </c>
      <c r="C10" s="464">
        <f t="shared" ref="C10:I10" si="2">SUM(C11:C12)</f>
        <v>159.2415</v>
      </c>
      <c r="D10" s="464">
        <f t="shared" si="2"/>
        <v>159.2415</v>
      </c>
      <c r="E10" s="464">
        <f t="shared" si="2"/>
        <v>0</v>
      </c>
      <c r="F10" s="464">
        <f t="shared" si="2"/>
        <v>0</v>
      </c>
      <c r="G10" s="464">
        <f t="shared" si="2"/>
        <v>7441.8</v>
      </c>
      <c r="H10" s="464">
        <f t="shared" si="2"/>
        <v>12</v>
      </c>
      <c r="I10" s="464">
        <f t="shared" si="2"/>
        <v>7429.8</v>
      </c>
      <c r="J10" s="464">
        <f t="shared" ref="J10:AB10" si="3">SUM(J11:J12)</f>
        <v>0</v>
      </c>
      <c r="K10" s="464">
        <f t="shared" si="3"/>
        <v>0</v>
      </c>
      <c r="L10" s="464">
        <f t="shared" si="3"/>
        <v>0</v>
      </c>
      <c r="M10" s="464">
        <f t="shared" si="3"/>
        <v>0</v>
      </c>
      <c r="N10" s="464">
        <f t="shared" si="3"/>
        <v>0</v>
      </c>
      <c r="O10" s="464">
        <f t="shared" si="3"/>
        <v>0</v>
      </c>
      <c r="P10" s="464">
        <f t="shared" si="3"/>
        <v>0</v>
      </c>
      <c r="Q10" s="464">
        <f t="shared" si="3"/>
        <v>0</v>
      </c>
      <c r="R10" s="464">
        <f t="shared" si="3"/>
        <v>159.2415</v>
      </c>
      <c r="S10" s="464">
        <f t="shared" si="3"/>
        <v>0</v>
      </c>
      <c r="T10" s="464">
        <f t="shared" si="3"/>
        <v>12</v>
      </c>
      <c r="U10" s="464">
        <f t="shared" si="3"/>
        <v>12</v>
      </c>
      <c r="V10" s="464">
        <f t="shared" si="3"/>
        <v>0</v>
      </c>
      <c r="W10" s="464">
        <f t="shared" si="3"/>
        <v>0</v>
      </c>
      <c r="X10" s="464">
        <f t="shared" si="3"/>
        <v>0</v>
      </c>
      <c r="Y10" s="464">
        <f t="shared" si="3"/>
        <v>0</v>
      </c>
      <c r="Z10" s="464">
        <f t="shared" si="3"/>
        <v>0</v>
      </c>
      <c r="AA10" s="464">
        <f t="shared" si="3"/>
        <v>0</v>
      </c>
      <c r="AB10" s="464">
        <f t="shared" si="3"/>
        <v>0</v>
      </c>
      <c r="AC10" s="465"/>
    </row>
    <row r="11" spans="1:29" ht="47.25" customHeight="1">
      <c r="A11" s="48">
        <v>1</v>
      </c>
      <c r="B11" s="466" t="s">
        <v>1002</v>
      </c>
      <c r="C11" s="467"/>
      <c r="D11" s="467"/>
      <c r="E11" s="467"/>
      <c r="F11" s="467"/>
      <c r="G11" s="467">
        <f>+H11+I11</f>
        <v>7429.8</v>
      </c>
      <c r="H11" s="467"/>
      <c r="I11" s="467">
        <v>7429.8</v>
      </c>
      <c r="J11" s="467"/>
      <c r="K11" s="467"/>
      <c r="L11" s="467"/>
      <c r="M11" s="467"/>
      <c r="N11" s="467"/>
      <c r="O11" s="467"/>
      <c r="P11" s="467"/>
      <c r="Q11" s="467"/>
      <c r="R11" s="467"/>
      <c r="S11" s="467"/>
      <c r="T11" s="467"/>
      <c r="U11" s="467"/>
      <c r="V11" s="467"/>
      <c r="W11" s="467"/>
      <c r="X11" s="467"/>
      <c r="Y11" s="467"/>
      <c r="Z11" s="467"/>
      <c r="AA11" s="467"/>
      <c r="AB11" s="467"/>
      <c r="AC11" s="467"/>
    </row>
    <row r="12" spans="1:29" ht="47.25" customHeight="1">
      <c r="A12" s="48">
        <v>2</v>
      </c>
      <c r="B12" s="466" t="s">
        <v>990</v>
      </c>
      <c r="C12" s="467">
        <f>SUM(D12:F12)</f>
        <v>159.2415</v>
      </c>
      <c r="D12" s="467">
        <f>+' Năm 2024'!AB17</f>
        <v>159.2415</v>
      </c>
      <c r="E12" s="467"/>
      <c r="F12" s="467"/>
      <c r="G12" s="467">
        <f>+H12+I12</f>
        <v>12</v>
      </c>
      <c r="H12" s="467">
        <f>+' Năm 2024'!AE17</f>
        <v>12</v>
      </c>
      <c r="I12" s="467"/>
      <c r="J12" s="467"/>
      <c r="K12" s="467"/>
      <c r="L12" s="467"/>
      <c r="M12" s="467"/>
      <c r="N12" s="467"/>
      <c r="O12" s="467"/>
      <c r="P12" s="467"/>
      <c r="Q12" s="467"/>
      <c r="R12" s="467">
        <f>+' Năm 2024'!AB17</f>
        <v>159.2415</v>
      </c>
      <c r="S12" s="467"/>
      <c r="T12" s="467">
        <f>+U12</f>
        <v>12</v>
      </c>
      <c r="U12" s="467">
        <f>+' Năm 2024'!AE17</f>
        <v>12</v>
      </c>
      <c r="V12" s="467"/>
      <c r="W12" s="467"/>
      <c r="X12" s="467"/>
      <c r="Y12" s="467"/>
      <c r="Z12" s="467"/>
      <c r="AA12" s="467"/>
      <c r="AB12" s="467"/>
      <c r="AC12" s="467"/>
    </row>
    <row r="13" spans="1:29" ht="24.95" customHeight="1">
      <c r="A13" s="453" t="s">
        <v>34</v>
      </c>
      <c r="B13" s="469" t="s">
        <v>1003</v>
      </c>
      <c r="C13" s="465">
        <f>SUM(C14:C30)</f>
        <v>931</v>
      </c>
      <c r="D13" s="465">
        <f>SUM(D14:D30)</f>
        <v>931</v>
      </c>
      <c r="E13" s="465">
        <f>SUM(E14:E30)</f>
        <v>0</v>
      </c>
      <c r="F13" s="465"/>
      <c r="G13" s="465">
        <f>SUM(G14:G30)</f>
        <v>33668.196099999994</v>
      </c>
      <c r="H13" s="465">
        <f>SUM(H14:H30)</f>
        <v>3073</v>
      </c>
      <c r="I13" s="465">
        <f>SUM(I14:I30)</f>
        <v>30595.196099999994</v>
      </c>
      <c r="J13" s="465">
        <f>SUM(J14:J30)</f>
        <v>0</v>
      </c>
      <c r="K13" s="465"/>
      <c r="L13" s="465"/>
      <c r="M13" s="465"/>
      <c r="N13" s="465"/>
      <c r="O13" s="465"/>
      <c r="P13" s="465"/>
      <c r="Q13" s="465">
        <f>SUM(Q14:Q30)</f>
        <v>931</v>
      </c>
      <c r="R13" s="465">
        <f t="shared" ref="R13:V13" si="4">SUM(R14:R30)</f>
        <v>931</v>
      </c>
      <c r="S13" s="465">
        <f t="shared" si="4"/>
        <v>0</v>
      </c>
      <c r="T13" s="465">
        <f t="shared" si="4"/>
        <v>37</v>
      </c>
      <c r="U13" s="465">
        <f t="shared" si="4"/>
        <v>37</v>
      </c>
      <c r="V13" s="465">
        <f t="shared" si="4"/>
        <v>0</v>
      </c>
      <c r="W13" s="465"/>
      <c r="X13" s="465"/>
      <c r="Y13" s="465"/>
      <c r="Z13" s="465"/>
      <c r="AA13" s="465"/>
      <c r="AB13" s="465"/>
      <c r="AC13" s="468"/>
    </row>
    <row r="14" spans="1:29" ht="24.95" customHeight="1">
      <c r="A14" s="48">
        <v>1</v>
      </c>
      <c r="B14" s="470" t="s">
        <v>932</v>
      </c>
      <c r="C14" s="489"/>
      <c r="D14" s="467"/>
      <c r="E14" s="489"/>
      <c r="F14" s="489"/>
      <c r="G14" s="467">
        <f>+H14+I14</f>
        <v>3050.1000000000004</v>
      </c>
      <c r="H14" s="467">
        <v>572</v>
      </c>
      <c r="I14" s="467">
        <v>2478.1000000000004</v>
      </c>
      <c r="J14" s="467"/>
      <c r="K14" s="467"/>
      <c r="L14" s="467"/>
      <c r="M14" s="467"/>
      <c r="N14" s="467"/>
      <c r="O14" s="467"/>
      <c r="P14" s="467"/>
      <c r="Q14" s="467"/>
      <c r="R14" s="467"/>
      <c r="S14" s="467"/>
      <c r="T14" s="467"/>
      <c r="U14" s="467"/>
      <c r="V14" s="467"/>
      <c r="W14" s="467"/>
      <c r="X14" s="467"/>
      <c r="Y14" s="467"/>
      <c r="Z14" s="467"/>
      <c r="AA14" s="467"/>
      <c r="AB14" s="467"/>
      <c r="AC14" s="468"/>
    </row>
    <row r="15" spans="1:29" ht="24.95" customHeight="1">
      <c r="A15" s="48">
        <f t="shared" ref="A15:A30" si="5">+A14+1</f>
        <v>2</v>
      </c>
      <c r="B15" s="470" t="s">
        <v>920</v>
      </c>
      <c r="C15" s="489"/>
      <c r="D15" s="467"/>
      <c r="E15" s="489"/>
      <c r="F15" s="489"/>
      <c r="G15" s="467">
        <f t="shared" ref="G15:G30" si="6">+H15+I15</f>
        <v>2215.7000000000003</v>
      </c>
      <c r="H15" s="467">
        <v>0</v>
      </c>
      <c r="I15" s="467">
        <v>2215.7000000000003</v>
      </c>
      <c r="J15" s="467"/>
      <c r="K15" s="467"/>
      <c r="L15" s="467"/>
      <c r="M15" s="467"/>
      <c r="N15" s="467"/>
      <c r="O15" s="467"/>
      <c r="P15" s="467"/>
      <c r="Q15" s="467"/>
      <c r="R15" s="467"/>
      <c r="S15" s="467"/>
      <c r="T15" s="467"/>
      <c r="U15" s="467"/>
      <c r="V15" s="467"/>
      <c r="W15" s="467"/>
      <c r="X15" s="467"/>
      <c r="Y15" s="467"/>
      <c r="Z15" s="467"/>
      <c r="AA15" s="467"/>
      <c r="AB15" s="467"/>
      <c r="AC15" s="468"/>
    </row>
    <row r="16" spans="1:29" ht="24.95" customHeight="1">
      <c r="A16" s="48">
        <f t="shared" si="5"/>
        <v>3</v>
      </c>
      <c r="B16" s="470" t="s">
        <v>931</v>
      </c>
      <c r="C16" s="467">
        <f>SUM(D16:F16)</f>
        <v>87</v>
      </c>
      <c r="D16" s="467">
        <f>+' Năm 2024'!AB15</f>
        <v>87</v>
      </c>
      <c r="E16" s="489"/>
      <c r="F16" s="489"/>
      <c r="G16" s="467">
        <f t="shared" si="6"/>
        <v>414.3</v>
      </c>
      <c r="H16" s="467">
        <f>+' Năm 2024'!AE15</f>
        <v>45</v>
      </c>
      <c r="I16" s="467">
        <v>369.3</v>
      </c>
      <c r="J16" s="467"/>
      <c r="K16" s="467"/>
      <c r="L16" s="467"/>
      <c r="M16" s="467"/>
      <c r="N16" s="467"/>
      <c r="O16" s="467"/>
      <c r="P16" s="467"/>
      <c r="Q16" s="467">
        <f>+R16+S16</f>
        <v>87</v>
      </c>
      <c r="R16" s="467">
        <f>+' Năm 2024'!AB15</f>
        <v>87</v>
      </c>
      <c r="S16" s="467"/>
      <c r="T16" s="467">
        <f>+U16+V16</f>
        <v>1</v>
      </c>
      <c r="U16" s="467">
        <f>+' Năm 2024'!Y15</f>
        <v>1</v>
      </c>
      <c r="V16" s="467"/>
      <c r="W16" s="467"/>
      <c r="X16" s="467"/>
      <c r="Y16" s="467"/>
      <c r="Z16" s="467"/>
      <c r="AA16" s="467"/>
      <c r="AB16" s="467"/>
      <c r="AC16" s="468"/>
    </row>
    <row r="17" spans="1:29" ht="24.95" customHeight="1">
      <c r="A17" s="48">
        <f t="shared" si="5"/>
        <v>4</v>
      </c>
      <c r="B17" s="470" t="s">
        <v>922</v>
      </c>
      <c r="C17" s="489"/>
      <c r="D17" s="467"/>
      <c r="E17" s="489"/>
      <c r="F17" s="489"/>
      <c r="G17" s="467">
        <f t="shared" si="6"/>
        <v>2788</v>
      </c>
      <c r="H17" s="467">
        <v>308</v>
      </c>
      <c r="I17" s="467">
        <v>2480</v>
      </c>
      <c r="J17" s="467"/>
      <c r="K17" s="467"/>
      <c r="L17" s="467"/>
      <c r="M17" s="467"/>
      <c r="N17" s="467"/>
      <c r="O17" s="467"/>
      <c r="P17" s="467"/>
      <c r="Q17" s="467"/>
      <c r="R17" s="467"/>
      <c r="S17" s="467"/>
      <c r="T17" s="467"/>
      <c r="U17" s="467"/>
      <c r="V17" s="467"/>
      <c r="W17" s="467"/>
      <c r="X17" s="467"/>
      <c r="Y17" s="467"/>
      <c r="Z17" s="467"/>
      <c r="AA17" s="467"/>
      <c r="AB17" s="467"/>
      <c r="AC17" s="468"/>
    </row>
    <row r="18" spans="1:29" ht="24.95" customHeight="1">
      <c r="A18" s="48">
        <f t="shared" si="5"/>
        <v>5</v>
      </c>
      <c r="B18" s="470" t="s">
        <v>930</v>
      </c>
      <c r="C18" s="489"/>
      <c r="D18" s="467"/>
      <c r="E18" s="489"/>
      <c r="F18" s="489"/>
      <c r="G18" s="467">
        <f t="shared" si="6"/>
        <v>2724.3</v>
      </c>
      <c r="H18" s="467">
        <v>0</v>
      </c>
      <c r="I18" s="467">
        <v>2724.3</v>
      </c>
      <c r="J18" s="467"/>
      <c r="K18" s="467"/>
      <c r="L18" s="467"/>
      <c r="M18" s="467"/>
      <c r="N18" s="467"/>
      <c r="O18" s="467"/>
      <c r="P18" s="467"/>
      <c r="Q18" s="467"/>
      <c r="R18" s="467"/>
      <c r="S18" s="467"/>
      <c r="T18" s="467"/>
      <c r="U18" s="467"/>
      <c r="V18" s="467"/>
      <c r="W18" s="467"/>
      <c r="X18" s="467"/>
      <c r="Y18" s="467"/>
      <c r="Z18" s="467"/>
      <c r="AA18" s="467"/>
      <c r="AB18" s="467"/>
      <c r="AC18" s="468"/>
    </row>
    <row r="19" spans="1:29" ht="24.95" customHeight="1">
      <c r="A19" s="48">
        <f t="shared" si="5"/>
        <v>6</v>
      </c>
      <c r="B19" s="470" t="s">
        <v>934</v>
      </c>
      <c r="C19" s="467">
        <f>SUM(D19:F19)</f>
        <v>280</v>
      </c>
      <c r="D19" s="467">
        <f>+' Năm 2024'!AB14</f>
        <v>280</v>
      </c>
      <c r="E19" s="489"/>
      <c r="F19" s="489"/>
      <c r="G19" s="467">
        <f t="shared" si="6"/>
        <v>2970.5</v>
      </c>
      <c r="H19" s="467">
        <f>+' Năm 2024'!AE14</f>
        <v>248</v>
      </c>
      <c r="I19" s="467">
        <v>2722.5</v>
      </c>
      <c r="J19" s="467"/>
      <c r="K19" s="467"/>
      <c r="L19" s="467"/>
      <c r="M19" s="467"/>
      <c r="N19" s="467"/>
      <c r="O19" s="467"/>
      <c r="P19" s="467"/>
      <c r="Q19" s="467">
        <f>+R19+S19</f>
        <v>280</v>
      </c>
      <c r="R19" s="467">
        <f>+' Năm 2024'!AB14</f>
        <v>280</v>
      </c>
      <c r="S19" s="467"/>
      <c r="T19" s="467">
        <f>+U19+V19</f>
        <v>28</v>
      </c>
      <c r="U19" s="467">
        <f>+' Năm 2024'!Y14</f>
        <v>28</v>
      </c>
      <c r="V19" s="467"/>
      <c r="W19" s="467"/>
      <c r="X19" s="467"/>
      <c r="Y19" s="467"/>
      <c r="Z19" s="467"/>
      <c r="AA19" s="467"/>
      <c r="AB19" s="467"/>
      <c r="AC19" s="468"/>
    </row>
    <row r="20" spans="1:29" ht="24.95" customHeight="1">
      <c r="A20" s="48">
        <f t="shared" si="5"/>
        <v>7</v>
      </c>
      <c r="B20" s="470" t="s">
        <v>925</v>
      </c>
      <c r="C20" s="467">
        <f>SUM(D20:F20)</f>
        <v>484</v>
      </c>
      <c r="D20" s="467">
        <f>+' Năm 2024'!AB13</f>
        <v>484</v>
      </c>
      <c r="E20" s="489"/>
      <c r="F20" s="489"/>
      <c r="G20" s="467">
        <f t="shared" si="6"/>
        <v>1633.6999999999998</v>
      </c>
      <c r="H20" s="467">
        <v>0</v>
      </c>
      <c r="I20" s="467">
        <v>1633.6999999999998</v>
      </c>
      <c r="J20" s="467"/>
      <c r="K20" s="467"/>
      <c r="L20" s="467"/>
      <c r="M20" s="467"/>
      <c r="N20" s="467"/>
      <c r="O20" s="467"/>
      <c r="P20" s="467"/>
      <c r="Q20" s="467">
        <f>+R20+S20</f>
        <v>484</v>
      </c>
      <c r="R20" s="467">
        <f>+' Năm 2024'!AB13</f>
        <v>484</v>
      </c>
      <c r="S20" s="467"/>
      <c r="T20" s="467"/>
      <c r="U20" s="467"/>
      <c r="V20" s="467"/>
      <c r="W20" s="467"/>
      <c r="X20" s="467"/>
      <c r="Y20" s="467"/>
      <c r="Z20" s="467"/>
      <c r="AA20" s="467"/>
      <c r="AB20" s="467"/>
      <c r="AC20" s="468"/>
    </row>
    <row r="21" spans="1:29" ht="24.95" customHeight="1">
      <c r="A21" s="48">
        <f t="shared" si="5"/>
        <v>8</v>
      </c>
      <c r="B21" s="470" t="s">
        <v>921</v>
      </c>
      <c r="C21" s="489"/>
      <c r="D21" s="467"/>
      <c r="E21" s="489"/>
      <c r="F21" s="489"/>
      <c r="G21" s="467">
        <f t="shared" si="6"/>
        <v>1590</v>
      </c>
      <c r="H21" s="467">
        <v>484</v>
      </c>
      <c r="I21" s="467">
        <v>1106</v>
      </c>
      <c r="J21" s="467"/>
      <c r="K21" s="467"/>
      <c r="L21" s="467"/>
      <c r="M21" s="467"/>
      <c r="N21" s="467"/>
      <c r="O21" s="467"/>
      <c r="P21" s="467"/>
      <c r="Q21" s="467"/>
      <c r="R21" s="467"/>
      <c r="S21" s="467"/>
      <c r="T21" s="467"/>
      <c r="U21" s="467"/>
      <c r="V21" s="467"/>
      <c r="W21" s="467"/>
      <c r="X21" s="467"/>
      <c r="Y21" s="467"/>
      <c r="Z21" s="467"/>
      <c r="AA21" s="467"/>
      <c r="AB21" s="467"/>
      <c r="AC21" s="468"/>
    </row>
    <row r="22" spans="1:29" ht="24.95" customHeight="1">
      <c r="A22" s="48">
        <f t="shared" si="5"/>
        <v>9</v>
      </c>
      <c r="B22" s="470" t="s">
        <v>1004</v>
      </c>
      <c r="C22" s="489"/>
      <c r="D22" s="467"/>
      <c r="E22" s="489"/>
      <c r="F22" s="489"/>
      <c r="G22" s="467">
        <f t="shared" si="6"/>
        <v>352</v>
      </c>
      <c r="H22" s="467">
        <v>352</v>
      </c>
      <c r="I22" s="467">
        <v>0</v>
      </c>
      <c r="J22" s="467"/>
      <c r="K22" s="467"/>
      <c r="L22" s="467"/>
      <c r="M22" s="467"/>
      <c r="N22" s="467"/>
      <c r="O22" s="467"/>
      <c r="P22" s="467"/>
      <c r="Q22" s="467"/>
      <c r="R22" s="467"/>
      <c r="S22" s="467"/>
      <c r="T22" s="467"/>
      <c r="U22" s="467"/>
      <c r="V22" s="467"/>
      <c r="W22" s="467"/>
      <c r="X22" s="467"/>
      <c r="Y22" s="467"/>
      <c r="Z22" s="467"/>
      <c r="AA22" s="467"/>
      <c r="AB22" s="467"/>
      <c r="AC22" s="468"/>
    </row>
    <row r="23" spans="1:29" ht="24.95" customHeight="1">
      <c r="A23" s="48">
        <f t="shared" si="5"/>
        <v>10</v>
      </c>
      <c r="B23" s="470" t="s">
        <v>994</v>
      </c>
      <c r="C23" s="467">
        <f>SUM(D23:F23)</f>
        <v>80</v>
      </c>
      <c r="D23" s="467">
        <f>+' Năm 2024'!AB16</f>
        <v>80</v>
      </c>
      <c r="E23" s="489"/>
      <c r="F23" s="489"/>
      <c r="G23" s="467">
        <f t="shared" si="6"/>
        <v>2216.7961</v>
      </c>
      <c r="H23" s="467">
        <f>+' Năm 2024'!AE16</f>
        <v>52</v>
      </c>
      <c r="I23" s="467">
        <v>2164.7961</v>
      </c>
      <c r="J23" s="467"/>
      <c r="K23" s="467"/>
      <c r="L23" s="467"/>
      <c r="M23" s="467"/>
      <c r="N23" s="467"/>
      <c r="O23" s="467"/>
      <c r="P23" s="467"/>
      <c r="Q23" s="467">
        <f>+R23+S23</f>
        <v>80</v>
      </c>
      <c r="R23" s="467">
        <f>+' Năm 2024'!AB16</f>
        <v>80</v>
      </c>
      <c r="S23" s="467"/>
      <c r="T23" s="467">
        <f>+U23+V23</f>
        <v>8</v>
      </c>
      <c r="U23" s="467">
        <f>+' Năm 2024'!Y16</f>
        <v>8</v>
      </c>
      <c r="V23" s="467"/>
      <c r="W23" s="467"/>
      <c r="X23" s="467"/>
      <c r="Y23" s="467"/>
      <c r="Z23" s="467"/>
      <c r="AA23" s="467"/>
      <c r="AB23" s="467"/>
      <c r="AC23" s="468"/>
    </row>
    <row r="24" spans="1:29" ht="24.95" customHeight="1">
      <c r="A24" s="48">
        <f t="shared" si="5"/>
        <v>11</v>
      </c>
      <c r="B24" s="470" t="s">
        <v>929</v>
      </c>
      <c r="C24" s="489"/>
      <c r="D24" s="467"/>
      <c r="E24" s="489"/>
      <c r="F24" s="489"/>
      <c r="G24" s="467">
        <f t="shared" si="6"/>
        <v>2796.6</v>
      </c>
      <c r="H24" s="467">
        <v>308</v>
      </c>
      <c r="I24" s="467">
        <v>2488.6</v>
      </c>
      <c r="J24" s="467"/>
      <c r="K24" s="467"/>
      <c r="L24" s="467"/>
      <c r="M24" s="467"/>
      <c r="N24" s="467"/>
      <c r="O24" s="467"/>
      <c r="P24" s="467"/>
      <c r="Q24" s="467"/>
      <c r="R24" s="467"/>
      <c r="S24" s="467"/>
      <c r="T24" s="467"/>
      <c r="U24" s="467"/>
      <c r="V24" s="467"/>
      <c r="W24" s="467"/>
      <c r="X24" s="467"/>
      <c r="Y24" s="467"/>
      <c r="Z24" s="467"/>
      <c r="AA24" s="467"/>
      <c r="AB24" s="467"/>
      <c r="AC24" s="468"/>
    </row>
    <row r="25" spans="1:29" ht="24.95" customHeight="1">
      <c r="A25" s="48">
        <f t="shared" si="5"/>
        <v>12</v>
      </c>
      <c r="B25" s="470" t="s">
        <v>923</v>
      </c>
      <c r="C25" s="489"/>
      <c r="D25" s="467"/>
      <c r="E25" s="489"/>
      <c r="F25" s="489"/>
      <c r="G25" s="467">
        <f t="shared" si="6"/>
        <v>967.3</v>
      </c>
      <c r="H25" s="467">
        <v>44</v>
      </c>
      <c r="I25" s="467">
        <v>923.3</v>
      </c>
      <c r="J25" s="467"/>
      <c r="K25" s="467"/>
      <c r="L25" s="467"/>
      <c r="M25" s="467"/>
      <c r="N25" s="467"/>
      <c r="O25" s="467"/>
      <c r="P25" s="467"/>
      <c r="Q25" s="467"/>
      <c r="R25" s="467"/>
      <c r="S25" s="467"/>
      <c r="T25" s="467"/>
      <c r="U25" s="467"/>
      <c r="V25" s="467"/>
      <c r="W25" s="467"/>
      <c r="X25" s="467"/>
      <c r="Y25" s="467"/>
      <c r="Z25" s="467"/>
      <c r="AA25" s="467"/>
      <c r="AB25" s="467"/>
      <c r="AC25" s="468"/>
    </row>
    <row r="26" spans="1:29" ht="24.95" customHeight="1">
      <c r="A26" s="48">
        <f t="shared" si="5"/>
        <v>13</v>
      </c>
      <c r="B26" s="470" t="s">
        <v>924</v>
      </c>
      <c r="C26" s="489"/>
      <c r="D26" s="467"/>
      <c r="E26" s="489"/>
      <c r="F26" s="489"/>
      <c r="G26" s="467">
        <f t="shared" si="6"/>
        <v>782.6</v>
      </c>
      <c r="H26" s="467">
        <v>44</v>
      </c>
      <c r="I26" s="467">
        <v>738.6</v>
      </c>
      <c r="J26" s="467"/>
      <c r="K26" s="467"/>
      <c r="L26" s="467"/>
      <c r="M26" s="467"/>
      <c r="N26" s="467"/>
      <c r="O26" s="467"/>
      <c r="P26" s="467"/>
      <c r="Q26" s="467"/>
      <c r="R26" s="467"/>
      <c r="S26" s="467"/>
      <c r="T26" s="467"/>
      <c r="U26" s="467"/>
      <c r="V26" s="467"/>
      <c r="W26" s="467"/>
      <c r="X26" s="467"/>
      <c r="Y26" s="467"/>
      <c r="Z26" s="467"/>
      <c r="AA26" s="467"/>
      <c r="AB26" s="467"/>
      <c r="AC26" s="468"/>
    </row>
    <row r="27" spans="1:29" ht="24.95" customHeight="1">
      <c r="A27" s="48">
        <f t="shared" si="5"/>
        <v>14</v>
      </c>
      <c r="B27" s="470" t="s">
        <v>933</v>
      </c>
      <c r="C27" s="489"/>
      <c r="D27" s="467"/>
      <c r="E27" s="489"/>
      <c r="F27" s="489"/>
      <c r="G27" s="467">
        <f t="shared" si="6"/>
        <v>2479</v>
      </c>
      <c r="H27" s="467">
        <v>0</v>
      </c>
      <c r="I27" s="467">
        <v>2479</v>
      </c>
      <c r="J27" s="467"/>
      <c r="K27" s="467"/>
      <c r="L27" s="467"/>
      <c r="M27" s="467"/>
      <c r="N27" s="467"/>
      <c r="O27" s="467"/>
      <c r="P27" s="467"/>
      <c r="Q27" s="467"/>
      <c r="R27" s="467"/>
      <c r="S27" s="467"/>
      <c r="T27" s="467"/>
      <c r="U27" s="467"/>
      <c r="V27" s="467"/>
      <c r="W27" s="467"/>
      <c r="X27" s="467"/>
      <c r="Y27" s="467"/>
      <c r="Z27" s="467"/>
      <c r="AA27" s="467"/>
      <c r="AB27" s="467"/>
      <c r="AC27" s="468"/>
    </row>
    <row r="28" spans="1:29" ht="24.95" customHeight="1">
      <c r="A28" s="48">
        <f>+A27+1</f>
        <v>15</v>
      </c>
      <c r="B28" s="470" t="s">
        <v>926</v>
      </c>
      <c r="C28" s="489"/>
      <c r="D28" s="489"/>
      <c r="E28" s="489"/>
      <c r="F28" s="489"/>
      <c r="G28" s="467">
        <f t="shared" si="6"/>
        <v>2615.1</v>
      </c>
      <c r="H28" s="467">
        <v>132</v>
      </c>
      <c r="I28" s="467">
        <v>2483.1</v>
      </c>
      <c r="J28" s="467"/>
      <c r="K28" s="467"/>
      <c r="L28" s="467"/>
      <c r="M28" s="467"/>
      <c r="N28" s="467"/>
      <c r="O28" s="467"/>
      <c r="P28" s="467"/>
      <c r="Q28" s="467"/>
      <c r="R28" s="467"/>
      <c r="S28" s="467"/>
      <c r="T28" s="467"/>
      <c r="U28" s="467"/>
      <c r="V28" s="467"/>
      <c r="W28" s="467"/>
      <c r="X28" s="467"/>
      <c r="Y28" s="467"/>
      <c r="Z28" s="467"/>
      <c r="AA28" s="467"/>
      <c r="AB28" s="467"/>
      <c r="AC28" s="468"/>
    </row>
    <row r="29" spans="1:29" ht="24.95" customHeight="1">
      <c r="A29" s="48">
        <f t="shared" si="5"/>
        <v>16</v>
      </c>
      <c r="B29" s="470" t="s">
        <v>919</v>
      </c>
      <c r="C29" s="489"/>
      <c r="D29" s="489"/>
      <c r="E29" s="489"/>
      <c r="F29" s="489"/>
      <c r="G29" s="467">
        <f t="shared" si="6"/>
        <v>2744.6000000000004</v>
      </c>
      <c r="H29" s="467">
        <v>264</v>
      </c>
      <c r="I29" s="467">
        <v>2480.6000000000004</v>
      </c>
      <c r="J29" s="467"/>
      <c r="K29" s="467"/>
      <c r="L29" s="467"/>
      <c r="M29" s="467"/>
      <c r="N29" s="467"/>
      <c r="O29" s="467"/>
      <c r="P29" s="467"/>
      <c r="Q29" s="467"/>
      <c r="R29" s="467"/>
      <c r="S29" s="467"/>
      <c r="T29" s="467"/>
      <c r="U29" s="467"/>
      <c r="V29" s="467"/>
      <c r="W29" s="467"/>
      <c r="X29" s="467"/>
      <c r="Y29" s="467"/>
      <c r="Z29" s="467"/>
      <c r="AA29" s="467"/>
      <c r="AB29" s="467"/>
      <c r="AC29" s="468"/>
    </row>
    <row r="30" spans="1:29" ht="24.95" customHeight="1">
      <c r="A30" s="48">
        <f t="shared" si="5"/>
        <v>17</v>
      </c>
      <c r="B30" s="470" t="s">
        <v>1005</v>
      </c>
      <c r="C30" s="489"/>
      <c r="D30" s="489"/>
      <c r="E30" s="489"/>
      <c r="F30" s="489"/>
      <c r="G30" s="467">
        <f t="shared" si="6"/>
        <v>1327.6</v>
      </c>
      <c r="H30" s="467">
        <v>220</v>
      </c>
      <c r="I30" s="471">
        <v>1107.5999999999999</v>
      </c>
      <c r="J30" s="471"/>
      <c r="K30" s="471"/>
      <c r="L30" s="471"/>
      <c r="M30" s="471"/>
      <c r="N30" s="471"/>
      <c r="O30" s="471"/>
      <c r="P30" s="471"/>
      <c r="Q30" s="467"/>
      <c r="R30" s="467"/>
      <c r="S30" s="467"/>
      <c r="T30" s="467"/>
      <c r="U30" s="467"/>
      <c r="V30" s="467"/>
      <c r="W30" s="467"/>
      <c r="X30" s="467"/>
      <c r="Y30" s="467"/>
      <c r="Z30" s="467"/>
      <c r="AA30" s="467"/>
      <c r="AB30" s="467"/>
      <c r="AC30" s="472"/>
    </row>
    <row r="32" spans="1:29">
      <c r="R32" s="417"/>
    </row>
  </sheetData>
  <mergeCells count="19">
    <mergeCell ref="Q5:V5"/>
    <mergeCell ref="Q6:S6"/>
    <mergeCell ref="T6:V6"/>
    <mergeCell ref="A1:AC1"/>
    <mergeCell ref="Z6:AB6"/>
    <mergeCell ref="W5:AB5"/>
    <mergeCell ref="C6:F6"/>
    <mergeCell ref="K5:P5"/>
    <mergeCell ref="K6:M6"/>
    <mergeCell ref="N6:P6"/>
    <mergeCell ref="C5:J5"/>
    <mergeCell ref="G6:J6"/>
    <mergeCell ref="W6:Y6"/>
    <mergeCell ref="A2:AC2"/>
    <mergeCell ref="A3:AC3"/>
    <mergeCell ref="C4:AC4"/>
    <mergeCell ref="A5:A7"/>
    <mergeCell ref="B5:B7"/>
    <mergeCell ref="AC5:AC7"/>
  </mergeCells>
  <pageMargins left="0.39370078740157483" right="0.15748031496062992" top="0.47244094488188981" bottom="0.35433070866141736" header="0.31496062992125984" footer="0.31496062992125984"/>
  <pageSetup paperSize="9" scale="85" orientation="landscape"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Phụ lục 1</vt:lpstr>
      <vt:lpstr>Phụ lục 2</vt:lpstr>
      <vt:lpstr>Phụ lục 3</vt:lpstr>
      <vt:lpstr>Phụ lục 4</vt:lpstr>
      <vt:lpstr>NĂM 2022</vt:lpstr>
      <vt:lpstr>SGV</vt:lpstr>
      <vt:lpstr>NĂM 2024</vt:lpstr>
      <vt:lpstr>NĂM 2025</vt:lpstr>
      <vt:lpstr> Năm 2024</vt:lpstr>
      <vt:lpstr>Phụ biểu 1.1</vt:lpstr>
      <vt:lpstr>' Năm 2024'!Print_Area</vt:lpstr>
      <vt:lpstr>'NĂM 2022'!Print_Area</vt:lpstr>
      <vt:lpstr>'Phụ biểu 1.1'!Print_Area</vt:lpstr>
      <vt:lpstr>'Phụ lục 1'!Print_Area</vt:lpstr>
      <vt:lpstr>'Phụ lục 3'!Print_Area</vt:lpstr>
      <vt:lpstr>'NĂM 2022'!Print_Titles</vt:lpstr>
      <vt:lpstr>'Phụ biểu 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2024-10-07T04:05:12Z</dcterms:modified>
</cp:coreProperties>
</file>