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19425" windowHeight="11025" firstSheet="1" activeTab="6"/>
  </bookViews>
  <sheets>
    <sheet name="SGV" sheetId="6" state="veryHidden" r:id="rId1"/>
    <sheet name="Biểu 01- NSTW" sheetId="1" r:id="rId2"/>
    <sheet name="Biểu 2 - ODA- Không đề xuất" sheetId="5" r:id="rId3"/>
    <sheet name="Biểu 3 - NSĐP" sheetId="4" r:id="rId4"/>
    <sheet name="Biểu 4 - CTMTQG" sheetId="3" r:id="rId5"/>
    <sheet name="Biểu 05 - Đề xuất dự án mới" sheetId="2" r:id="rId6"/>
    <sheet name="Biểu tổng hợp nhu cầu vốn" sheetId="7" r:id="rId7"/>
  </sheets>
  <externalReferences>
    <externalReference r:id="rId8"/>
  </externalReferences>
  <definedNames>
    <definedName name="_xlnm._FilterDatabase" localSheetId="3" hidden="1">'Biểu 3 - NSĐP'!$A$10:$IU$361</definedName>
    <definedName name="_xlnm.Print_Titles" localSheetId="1">'Biểu 01- NSTW'!$5:$7</definedName>
    <definedName name="_xlnm.Print_Titles" localSheetId="5">'Biểu 05 - Đề xuất dự án mới'!$5:$7</definedName>
    <definedName name="_xlnm.Print_Titles" localSheetId="3">'Biểu 3 - NSĐP'!$5:$9</definedName>
    <definedName name="_xlnm.Print_Titles" localSheetId="4">'Biểu 4 - CTMTQG'!$5:$8</definedName>
    <definedName name="_xlnm.Print_Titles" localSheetId="6">'Biểu tổng hợp nhu cầu vốn'!$5:$7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54" i="4" l="1"/>
  <c r="F16" i="7"/>
  <c r="D15" i="2"/>
  <c r="D16" i="2"/>
  <c r="D14" i="2" l="1"/>
  <c r="D8" i="2" s="1"/>
  <c r="T29" i="4" l="1"/>
  <c r="T30" i="4"/>
  <c r="T26" i="4"/>
  <c r="T15" i="4"/>
  <c r="T14" i="4" s="1"/>
  <c r="T11" i="4" s="1"/>
  <c r="T353" i="4"/>
  <c r="T117" i="4"/>
  <c r="T167" i="4" l="1"/>
  <c r="C11" i="7"/>
  <c r="C12" i="7"/>
  <c r="C13" i="7"/>
  <c r="C14" i="7"/>
  <c r="C10" i="7"/>
  <c r="D57" i="2"/>
  <c r="D56" i="2" s="1"/>
  <c r="K156" i="3" l="1"/>
  <c r="D53" i="2"/>
  <c r="D52" i="2" s="1"/>
  <c r="D48" i="2"/>
  <c r="F8" i="7" l="1"/>
  <c r="C17" i="7" l="1"/>
  <c r="K191" i="3"/>
  <c r="K195" i="3"/>
  <c r="K194" i="3"/>
  <c r="K193" i="3"/>
  <c r="K192" i="3"/>
  <c r="C15" i="7" l="1"/>
  <c r="C16" i="7"/>
  <c r="H22" i="7"/>
  <c r="G23" i="7"/>
  <c r="D293" i="2"/>
  <c r="G24" i="7"/>
  <c r="L91" i="3"/>
  <c r="K91" i="3"/>
  <c r="D389" i="2"/>
  <c r="D388" i="2" s="1"/>
  <c r="L254" i="3"/>
  <c r="K254" i="3"/>
  <c r="K554" i="3"/>
  <c r="L554" i="3"/>
  <c r="G26" i="7" l="1"/>
  <c r="G27" i="7"/>
  <c r="K178" i="3"/>
  <c r="G28" i="7"/>
  <c r="G30" i="7"/>
  <c r="C18" i="7"/>
  <c r="C19" i="7"/>
  <c r="C20" i="7"/>
  <c r="C21" i="7"/>
  <c r="C22" i="7"/>
  <c r="C23" i="7"/>
  <c r="C24" i="7"/>
  <c r="C25" i="7"/>
  <c r="C26" i="7"/>
  <c r="C27" i="7"/>
  <c r="C28" i="7"/>
  <c r="C29" i="7"/>
  <c r="C30" i="7"/>
  <c r="C32" i="7"/>
  <c r="C33" i="7"/>
  <c r="E8" i="7"/>
  <c r="G8" i="7"/>
  <c r="H8" i="7"/>
  <c r="C9" i="7"/>
  <c r="D9" i="2" l="1"/>
  <c r="L14" i="1"/>
  <c r="K14" i="1"/>
  <c r="T41" i="4" l="1"/>
  <c r="D47" i="2"/>
  <c r="T343" i="4" l="1"/>
  <c r="T325" i="4"/>
  <c r="T310" i="4"/>
  <c r="T293" i="4"/>
  <c r="T239" i="4"/>
  <c r="T108" i="4"/>
  <c r="T107" i="4" s="1"/>
  <c r="T40" i="4"/>
  <c r="D735" i="2"/>
  <c r="D454" i="2"/>
  <c r="D320" i="2"/>
  <c r="D268" i="2"/>
  <c r="T165" i="4" l="1"/>
  <c r="T162" i="4" s="1"/>
  <c r="K537" i="3"/>
  <c r="D99" i="2"/>
  <c r="D97" i="2"/>
  <c r="K515" i="3"/>
  <c r="D73" i="2"/>
  <c r="D37" i="2"/>
  <c r="D41" i="2"/>
  <c r="D40" i="2" s="1"/>
  <c r="T37" i="4" l="1"/>
  <c r="T104" i="4"/>
  <c r="T113" i="4"/>
  <c r="K17" i="3"/>
  <c r="D129" i="2"/>
  <c r="D150" i="2"/>
  <c r="D159" i="2"/>
  <c r="L443" i="3"/>
  <c r="K443" i="3"/>
  <c r="L17" i="3"/>
  <c r="T150" i="4" l="1"/>
  <c r="T153" i="4"/>
  <c r="D128" i="2"/>
  <c r="D649" i="2"/>
  <c r="D622" i="2"/>
  <c r="D621" i="2" s="1"/>
  <c r="K476" i="3"/>
  <c r="K475" i="3"/>
  <c r="K474" i="3"/>
  <c r="K473" i="3"/>
  <c r="K472" i="3"/>
  <c r="K471" i="3"/>
  <c r="K470" i="3"/>
  <c r="K469" i="3"/>
  <c r="L468" i="3"/>
  <c r="A468" i="3"/>
  <c r="D229" i="2"/>
  <c r="D206" i="2"/>
  <c r="A208" i="2"/>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D205" i="2" l="1"/>
  <c r="K468" i="3"/>
  <c r="L122" i="3" l="1"/>
  <c r="K122" i="3"/>
  <c r="L375" i="3"/>
  <c r="K386" i="3"/>
  <c r="K385" i="3"/>
  <c r="K384" i="3"/>
  <c r="K383" i="3"/>
  <c r="K382" i="3"/>
  <c r="K381" i="3"/>
  <c r="K380" i="3"/>
  <c r="K379" i="3"/>
  <c r="K378" i="3"/>
  <c r="K377" i="3"/>
  <c r="K376" i="3"/>
  <c r="K221" i="3"/>
  <c r="K220" i="3"/>
  <c r="K219" i="3"/>
  <c r="K218" i="3"/>
  <c r="K217" i="3"/>
  <c r="K216" i="3"/>
  <c r="K215" i="3"/>
  <c r="K214" i="3"/>
  <c r="K213" i="3"/>
  <c r="K212" i="3"/>
  <c r="K211" i="3"/>
  <c r="K210" i="3"/>
  <c r="K209" i="3"/>
  <c r="K208" i="3"/>
  <c r="K207" i="3"/>
  <c r="K206" i="3"/>
  <c r="K205" i="3"/>
  <c r="K204" i="3"/>
  <c r="K203" i="3"/>
  <c r="K202" i="3"/>
  <c r="K201" i="3"/>
  <c r="L200" i="3"/>
  <c r="L189" i="3"/>
  <c r="K375" i="3" l="1"/>
  <c r="K200" i="3"/>
  <c r="D67" i="2" l="1"/>
  <c r="L191" i="3"/>
  <c r="K190" i="3"/>
  <c r="B219" i="4"/>
  <c r="D292" i="2"/>
  <c r="K70" i="3"/>
  <c r="D66" i="2" l="1"/>
  <c r="D473" i="2"/>
  <c r="D453" i="2" s="1"/>
  <c r="K293" i="3" l="1"/>
  <c r="L310" i="3"/>
  <c r="L309" i="3"/>
  <c r="L308" i="3"/>
  <c r="L307" i="3"/>
  <c r="L306" i="3"/>
  <c r="L305" i="3"/>
  <c r="L304" i="3"/>
  <c r="L303" i="3"/>
  <c r="L302" i="3"/>
  <c r="L301" i="3"/>
  <c r="L300" i="3"/>
  <c r="L299" i="3"/>
  <c r="L298" i="3"/>
  <c r="L297" i="3"/>
  <c r="L296" i="3"/>
  <c r="L295" i="3"/>
  <c r="L294" i="3"/>
  <c r="L293" i="3" l="1"/>
  <c r="D851" i="2"/>
  <c r="D850" i="2" s="1"/>
  <c r="L156" i="3"/>
  <c r="K16" i="3"/>
  <c r="D802" i="2" l="1"/>
  <c r="D838" i="2"/>
  <c r="L480" i="3"/>
  <c r="K480" i="3"/>
  <c r="L424" i="3"/>
  <c r="K436" i="3"/>
  <c r="K434" i="3"/>
  <c r="K433" i="3"/>
  <c r="K432" i="3"/>
  <c r="K431" i="3"/>
  <c r="K430" i="3"/>
  <c r="K429" i="3"/>
  <c r="K428" i="3"/>
  <c r="K426" i="3"/>
  <c r="K425" i="3"/>
  <c r="D801" i="2" l="1"/>
  <c r="K424" i="3"/>
  <c r="D680" i="2" l="1"/>
  <c r="D671" i="2"/>
  <c r="L136" i="3"/>
  <c r="L135" i="3"/>
  <c r="K134" i="3"/>
  <c r="K133" i="3"/>
  <c r="L132" i="3"/>
  <c r="L131" i="3"/>
  <c r="K130" i="3"/>
  <c r="K129" i="3"/>
  <c r="L128" i="3" l="1"/>
  <c r="L16" i="3" s="1"/>
  <c r="K128" i="3"/>
  <c r="D670" i="2"/>
  <c r="D365" i="2"/>
  <c r="D341" i="2"/>
  <c r="D340" i="2" s="1"/>
  <c r="K549" i="3"/>
  <c r="L550" i="3"/>
  <c r="L551" i="3"/>
  <c r="L552" i="3"/>
  <c r="L553" i="3"/>
  <c r="K236" i="3"/>
  <c r="L237" i="3"/>
  <c r="L238" i="3"/>
  <c r="L239" i="3"/>
  <c r="L240" i="3"/>
  <c r="L241" i="3"/>
  <c r="L242" i="3"/>
  <c r="L243" i="3"/>
  <c r="L244" i="3"/>
  <c r="L245" i="3"/>
  <c r="L246" i="3"/>
  <c r="L247" i="3"/>
  <c r="L248" i="3"/>
  <c r="L249" i="3"/>
  <c r="L250" i="3"/>
  <c r="L251" i="3"/>
  <c r="L252" i="3"/>
  <c r="L253" i="3"/>
  <c r="K174" i="3"/>
  <c r="L175" i="3"/>
  <c r="L174" i="3" s="1"/>
  <c r="L549" i="3" l="1"/>
  <c r="L236" i="3"/>
  <c r="D490" i="2"/>
  <c r="D575" i="2"/>
  <c r="L111" i="3"/>
  <c r="K111" i="3"/>
  <c r="L311" i="3"/>
  <c r="K311" i="3"/>
  <c r="L537" i="3"/>
  <c r="D489" i="2" l="1"/>
  <c r="L466" i="3"/>
  <c r="K466" i="3"/>
  <c r="L231" i="3"/>
  <c r="K231" i="3"/>
  <c r="L70" i="3"/>
  <c r="D781" i="2" l="1"/>
  <c r="D121" i="2" l="1"/>
  <c r="D96" i="2" s="1"/>
  <c r="L515" i="3"/>
  <c r="L291" i="3"/>
  <c r="K291" i="3"/>
  <c r="D734" i="2" l="1"/>
  <c r="L387" i="3"/>
  <c r="K387" i="3"/>
  <c r="L506" i="3"/>
  <c r="O506" i="3"/>
  <c r="K506" i="3"/>
  <c r="D241" i="2" l="1"/>
  <c r="D235" i="2" s="1"/>
  <c r="D234" i="2" s="1"/>
  <c r="L504" i="3"/>
  <c r="K504" i="3"/>
  <c r="L452" i="3"/>
  <c r="L442" i="3" s="1"/>
  <c r="L438" i="3" s="1"/>
  <c r="K452" i="3"/>
  <c r="K442" i="3" s="1"/>
  <c r="K438" i="3" s="1"/>
  <c r="L222" i="3"/>
  <c r="K225" i="3"/>
  <c r="K222" i="3" s="1"/>
  <c r="L60" i="3"/>
  <c r="K66" i="3"/>
  <c r="K67" i="3"/>
  <c r="D688" i="2"/>
  <c r="D708" i="2"/>
  <c r="L137" i="3"/>
  <c r="K137" i="3"/>
  <c r="K479" i="3" l="1"/>
  <c r="K478" i="3" s="1"/>
  <c r="K437" i="3" s="1"/>
  <c r="L479" i="3"/>
  <c r="L478" i="3" s="1"/>
  <c r="L437" i="3" s="1"/>
  <c r="K60" i="3"/>
  <c r="D687" i="2"/>
  <c r="D36" i="2"/>
  <c r="L196" i="3"/>
  <c r="L190" i="3" s="1"/>
  <c r="K196" i="3"/>
  <c r="K177" i="3" s="1"/>
  <c r="K37" i="3"/>
  <c r="L59" i="3"/>
  <c r="L58" i="3"/>
  <c r="D199" i="2"/>
  <c r="D173" i="2" s="1"/>
  <c r="D200" i="2"/>
  <c r="K11" i="3" l="1"/>
  <c r="K10" i="3" s="1"/>
  <c r="K9" i="3" s="1"/>
  <c r="D172" i="2"/>
  <c r="L37" i="3"/>
  <c r="L11" i="3" s="1"/>
  <c r="L188" i="3" l="1"/>
  <c r="L183" i="3" l="1"/>
  <c r="L178" i="3" s="1"/>
  <c r="L177" i="3" s="1"/>
  <c r="L10" i="3" s="1"/>
  <c r="L9" i="3" s="1"/>
  <c r="D24" i="2" l="1"/>
  <c r="D23" i="2"/>
  <c r="T339" i="4" l="1"/>
  <c r="T10" i="4" s="1"/>
  <c r="L22" i="1" l="1"/>
  <c r="L18" i="1" s="1"/>
  <c r="K22" i="1"/>
  <c r="K18" i="1" s="1"/>
  <c r="L10" i="1" l="1"/>
  <c r="L9" i="1" s="1"/>
  <c r="K10" i="1"/>
  <c r="K9" i="1" s="1"/>
  <c r="A3" i="2" l="1"/>
  <c r="A3" i="7" s="1"/>
  <c r="A3" i="3"/>
  <c r="A3" i="4"/>
  <c r="A3" i="5"/>
  <c r="D8" i="7"/>
  <c r="C31" i="7"/>
  <c r="C8" i="7" s="1"/>
</calcChain>
</file>

<file path=xl/sharedStrings.xml><?xml version="1.0" encoding="utf-8"?>
<sst xmlns="http://schemas.openxmlformats.org/spreadsheetml/2006/main" count="6722" uniqueCount="3043">
  <si>
    <t>DANH MỤC DỰ ÁN KHỞI CÔNG MỚI ĐỀ XUẤT GIAI ĐOẠN 2026-2030</t>
  </si>
  <si>
    <t>STT</t>
  </si>
  <si>
    <t>Danh mục dự án
(Thứ tự ưu tiên)</t>
  </si>
  <si>
    <t>Địa điểm</t>
  </si>
  <si>
    <t>Dự kiến TMĐT</t>
  </si>
  <si>
    <t>Sự cần thiết đầu tư</t>
  </si>
  <si>
    <t>Dự kiến quy mô</t>
  </si>
  <si>
    <t>Dự kiến hiệu quả đầu tư</t>
  </si>
  <si>
    <t>Sự phù hợp với quy hoạch
(ghi rõ tên quy hoạch: sử dụng đất, đô thị, nông thôn,... và số Quyết định phê duyệt quy hoạch)</t>
  </si>
  <si>
    <t>Ghi chú</t>
  </si>
  <si>
    <t>I</t>
  </si>
  <si>
    <t>II</t>
  </si>
  <si>
    <t>Nguồn vốn NSĐP</t>
  </si>
  <si>
    <t>Nguồn vốn NSTW</t>
  </si>
  <si>
    <t>Biểu 02</t>
  </si>
  <si>
    <t>Đơn vị: Triệu đồng</t>
  </si>
  <si>
    <t>Biểu 01</t>
  </si>
  <si>
    <t xml:space="preserve">Danh mục dự án </t>
  </si>
  <si>
    <t>Thời gian thực hiện</t>
  </si>
  <si>
    <t>Quyết định chủ trương/Quyết định đầu tư</t>
  </si>
  <si>
    <t>Số quyết định, ngày tháng năm ban hành</t>
  </si>
  <si>
    <t>TMĐT</t>
  </si>
  <si>
    <t>Tổng số</t>
  </si>
  <si>
    <t>Trong đó NSTW</t>
  </si>
  <si>
    <t>Dự kiến luỹ kế vốn đã bố trí đến năm 2025</t>
  </si>
  <si>
    <t>Trong đó đã bố trí đến hết năm 2024</t>
  </si>
  <si>
    <t>Dự kiến nhu cầu kế hoạch trung hạn giai đoạn 2026-2030</t>
  </si>
  <si>
    <t>Đến hết năm 2025</t>
  </si>
  <si>
    <t>I.1</t>
  </si>
  <si>
    <t>Dự án dự kiến hoàn thành đưa vào sử dụng trước 31/12/2025</t>
  </si>
  <si>
    <t>Dự án …….</t>
  </si>
  <si>
    <t>…………</t>
  </si>
  <si>
    <t>Trong đó: Trả nợ XDCB (nếu có)</t>
  </si>
  <si>
    <t>Trong đó: Trả nợ ứng trước (nếu có)</t>
  </si>
  <si>
    <t>I.2</t>
  </si>
  <si>
    <t>Dự án chuyển tiếp giai đoạn 2021-2025 sang giai đoạn 2026-2030</t>
  </si>
  <si>
    <t>I.3</t>
  </si>
  <si>
    <t>Dự án khởi công mới giai đoạn</t>
  </si>
  <si>
    <t>Dự án dự kiến hoàn thành trong giai đoạn 2026-2030</t>
  </si>
  <si>
    <t>b</t>
  </si>
  <si>
    <t>Dự án dự kiến hoàn thành sau năm 2030</t>
  </si>
  <si>
    <t>a</t>
  </si>
  <si>
    <t>Ngành/lĩnh vực…</t>
  </si>
  <si>
    <t>Phân loại như trên</t>
  </si>
  <si>
    <t>Nhu cầu kế hoạch vốn đầu tư công trung hạn 2026-2030 - Nguồn vốn ngân sách trung ương vốn nước ngoài</t>
  </si>
  <si>
    <t>Nhà tài trợ</t>
  </si>
  <si>
    <t>Trong đó:</t>
  </si>
  <si>
    <t>Vốn đối ứng</t>
  </si>
  <si>
    <t>Trong đó</t>
  </si>
  <si>
    <t>NSTW</t>
  </si>
  <si>
    <t>NSĐP</t>
  </si>
  <si>
    <t>Cấp phát từ NSTW</t>
  </si>
  <si>
    <t>Vốn nước ngoài (theo Hiệp định) quy đổi ra tiền việt</t>
  </si>
  <si>
    <t>Vay lại</t>
  </si>
  <si>
    <t>Dự kiến luỹ kế vốn đã bố trí và giải ngân đến năm 2025</t>
  </si>
  <si>
    <t>Biểu 03</t>
  </si>
  <si>
    <t>Chi xây dựng cơ bản vốn tập trung trong nước</t>
  </si>
  <si>
    <t>Nguồn thu tiền sử dụng đất</t>
  </si>
  <si>
    <t>Thu xổ số kiến thiết</t>
  </si>
  <si>
    <t>Trả nợ XDCB (nếu có)</t>
  </si>
  <si>
    <t xml:space="preserve"> Trả nợ ứng trước (nếu có)</t>
  </si>
  <si>
    <t>Trong đó (nếu phân chia):</t>
  </si>
  <si>
    <t>Nguồn khác (tăng thu, tiết kiệm chi)</t>
  </si>
  <si>
    <t>Biểu 05</t>
  </si>
  <si>
    <t>Biểu 04</t>
  </si>
  <si>
    <t>Quyết định đầu tư</t>
  </si>
  <si>
    <t>Dự án không theo cơ chế đặc thù</t>
  </si>
  <si>
    <t>Dự án theo cơ chế đặc thù</t>
  </si>
  <si>
    <t>Lưu ý: Vốn Ngân sách trung ương chỉ đề xuất các dự án từ nhóm B trở lên</t>
  </si>
  <si>
    <t>Dự án Đường nội thị phía Bắc thị trấn Yến Lạc</t>
  </si>
  <si>
    <t>Đường nội thị phía Bắc thị trấn Yến Lạc</t>
  </si>
  <si>
    <t>Thị trấn Yến Lạc</t>
  </si>
  <si>
    <t>Góp phần hoàn thiện mạng lưới đường giao thông theo quy hoạch phát triển giao thông của huyện, mở rộng quy hoạch phát triển đô thị thị trấn Yến Lạc lên đô thị loại IV nhằm phát huy hết tiềm năng lợi thế rất lớn về tài nguyên, thiên nhiên, con người của khu vực phía Bắc thị trấn Yến Lạc</t>
  </si>
  <si>
    <t>Xây dựng đường nội thị theo Quy chuẩn kỹ thuật quốc gia QCVN 07-4:2016/BXD với chiều dài tuyến là 2,5 km, nền đường 16m, kết cấu mặt đường bê tông nhựa và đầu tư xây dựng hoàn thiện hệ thống cầu, cống trên tuyến, các hạng mục phụ trợ</t>
  </si>
  <si>
    <t>Tạo điều kiện thuận lợi trong việc thông thương hàng hóa, thu hút đầu tư vào các dự án nông, lâm, nghiệp công nghệ cao kết hợp du lịch đối với vùng đất phía Bắc thị trấn Yến Lạc và khu vực giáp ranh xã Cường Lợi, Văn Vũ, tạo công ăn việc làm, phát huy tiềm năng sẵn có để từng bước nâng cao đời sống nhân dân, giảm tỷ lệ đói nghèo và góp phần thúc đẩy phát triển kinh tế - xã hội của địa phương</t>
  </si>
  <si>
    <t xml:space="preserve"> + Điểm đầu tuyến: Km3+200 đường Nội thị phía Tây thị trấn Yến Lạc.
+ Điểm cuối tuyến: Tại ngã tư đường đi xã Văn Vũ (Văn Học cũ)</t>
  </si>
  <si>
    <t>Thị trấn Yến Lạc, huyện Na Rì</t>
  </si>
  <si>
    <t>Xã Kim Lư</t>
  </si>
  <si>
    <t>Giao thương sản xuất, hàng hóa cho người dân</t>
  </si>
  <si>
    <t>Đề xuất đầu tư quy mô đường tỉnh</t>
  </si>
  <si>
    <t>Dự án: Xây dựng tuyến đường từ xã Liêm Thủy, huyện Na Rì, tỉnh Bắc Kạn đi xã Sảng Mộc, huyện Võ Nhai, tỉnh Thái Nguyên</t>
  </si>
  <si>
    <t>Xã Liêm Thủy</t>
  </si>
  <si>
    <t>Hoàn thiện hệ thống giao thông liên huyện, liên tỉnh với Tỉnh Thái Nguyên giúp phát triển kinh tế - xã hội</t>
  </si>
  <si>
    <t>Đường cấp V. MN, điểm đầu: Giao với ĐT.256 tại xã Liêm Thủy, huyện Na Rì, tỉnh Bắc Kạn.
Điểm cuối: Xã Sảng Mộc, huyện Võ Nhai, tỉnh Thái Nguyên 7km</t>
  </si>
  <si>
    <t>Phù hợp với Quy hoạch chung xây dựng xã đang xây dựng</t>
  </si>
  <si>
    <t>`- Xây dựng sân bóng đá 11 người (120x90)m2
- Xây dựng nhà truyền thống 500m2.
- Xây dựng khán đài 200 chỗ
- Xây dựng công trình giao thông và các hạng mục phụ trợ</t>
  </si>
  <si>
    <t>Tạo điểm nhấn, thu hút các nguồn lực đầu tư, tại điều kiện để giao lưu văn hóa, văn nghệ, thể dục thể thao; tổ chức thi đấu và đăng cai tổ chức các giải thể thao trên địa bàn toàn tỉnh</t>
  </si>
  <si>
    <t>Xây dựng nhà làm việc các phòng, ban thuộc UBND huyện Na Rì</t>
  </si>
  <si>
    <t>Cải tạo, nâng cấp đường Quang Phong - Đổng Xá (giai đoạn 2)</t>
  </si>
  <si>
    <t>Hoàn thiện cơ sở hạ tầng phục vụ phát triển kinh tế xã hội của địa phương</t>
  </si>
  <si>
    <t>Xây dựng nhà làm việc 03 tầng với diện tích sử dụng khoảng 1500m2</t>
  </si>
  <si>
    <t xml:space="preserve">Sau khi đầu tư sẽ góp phần giải quyết việc thiếu phòng làm việc cho cán bộ, công chức, tạo điều kiện cho cán bộ công chức có chỗ làm việc khang trang, sạch đẹp, góp phần nâng cao tinh thần, trách nhiệm, hiệu quả làm việc </t>
  </si>
  <si>
    <t>Phù hợp với quy hoạch</t>
  </si>
  <si>
    <t>Phù hợp với quy hoạch giao thông</t>
  </si>
  <si>
    <t>Nâng cao đời sống vật chất, tinh thần cho nhân dân ở các xã, các thôn mà tuyến đường đi qua; góp phần tăng cường cơ sở hạ tầng thiết yếu phục vụ sản xuất và dân sinh ở các xã, các thôn đặc biệt khó khăn; giảm nghèo nhanh, bền vững.</t>
  </si>
  <si>
    <t>Cải tạo, nâng cấp tuyến đường theo tiêu chuẩn đường cấp V miền núi TCVN 4054:2005 (châm chước một sô chỉ tiêu kỹ thuật tại những vị trí có địa hình khó khăn); Cải tạo, đầu tư mới hệ thống cầu, cống trên tuyến, hệ thống biển báo an toàn</t>
  </si>
  <si>
    <t>Góp phần kết nối liên kết vùng, tạo điều kiện rất thuận lợi trong việc phát triển kinh tế - xã hội của các xã phía Nam của huyện Na Rì. Đầu tư, cải tạo, nâng cấp tuyến đường Quang Phong - Đổng Xá để kết nối giữa QL3B với tuyến đường Đổng Xá - Thiện Long từng bước nâng cấp thành đường liên tỉnh</t>
  </si>
  <si>
    <t>Xã Qang Phong, Đông Xá</t>
  </si>
  <si>
    <t>Sau khi được đầu tư xây dựng xong cầu sẽ trở thành tuyến đường huyết mạch nối trung tâm xã Trần Phú với trung tâm huyện lỵ và các địa phương khác, là tuyến đường vận chuyển chính hàng hóa, nông lâm sản giữa xã Hữu Thác (cũ) với Quốc lộ 3B, với Cụm công nghiệp Vằng Mười và ngược lại</t>
  </si>
  <si>
    <t>Xây dựng cầu BTCT với chiều dài khoảng 50m theo TCVN 11823:2017, bề rộng mặt cầu khoảng 6m; Xây dựng đường dẫn hai đầu cầu dài khoảng 2km, quy mô đường GTNT cấp B (TCVN 10380:2014), bề rộng nền đường 5m</t>
  </si>
  <si>
    <t>Việc đầu tư xây dựng mới cầu bê tông sẽ đáp ứng được mong mỏi của chính
quyền, nhân dân xã Trần Phú, tạo điều kiện vận chuyển hàng hóa giữa hai bên bờ sông của xã Trần Phú diễn ra thuận lợi, rút ngắn khoảng cách, thời gian di chuyển</t>
  </si>
  <si>
    <t>Xã Trần Phú</t>
  </si>
  <si>
    <t>Phù hợp với tuyến đường hiện có và quy hoạch Chung xây dựng xã</t>
  </si>
  <si>
    <t>Đề xuất đầu tư quy mô đường tỉnh và Quy hoạch tuyến thành ĐT</t>
  </si>
  <si>
    <t>Đường cấp V. MN; điểm đầu: Giao với QL.3B tại xã Cường Lợi
Điểm cuối: Trung tâm xã Văn Vũ,  9km</t>
  </si>
  <si>
    <t>Xã Cường Lợi, Văn Vũ</t>
  </si>
  <si>
    <t>Dự án: Nâng cấp, cải tạo tuyến đường Cường Lợi - Vũ Loan, huyện Na Rì</t>
  </si>
  <si>
    <t>Phù hợp với Quy hoach chung xây dựng xã</t>
  </si>
  <si>
    <t>Đề xuất đầu tư quy mô đường huyện</t>
  </si>
  <si>
    <t>Đường giao thông nông thôn loại A; điểm đầu: Xã Văn Lang
Điểm cuối: Xã Côn Minh, 20km</t>
  </si>
  <si>
    <t>Xã Văn Lang, Côn Minh</t>
  </si>
  <si>
    <t>Dự án: Xây dựng tuyến đường Văn Lang - Côn Minh, huyện Na Rì</t>
  </si>
  <si>
    <t>Phù hợp với Quy hoạch chung xây dựng xã</t>
  </si>
  <si>
    <t>Đường giao thông nông thôn loại A; điểm đầu: Giao với tuyến QL.3B tại khu vực trung tâm xã Côn Minh
Điểm cuối: Giao với tuyến Quang Phong - Đổng Xá tại khu vực trung tâm xã Quang Phong, 6,2km</t>
  </si>
  <si>
    <t>Xã Côn Minh, xã Quang Phong</t>
  </si>
  <si>
    <t>Dự án: Xây dựng tuyến đường Côn Minh - Quang Phong, huyện Na Rì</t>
  </si>
  <si>
    <t>Phù hợp với quy hoạch chung xây dựng thị trấn Yến Lạc, huyện Na Rì, tỉnh Bắc Kạn, giai đoạn năm 2021-2030</t>
  </si>
  <si>
    <t>Hoàn thiện hệ thống giao thông đô thị, thông thương, sản xuất cho người dân</t>
  </si>
  <si>
    <t>Cầu dầm BTCT dự ứng lực; (Kết nối giữa đường nội thị phía Tây TT Yến Lạc với đường Yến Lạc - Động Nàng tiên) 0,3km</t>
  </si>
  <si>
    <t>Kết nối hệ thống giao
 thông đô thị</t>
  </si>
  <si>
    <t xml:space="preserve">Thị trấn Yến Lạc, huyện Na Rì </t>
  </si>
  <si>
    <t>Dự án: Xây dựng cầu Hát Cù, thị trấn Yến Lạc, huyện Na Rì</t>
  </si>
  <si>
    <t>Xây dựng cầu Hát Cù, thị trấn Yến Lạc, huyện Na Rì</t>
  </si>
  <si>
    <t>Xây dựng tuyến đường Văn Lang - Côn Minh, huyện Na Rì</t>
  </si>
  <si>
    <t>Nâng cấp, cải tạo tuyến đường Cường Lợi - Vũ Loan, huyện Na Rì</t>
  </si>
  <si>
    <t xml:space="preserve">Bảo vệ đất đai, tài sản của nhà nước và của nhân dân nằm dọc hai bên bờ sông Bắc Giang và sông Tả Pìn đoạn qua địa bàn thị trấn Yến Lạc </t>
  </si>
  <si>
    <t>Xây dựng kè chống sạt lở bằng BTCT, kết hợp gia cố mái bằng tấm lát bê tông đúc sẵn trong khung BTCT, thiết kế đường dạo đỉnh kè, chia thành 03 đoạn với tổng chiều dài khoảng 1.800m</t>
  </si>
  <si>
    <t>Xây dựng Kè chống sạt lở bờ sông Bắc Giang, Sông Tả Pìn đoạn qua thị trấn Yến Lạc, huyện Na Rì nhằm mục tiêu bảo vệ xói lở bờ sông, đảm bảo an toàn tài sản của nhân dân cũng như các cơ quan, công sở nhà nước, cụ thể: đảm bảo an toàn khu dân cư Hát Deng, Pàn Chầu, Phố A, Cốc Cóc, Pàn Bái thị trấn Yến Lạc</t>
  </si>
  <si>
    <t>Xây dựng kè chắn sạt lở sông Bắc Giang và Sông Tả Pìn đoạn qua thị trấn Yến Lạc, huyện Na Rì</t>
  </si>
  <si>
    <t>San nền tạo mặt bằng, xây dựng hạ tầng và một số hạng mục phụ trợ khác</t>
  </si>
  <si>
    <t>Khu đất có nguy cơ sạt lở cao làm ảnh hưởng đến các hộ dân sinh sống xung quanh, do vậy san nền tạo mặt bằng để bố trí tại định cư là hết sức cần thiết</t>
  </si>
  <si>
    <t>Xây dựng khu dân cư tổ nhân dân Hát Deng, thị trấn Yến Lạc</t>
  </si>
  <si>
    <t>III</t>
  </si>
  <si>
    <t>Dự án 1: Giải quyết tình trạng thiếu đất ở, nhà ở, đất sản xuất, nước sinh hoạt</t>
  </si>
  <si>
    <t>Dự án 4: Đầu tư cơ sở hạ tầng thiết yếu, phục vụ sản xuất, đời sống trong vùng đồng bào dân tộc thiểu số và miền núi và các đơn vị sự nghiệp công lập của lĩnh vực dân tộc</t>
  </si>
  <si>
    <t>Chương trình MTQG PTKTXH vùng đồng bào DTTS MN</t>
  </si>
  <si>
    <t>Chương trình MTQG NTM</t>
  </si>
  <si>
    <t>Nội dung thành phần số 02: Phát triển hạ tầng kinh tế - xã hội, cơ bản đồng bộ, hiện đại, đảm bảo kết nối nông thôn - đô thị và kết nối các vùng miền.</t>
  </si>
  <si>
    <t xml:space="preserve">Cải tạo, nâng cấp vỉa hè đường QL3.B (đoạn nội thị), thị trấn Yến Lạc, huyện Na Rì </t>
  </si>
  <si>
    <t>Năm 2026</t>
  </si>
  <si>
    <t xml:space="preserve">Tấm đan rãnh mương  thoát nước sau chi cục thuế huyện </t>
  </si>
  <si>
    <t>Năm 2027</t>
  </si>
  <si>
    <t>Cải tạo, nâng cấp nhà văn hóa thôn Khuổi Nằn 1, thị trấn Yến Lạc</t>
  </si>
  <si>
    <t>Bể xử lý nước thải (03 bể)</t>
  </si>
  <si>
    <t>Hệ thống cấp nước sinh hoạt Hang Tiên, thôn Khuổi Nằn 1</t>
  </si>
  <si>
    <t>Cải tạo, nâng cấp sân Vận động</t>
  </si>
  <si>
    <t>Năm 2028</t>
  </si>
  <si>
    <t>Cải tạo, nâng cấp trường Mầm Non Yến Lạc</t>
  </si>
  <si>
    <t>Hệ thống mương thoát nước Giả Dìa - Nà Đăng</t>
  </si>
  <si>
    <t>Hệ thống ống dẫn nước Cạm Báng thôn Nà Khun, xã Cường Lợi đến Nà Pằng Khau Giảo, thôn Nà Lẹng, thị trấn Yến Lạc</t>
  </si>
  <si>
    <t>Năm 2029</t>
  </si>
  <si>
    <t>Xây dựng Cầu Nà Mò, thị trấn Yến Lạc</t>
  </si>
  <si>
    <t>Mương dẫn nước Cạm Báng đến Co Cam</t>
  </si>
  <si>
    <t>Mương dẫn nước Cạm Báng đến Sluôn Cà</t>
  </si>
  <si>
    <t>Năm 2030</t>
  </si>
  <si>
    <t>Mương dẫn nước Cạm Báng đến Nà Lùng</t>
  </si>
  <si>
    <t>Cầu Phiêng Tắm, thị trấn Yến Lạc</t>
  </si>
  <si>
    <t>Đảm bảo mỹ quan, cảnh quan đô thị, phục vụ người dân đi lại và tránh các trường hợp các hộ gia đình tự ý cơi nới lấn chiếm vỉa hè</t>
  </si>
  <si>
    <t>Ưu tiên 1</t>
  </si>
  <si>
    <t>Hiện trạng: Mặt đường nhựa tại một số vị trí  đã bị bong chóc sụt lún, phần lề đường tại một số đoạn bị sói mòn sụt lún hư hỏng; phần rãnh mương thoát nước dọc đường đã hư hỏng xuống cấp không có khả năng thoát nước nên mỗi khi trời mưa xảy ra hiện tượng ngập úng nước. Cần phải đầu tư xây dựng để đảm bảo an toàn cho các phương tiện giao thông đi lại</t>
  </si>
  <si>
    <t>Chiều dài tuyến đường khoảng L= 750m, nâng cấp, cải tạo các vị trí mặt đường nhựa đã bong chóc, sụt lún hư hỏng; Gia cố lề bằng bê tông xi măng; sửa chữa lại phần rãnh mương thoát nước dọc đường đoạn từ cổng Công an huyện đến cống ngang đường dốc Pàn Chầu, chiều dài khoảng L =  60m.</t>
  </si>
  <si>
    <t>Đảm bảo cho nhân dân đi lại được thuận lợi và an toàn giao thông.</t>
  </si>
  <si>
    <t>Ưu tiên 2</t>
  </si>
  <si>
    <t>Hiện trạng: Đường cấp phối nhân dân đi lại gặp khó khăn. Cần phải đầu tư xây dựng để nhân dân đi lại được thuận lợi</t>
  </si>
  <si>
    <t>Mặt đường BTXM mác 250#, đá 1x2, PCB30, chiều dày 20cm, rộng 3,5m, lớp móng cấp phối đá dăm đệm dày 15 cm chiều dài khoảng L = 306m; Rãnh dọc chịu lực: Lớp móng cấp phối đá dăm dày 5,0cm, mặt cắt rãnh (0,65m x 0,7m), thành rãnh và đáy rãnh bê tông xi măng M200#, tấm nắp bằng bê tông cốt thép  M200#, chiều dày 12cm.</t>
  </si>
  <si>
    <t>Đảm bảo cho nhân dân đi lại được thuận lợi và an toàn giao thông</t>
  </si>
  <si>
    <t>Ưu tiên 3</t>
  </si>
  <si>
    <t>Hiện trạng rãnh mương chưa có tấm đan, nước thải bốc mùi hôi nên cần phải đầu tư xử lý nước thải tránh gây ảnh hưởng đến môi trường cộng đồng dân cư</t>
  </si>
  <si>
    <t>Chiều dài Khoảng 300m, tấm đan BTCT M200#, đá 1x2, dầy 12cm, rộng 1,5m</t>
  </si>
  <si>
    <t>Đảm bảo vệ sinh môi trường trong khu dân cư</t>
  </si>
  <si>
    <t>Ưu tiên 4</t>
  </si>
  <si>
    <t>Hiện trang là đường đất chưa đáp ứng nhu cầu phục vụ đi lại của nhân dân và kết hợp với du lịch trải nghiệm Núi Cô Tiên, du lịch cộng đồng</t>
  </si>
  <si>
    <t>Khu du lịch sinh thái động Nàng Tiên kết hợp với du lịch trải nghiệm Núi Cô Tiên, du lịch cộng đồng</t>
  </si>
  <si>
    <t>Ưu tiên 5</t>
  </si>
  <si>
    <t>Chưa có mương thoát nước thải nên nước thải của các hộ dân chảy xuống ruộng của các hộ ảnh hưởng đến canh tác sản xuất nông nghiệp</t>
  </si>
  <si>
    <t>Chiều dài mương khoảng 800m</t>
  </si>
  <si>
    <t>Ưu tiên 6</t>
  </si>
  <si>
    <t>Mở rộng thêm 01 gian nhà văn hóa; xây kè xây chống sạt lở nhà văn hóa bằng đá hộc VXM M100# chiều dài khoảng 10 m, cao trung bình 2,5m; xây nhà vệ sinh</t>
  </si>
  <si>
    <t>Ưu tiên 7</t>
  </si>
  <si>
    <t>Xây 03 bể xử lý nước thải và hệ thống hố gia thu nước và ống dẫn nước</t>
  </si>
  <si>
    <t>Ưu tiên 8</t>
  </si>
  <si>
    <t>Hiện tại Trường tiểu học Yến Lạc có 2 điểm trường (Trường chính tại tổ nhân dân hát Deng và điểm trường Pò Đồn). Theo quy hoạch đất của UBND xã Lương Hạ cũ sẽ chuyển giao cho nhà trường sau khi UBND thị trấn Yến Lạc có trụ sở mới. Do vậy cần phải đầu tư cơ sở hạ tầng để chuyển trường chính sang điểm Pò Đồn.</t>
  </si>
  <si>
    <t>Xây mới nhà lớp học 12 lớp học gồm 2 tầng, diện tích sàn khoảng 500m2, diện tích lớp học 1,35m2/học sinh/lớp; Xây mới nhà đa năng diện tích 450m2/nhà sàn tập 12x24m; Xây mới phòng Khoa học công nghệ, Tin học, Ngoại ngữ, Đa chức năng. Diện tích các phòng 1,50m2/học sinh ; Xây mới phòng thư viện 0,60m2/học sinh; phòng đọc 2,40m2/chỗ; Xây mới phòng thiết bị 48m2/phòng</t>
  </si>
  <si>
    <t>Đáp ứng cơ sở hạ tầng vật chất cho nhà trường, đảm bảo các giáo viên dạy học và các em học sinh học tập</t>
  </si>
  <si>
    <t>Phù hợp với quy hoạch dự kiến dồn điểm trường chính sang điểm trường Pò Đồn.</t>
  </si>
  <si>
    <t>Ưu tiên 9</t>
  </si>
  <si>
    <t>Ưu tiên 10</t>
  </si>
  <si>
    <t>Sân vận động đã xuống cấp hư hỏng mương thoát nước, mặt sân lún, tường rào hư hỏng,…cần phải đầu tư để nhân dân trên địa bàn thị trấn có chỗ vui chơi thể dục thể thao</t>
  </si>
  <si>
    <t>Sửa chữa lại khán đài, mặt sân, tường rào đã hư hỏng; xây nhà vệ sinh, hệ thống điện chiếu sáng,...</t>
  </si>
  <si>
    <t>Phục vụ nhân dân có khu vui chơi thể dục thể thao</t>
  </si>
  <si>
    <t>Ưu tiên 11</t>
  </si>
  <si>
    <t xml:space="preserve">Theo quy định của Bộ GD&amp;ĐT và đảm bảo nâng cao chất lượng tiêu chí CĐCLGD và trường CQG; Nâng cao chất lượng tiêu chí trường chuẩn quốc gia </t>
  </si>
  <si>
    <t>Sửa chữa lại nhà lớp học 02 tầng, xây dựng mới 01 nhà đa năng, nhà thư viện và hội trường</t>
  </si>
  <si>
    <t xml:space="preserve">Đảm bảo đáp ứng tiêu chuẩn điều kiện để duy trì và công nhận lại trường chuẩn quốc gia của đơn vị năm 2027; Đáp ứng tiêu chuẩn CSVC mức độ 3 KĐCLGD theo Thông tư số19/2018/TT-BGDĐT, ngày 22/8/2018 của Bộ GD&amp;ĐT ban hành Quy định về Kiểm định chất lượng giáo dục và công nhận đạt chuẩn quốc gia đối với trường mầm non; </t>
  </si>
  <si>
    <t>Tận dụng tối đa quỹ đất đã có và sử dụng có hiệu quả diện tích đất được giao. Do nhà trường chưa phê duyệt tổng thể mặt bằng nên chưa có số quyết định</t>
  </si>
  <si>
    <t>Ưu tiên 12</t>
  </si>
  <si>
    <t>Hiện trạng là mương đất toàn bộ nước thải, nước sinh hoạt của khu dân cư và nước mưa chảy qua mương, do là mương đất không kịp thoát đã chảy tràn lan vào đất nông nghiệp dọc theo tuyến mương gây ảnh hưởng đến hoa màu của nhân dân. Cần phải đầu tư xây dựng mới để đảm bảo thoát nước tránh gây ảnh hưởng thiệt hại đến hoa màu của nhân dân</t>
  </si>
  <si>
    <t>Chiều dài tuyến khoảng 1000m, mương BTXM (0,6mx1,0m)</t>
  </si>
  <si>
    <t>Đảm bảo thoát nước thải, nước sinh hoạt cho cộng đồng dân cư</t>
  </si>
  <si>
    <t>Ưu tiên 13</t>
  </si>
  <si>
    <t>Chưa có hệ thống dẫn nước nên cần thiết đầu tư đáp ứng nguồn nước tưới cho người dân canh tác sản xuất nông nghiệp</t>
  </si>
  <si>
    <t>Ống Xiphông dẫn nước phi 200, dài 750m</t>
  </si>
  <si>
    <t>Đảm bảo nước tưới tiêu phục vụ nhân dân canh tác sản xuất nông nghiệp</t>
  </si>
  <si>
    <t>Ưu tiên 14</t>
  </si>
  <si>
    <t>Hiện trạng có cầu treo đã được đầu tư xây dựng từ lâu đến nay đã xuống cấp, nên phâỉ đầu tư xây dựng mới để đảm bảo cho nhân dân đi lại (gồm có 10 hộ dân bên kia sông và 45 hộ  hộ ở các thôn khác đi lại canh tác sản xuất nông nghiệp)</t>
  </si>
  <si>
    <t>Cầu BTCT chiều dài khoảng 120m và đổ bê tông đường Nà Hin chiều dài 1,5m, rộng 3,0m</t>
  </si>
  <si>
    <t xml:space="preserve">Phục vụ nhân dân đi lại </t>
  </si>
  <si>
    <t>Ưu tiên 15</t>
  </si>
  <si>
    <t>Hiện trạng là mương đất chưa đáp ứng phục vụ nước tưới cho người dân canh tác sản xuất nông nghiệp</t>
  </si>
  <si>
    <t>Chiều dài tuyến khoảng 500m, mương BTXM (0,4mx0,5m)</t>
  </si>
  <si>
    <t>Ưu tiên 16</t>
  </si>
  <si>
    <t>Chiều dài tuyến khoảng 630m, mương BTXM (0,4mx0,5m)</t>
  </si>
  <si>
    <t>Ưu tiên 17</t>
  </si>
  <si>
    <t>Chiều dài tuyến khoảng 860m, mương BTXM (0,4mx0,5m)</t>
  </si>
  <si>
    <t>Ưu tiên 18</t>
  </si>
  <si>
    <t xml:space="preserve">Hiện trạng: Chưa có cầu nhân dân đi lại  mỗi khi trời mưa nước sông dâng cao không qua được (phía bên sông có 05 hộ dân đang sinh sống) và khu phiêng tắm có đất sản xuất nông nghiệp của  30 hộ dân các thôn khác qua lại  canh tác </t>
  </si>
  <si>
    <t>Cầu BTCT chiều dài khoảng 80m</t>
  </si>
  <si>
    <t>Phục vụ nhân dân đi lại</t>
  </si>
  <si>
    <t>Ưu tiên 19</t>
  </si>
  <si>
    <t>IV</t>
  </si>
  <si>
    <t>V</t>
  </si>
  <si>
    <t>VI</t>
  </si>
  <si>
    <t>Nhà lớp học 2 tầng</t>
  </si>
  <si>
    <t>Phòng học bộ môn</t>
  </si>
  <si>
    <t>Nhà lớp học 2 tầng Trung tâm GDNN-GDTX huyện</t>
  </si>
  <si>
    <t>Phòng học bộ môn Trung tâm GDNN-GDTX huyện</t>
  </si>
  <si>
    <t>Trung tâm GDNN-GDTX huyện</t>
  </si>
  <si>
    <t>Trung tâm GDNN-GDTX huyện Na Rì</t>
  </si>
  <si>
    <t>Hiện nay đơn vị có 4 phòng học tuy nhiên về diện tích không phù hợp theo thông tư và số lượng học sinh tăng đơn vị không có đủ phòng học cho học sinh</t>
  </si>
  <si>
    <t>5 phòng học</t>
  </si>
  <si>
    <t>Xây phòng học cho học sinh theo Thông tư 14/2020 TT-BGDDT ngày 26/5/2020 của Bộ Giáo dục và đào tąo về Ban hành Quy đinh phòng học cúa cơ sở giáo dục phổ thông</t>
  </si>
  <si>
    <t>Hiện nay đơn vị chưa có phòng thực hành, thí nghiệm các bộ môn cho học sinh</t>
  </si>
  <si>
    <t>2 phòng học</t>
  </si>
  <si>
    <t>Xây Phòng học bộ môn thí nghiệm, thực hành cho học sinh trong giờ thực hành, thí nghiệm các môn: Hóa học, Sinh học, Vật lý và dùng làm kho bảo quản thiết bị thực hành như hóa chất…</t>
  </si>
  <si>
    <t>Xã Cư Lễ</t>
  </si>
  <si>
    <t>Nâng cấp đường Khuổi Van</t>
  </si>
  <si>
    <t>Giai đoạn 2026-2030</t>
  </si>
  <si>
    <t>Nâng cấp, cải tạo đường sản xuất Nà Pò</t>
  </si>
  <si>
    <t>Nâng cấp, cải tạo đường nội đồng hang Nà Mặn</t>
  </si>
  <si>
    <t>Nâng cấp, cải tạo đường nội đồng Nà Giàu Phùng</t>
  </si>
  <si>
    <t>Trạm Bơm Tà Pán</t>
  </si>
  <si>
    <t>Mương phai Nà Hin</t>
  </si>
  <si>
    <t>Hồ Nặm Dất</t>
  </si>
  <si>
    <t>Công trình nước sinh hoạt tập trung Khuổi Quân- Pác Phàn</t>
  </si>
  <si>
    <t>Công trình nước sinh hoạt tập trung Khuổi Quăn</t>
  </si>
  <si>
    <t>Hệ thống cấp điện lưới thôn Kéo Đeng</t>
  </si>
  <si>
    <t>Trụ sở Ban chỉ huy Quân sự xã</t>
  </si>
  <si>
    <t>Đài Tưởng niệm</t>
  </si>
  <si>
    <t>Cụm công trình, sân Thể thao xã</t>
  </si>
  <si>
    <t>Thôn Khau Ngòa, xã Cư Lễ</t>
  </si>
  <si>
    <t>Nhà Văn hóa xã</t>
  </si>
  <si>
    <t>Phòng truyền thống</t>
  </si>
  <si>
    <t>Xây dựng mới diện tích 200m2</t>
  </si>
  <si>
    <t>Thực hiện nhiệm vụ quốc phòng tại địa phương.</t>
  </si>
  <si>
    <t>Xây dựng mới diện tích1000m2</t>
  </si>
  <si>
    <t>Có trụ sở làm việc theo quy chuẩn của ngành dọc.</t>
  </si>
  <si>
    <t>Để thuận lợi hàng năm các thân nhân, đến thắp nhang tưởng nhớ các anh hùng liệt sĩ trên địa bàn xã.</t>
  </si>
  <si>
    <t>Để hàng năm thực hiện tưởng nhớ đến các đồng chí đã hi sinh vì đất nước.</t>
  </si>
  <si>
    <t>Nâng cấp, cải tạo đường liên thôn Khuổi Quân</t>
  </si>
  <si>
    <t>Thôn Khuổi Quân, thôn Pác Phàn xã Cư Lễ</t>
  </si>
  <si>
    <t>Nước sinh hoạt hàng ngày là sự cần thiết</t>
  </si>
  <si>
    <t>Xây dựng mới chiều dài ống nước khoảng 7km</t>
  </si>
  <si>
    <t>Thôn Nà Lẹng, thôn Bản Pò, Pò Pái và trung tâm xã xã Cư Lễ</t>
  </si>
  <si>
    <t>Xây dựng mới chiều dài ống nước khoảng 8 km</t>
  </si>
  <si>
    <t>Đường QL3B- Ka Đồn</t>
  </si>
  <si>
    <t>Thôn Nà Dài, xã Cư Lễ</t>
  </si>
  <si>
    <t>Nhà Văn hóa thôn Cạm Miầu</t>
  </si>
  <si>
    <t>Thôn Cạm Miầu, xã Cư Lễ</t>
  </si>
  <si>
    <t>Nhà Văn Hóa thôn Pác Phàn</t>
  </si>
  <si>
    <t>Thôn Pác Phàn, xã Cư Lễ</t>
  </si>
  <si>
    <t>Nhà Văn hóa thôn Phia Khao</t>
  </si>
  <si>
    <t>Đường Kéo Coi - Rọ Ngù</t>
  </si>
  <si>
    <t>Phục vụ bà con đi lại sản xuất</t>
  </si>
  <si>
    <t xml:space="preserve">Cấp nước phục vụ sản xuất </t>
  </si>
  <si>
    <t>Xây dựng mới 01 đập dâng +10km kênh mương</t>
  </si>
  <si>
    <t>Tưới tiêu khoảng 120 ha</t>
  </si>
  <si>
    <t>Trạm bơm đồng Nà Bưn</t>
  </si>
  <si>
    <t>Xây dựng mới trạm bơm</t>
  </si>
  <si>
    <t>Tưới tiêu khoảng 1 ha</t>
  </si>
  <si>
    <t>Đường QL3B- Nà Áng- Nà Vùa- QL279</t>
  </si>
  <si>
    <t>Đập dâng, mương Khuổi Ngầm</t>
  </si>
  <si>
    <t>Mương Cốc Pái</t>
  </si>
  <si>
    <t>Đường sản xuất Cốc Mìu</t>
  </si>
  <si>
    <t>Mương Cốc Có</t>
  </si>
  <si>
    <t>Mương Nà Dảo</t>
  </si>
  <si>
    <t>Mương Thôm Mong - Nà Đang</t>
  </si>
  <si>
    <t>Tưới tiêu khoảng 2 ha</t>
  </si>
  <si>
    <t>Đập phai Nà Ngần</t>
  </si>
  <si>
    <t>Xây dựng mới chiều dài tuyến 500m</t>
  </si>
  <si>
    <t>Mương Cốc Ca -Cốc Cam</t>
  </si>
  <si>
    <t>Đường Pò Kéo Nghịu - Nộc Pẩu</t>
  </si>
  <si>
    <t>Đường sản xuất Khuổi Pục</t>
  </si>
  <si>
    <t>Nâng cấp, cải tạo đường sản xuất Cốc Mười</t>
  </si>
  <si>
    <t>Đường lầy lội đi lại sản xuất khó khăn</t>
  </si>
  <si>
    <t>Nâng cấp đường ngõ xóm Cốc Pháy</t>
  </si>
  <si>
    <t>Thôn Kéo Đeng, xã Cư Lễ</t>
  </si>
  <si>
    <t>Đổ bê tông chiều dài tuyến 500m, rộng 2,5m</t>
  </si>
  <si>
    <t>Đổ bê tông chiều dài 200m, rộng 3m</t>
  </si>
  <si>
    <t>Nâng cấp đường ngõ xóm QL279-Nà Quang</t>
  </si>
  <si>
    <t>Thôn Pò Pái, xã Cư Lễ</t>
  </si>
  <si>
    <t>Mở rộng và đổ bê tông chiều dài 500m, rộng 3m</t>
  </si>
  <si>
    <t>Thôn Khau Pần, xã Cư Lễ</t>
  </si>
  <si>
    <t>Mở rộng và đổ bê tông chiều dài 250m, rộng 3m</t>
  </si>
  <si>
    <t>Thôn Bản Pò, xã Cư Lễ</t>
  </si>
  <si>
    <t>Mở rộng và đổ bê tông chiều dài tuyến 500m, rộng 3m</t>
  </si>
  <si>
    <t>Nâng cấp, cải tạo đường sản xuất nhà Văn hóa - Thiêng 2 tầng</t>
  </si>
  <si>
    <t xml:space="preserve">Xây dựng sân khấu khu chợ tình </t>
  </si>
  <si>
    <t>Xây dựng khu vui chơi trẻ em tại trung tâm xã</t>
  </si>
  <si>
    <t>Xã Xuân Dương</t>
  </si>
  <si>
    <t>Thôn Bắc Sen</t>
  </si>
  <si>
    <t xml:space="preserve">Hiện nay chưa có </t>
  </si>
  <si>
    <t>Cột điện 0,4KW</t>
  </si>
  <si>
    <t>Phục vụ các hoạt động văn hóa, du lịch trên địa bàn và khu vực phía nam</t>
  </si>
  <si>
    <t>Phù hợp với Quy hoạch chung xây dựng xã Xuân Dương được phê duyệt tại Quyết định 5463/QĐ-UBND ngày 14/11/2023 của UBND huyện Na Rì</t>
  </si>
  <si>
    <t>Thôn Khu Chợ</t>
  </si>
  <si>
    <t>Hiện nay chưa có khu vui chơi nào cho trẻ em</t>
  </si>
  <si>
    <t>Diện tích rộng 1000m2</t>
  </si>
  <si>
    <t>Phục vụ các hoạt động vui chơi cho trẻ em</t>
  </si>
  <si>
    <t>Ngầm tràn vượt lũ Vằng Muồng và đường bê tông 2 đầu cầu</t>
  </si>
  <si>
    <t>Xây mới Đập, kênh mương Nà Xe</t>
  </si>
  <si>
    <t>Trạm Bơm Thang Pò</t>
  </si>
  <si>
    <t>Ngầm Tràn vượt lũ Nà Nhạc</t>
  </si>
  <si>
    <t>Mở mới, nâng cấp đường Lũng Cáy-Lũng Danh</t>
  </si>
  <si>
    <t>Mở mới, nâng cấp Đường Nà Pinh - Khau Khuyên</t>
  </si>
  <si>
    <t>Ngầm Tràn vượt lũ Nà Dăm</t>
  </si>
  <si>
    <t>Lắp đặt hệ thống điện thắp sáng dọc theo trục đường từ khu liên hợp thể thao đến trung tâm xã Xuân Dương</t>
  </si>
  <si>
    <t xml:space="preserve">Nối Cột điện từ trạm biến áp vào nhóm hộ Cốc Càng </t>
  </si>
  <si>
    <t>Nối Cột điện Kéo Thó- Bản Trắng</t>
  </si>
  <si>
    <t>Nối Cột điện Khuổi Chanh</t>
  </si>
  <si>
    <t>Nối Cột điện từ nhà văn hóa cũ Nà Chang-Cốc Lùng</t>
  </si>
  <si>
    <t>Nối Cột điện từ Trạm biến áp nhà văn hóa đến khu Mạy Dường</t>
  </si>
  <si>
    <t>Nối Cột điện từ Trạm biến áp nhà văn hóa Nà Cai đến nhóm hộ ông Giáp</t>
  </si>
  <si>
    <t>Trạm Bơm Nà Slài</t>
  </si>
  <si>
    <t>Đập kênh mương Khuổi Nghiều</t>
  </si>
  <si>
    <t xml:space="preserve">Khu trẻ em vui chơi xã Văn Minh                                                                                         </t>
  </si>
  <si>
    <t>Năn 2028</t>
  </si>
  <si>
    <t>Sân thể thao xã Văn Minh</t>
  </si>
  <si>
    <t>Xã Văn Minh</t>
  </si>
  <si>
    <t>Cầu ngầm qua sông Hát Piẹt thôn Nà Piẹt xã Văn Minh.</t>
  </si>
  <si>
    <t>Phục vụ cho nhân dân đi lại và vận chuyển hàng hóa</t>
  </si>
  <si>
    <t>Cầu Bê tông cốt thép chiều dài 120m, chiều rộng 5,0m.</t>
  </si>
  <si>
    <t>Phục vụ lâu dài cho người dân</t>
  </si>
  <si>
    <t>Cầu ngầm Bê tông cốt thép 100m,</t>
  </si>
  <si>
    <t>Phục vụ 10 thôn xã Văn Minh</t>
  </si>
  <si>
    <t>Phụ vụ cho trẻ  em vui chơi, giải trí</t>
  </si>
  <si>
    <t>San ủi mặt bằng sân, xây nhà, sân chơi, tường bao, và các hạng mục, diện tích 1,500m2,</t>
  </si>
  <si>
    <t>Phục vụ cho nhân dân, tập thể dục thể thao</t>
  </si>
  <si>
    <t>San ủi, xây lắp các hạng mục trang bị  sân thể thao 2,500m2</t>
  </si>
  <si>
    <r>
      <t xml:space="preserve">Cầu vượt sông </t>
    </r>
    <r>
      <rPr>
        <sz val="11"/>
        <color rgb="FF000000"/>
        <rFont val="Times New Roman"/>
        <family val="1"/>
      </rPr>
      <t>Soong Mèo, thôn Pác Liềng, xã Văn Minh.</t>
    </r>
  </si>
  <si>
    <t>Tường rào, nhà vệ sinh, nhà văn hóa thôn Pác Ban</t>
  </si>
  <si>
    <t>Cầu Khuổi Bốc thôn Khuổi Liềng</t>
  </si>
  <si>
    <t>Đường điện 04 KW đến nhà Văn hóa thôn Nà Piẹt</t>
  </si>
  <si>
    <t>Đường điện 04 KW Nà Pàn đến thôn Nà Deng</t>
  </si>
  <si>
    <t>Chợ xã Văn Minh</t>
  </si>
  <si>
    <t>Xã Kim Hỷ</t>
  </si>
  <si>
    <t>Xây dựng phòng học văn hóa Trường PTDTBT TH&amp;THCS Kim Hỷ</t>
  </si>
  <si>
    <t>Xây dựng nhà đa năng  Trường PTDTBT TH&amp;THCS Kim Hỷ</t>
  </si>
  <si>
    <t>Xây từng rào trường Trường PTDTBT TH&amp;THCS Kim Hỷ</t>
  </si>
  <si>
    <t>Xây dựng  Nhà hiệu bộ trường Mầm non Kim Hỷ</t>
  </si>
  <si>
    <t>Xây dựng lớp học tại điểm trường Cốc Tém, trường Mầm non Kim Hỷ</t>
  </si>
  <si>
    <t>Xây dựng nhà bảo vệ trường Mầm non Kim Hỷ</t>
  </si>
  <si>
    <t>Cải tạo, nâng cấp đường Liên xã Kim Hỷ - Vũ Muộn huyện Bạch Thông</t>
  </si>
  <si>
    <t>Đường, mương thoát nước Cốc Lùng-Lăng Giảo</t>
  </si>
  <si>
    <t>Xây dựng 03 cầu bê tông thay thế cống tràn tuyến đường trục thôn Nà Ản - Khuổi Hát</t>
  </si>
  <si>
    <t>Xây kè chống sạt lở Đường trục thôn Nà Ản - Khuổi Hát</t>
  </si>
  <si>
    <t>Làm đoạn đường rẽ Cốc Pái, Cốc Chủ</t>
  </si>
  <si>
    <t>Xây dựng đập, mương Khuổi Cồn thôn Kim Vân</t>
  </si>
  <si>
    <t>Ống dẫn nước Khuổi Luộc</t>
  </si>
  <si>
    <t>Xây dựng đập, mương Nà Nàng, thôn Kim Vân</t>
  </si>
  <si>
    <t>Làm lại mương thoi cốc Ngòa, Cốc Chủ thôn Ban Vin</t>
  </si>
  <si>
    <t>Nâng cấp cải tạo nguồn nước sinh hoạt thôn Bản Kẹ</t>
  </si>
  <si>
    <t>Công trình cấp nước sinh hoạt tập trung thôn Lũng Cậu</t>
  </si>
  <si>
    <t>Công trình cấp nước sinh hoạt tập trung thôn Kim Vân</t>
  </si>
  <si>
    <t>Mương thoát nước Khuổi Pàng - Nà Áng</t>
  </si>
  <si>
    <t>Xây mương thoát nước từ Khuổi Luông - Phai Bưa</t>
  </si>
  <si>
    <t>Xây mương đoạn đường rẽ lên nhà họp thôn Cốc Tém</t>
  </si>
  <si>
    <t>Khơi thông hang Tốc Lù thôn Kim Vân</t>
  </si>
  <si>
    <t>Hệ thống cấp điện lưới thôn Khuổi Phầy</t>
  </si>
  <si>
    <t>Hệ thống cấp điện lưới thôn Cốc Tém</t>
  </si>
  <si>
    <t>Hệ thống cấp điện lưới Khuổi Phầy</t>
  </si>
  <si>
    <t>Xã Kim Hỷ, huyện Na Rì, tỉnh Bắc Kạn</t>
  </si>
  <si>
    <t>30 hộ dân thuộc thôn Khuổi Phầy chưa có điện để sử dụng, cuộc sống sinh hoạt rất khó khăn</t>
  </si>
  <si>
    <t>Xây dựng hệ thống Trạm biến áp, cột đõ và dây dân sau đến các nhóm hộ trên địa bàn thôn(dụ kiến kéo điện từ  đường dây 3kV xã Hiệp Lực huyện Ngân Sơn)</t>
  </si>
  <si>
    <t>Phục vụ điện sinh hoạt, sẩn xuất cho 30 hộ dân thôn Khuổi Phầy, để người dân tiếp cận được những dịch vụ xã hội cơ bản</t>
  </si>
  <si>
    <t>Phù hợp Quy hoạch xây dựng</t>
  </si>
  <si>
    <t>Quy hoạch xây dưng xã đang lập và có danh mục này dự kiến phê duyệt trong quý IV</t>
  </si>
  <si>
    <t>Thôn Bản Vèn, xã Kim Hỷ</t>
  </si>
  <si>
    <t>Thôn chưa có công trình cấp nước sinh hoạt tập trung, các hộ dân tự mắc nước từ khe suối không đảm bảo vệ sinh, ảnh hưởng đến sức khỏe người sử dụng</t>
  </si>
  <si>
    <t>Xây cửa thư nước, bể chứa 25m3, hệ thống lọc, ống dẫn nước đến các hộ trong thôn Bản Vèn và các thôn lân cận</t>
  </si>
  <si>
    <t>Người dân trong thôn Bản Vèn và các thôn lân cận được sử dụng nước sạch hợp vệ sinh từ đó góp phần giảm tỷ lên hộ nghèo thiếu hụt dịch vụ xã hội cơ bản và an toàn cho người dân</t>
  </si>
  <si>
    <t>Quy hoạch xây dựng xã đang lập và có danh mục này dự kiến phê duyệt trong quý IV</t>
  </si>
  <si>
    <t>64 hộ dân tại thôn Kim Vân tự kéo mắc nước từ khe, mõ để sử dụng, không đảm bảo nguồn nước hợp vệ sinh, tình trạng thiếu nước liên tục vào mùa khô</t>
  </si>
  <si>
    <t>Xây hệ thống cửa thu nước, bể lắng, bể lọc, bể chữa và hệ thống vòi nước, trụ nước đến các hộ dân trên địa bàn thôn</t>
  </si>
  <si>
    <t>Đảm bảo cấp nước sinh hoạt cho 64 hộ dân trong thôn được sử dụng nước sạch. Tránh được tình trạng thiếu nước, cải thiện đời sống nhân dân, giảm thiểu tình trạng thiếu hụt dịch vụ xã hội cơ bản từ đó giảm nghèo</t>
  </si>
  <si>
    <t>Toàn bệ lượng nước của các thôn trung tâm  xã được thông thoát qua 1 con suối đến hang Nặm Tốc, hiện nay lòng suối đã bị phù xa, cát sỏi bồi tụ cao hơn ruộng của người dân, hang có nguy cơ bị tắc nước sẽ dâng nhấn chìm toàn bộ các thôn trung tâm xã nên việc khơi thông là cần thiết và cấp bách</t>
  </si>
  <si>
    <t>Nạo vét lòng suối, dài khoảng 2000m, dọn đá, rác thải tại vị trí hang thoát nước</t>
  </si>
  <si>
    <t>Tạo điều kiện thông thoát nước không ảnh hưởng đến diện tích sản xuất của các hộ dân thuộc 5 thôn trung tâm xã, an toàn cho người và tài sản đặc biệt là khi mưa lớn kéo dài</t>
  </si>
  <si>
    <t>Toàn bệ lượng nước thôn Kim Vân được thoát qua hàng Tốc Lù hiện nay cát sỏi bồi tụ suối nước chảy ra hang, hang có nguy cơ bị tắc nước sẽ dâng nhấn chìm diện tích đất canh tác và cô lập thôn</t>
  </si>
  <si>
    <t>Nạo vét lòng suối, vệ sinh rác, chất thải tại vịtrí miếng hạng và mở rộng miệng hang</t>
  </si>
  <si>
    <t>Tạo điều kiện thông thoát nước không ảnh hưởng đến diện tích sản xuất của các hộ dân, an toàn cho người và tài sản đặc biệt là khi mưa lớn kéo dài</t>
  </si>
  <si>
    <t>Xây dựng lớp học văn  hóa  Trường Bán trú xã Kim Hỷ</t>
  </si>
  <si>
    <t>Nhà lớp học cũ đã xuống cấp, không đủ  diện tích, không đảm bảo an toàn cho dạy và học</t>
  </si>
  <si>
    <t>Xây nhà lớp học 2 tầng dài 40m rộng 9m với 4 phòng học mỗi tâng</t>
  </si>
  <si>
    <t>Hoàn thiện cơ sở vật chất cho nhà trường, tạo nơi học tập khang trang đáp ứng nhu cầu dạy và học cho con em nhân dân trong xã, góp phần xây dựng trường chuẩn</t>
  </si>
  <si>
    <t>Phù hợp với quy hoạch sử dụng đất, quy hoạch xây dưng</t>
  </si>
  <si>
    <t>Cải tạo nâng cấp đường Liên xã Kim Hỷ - Vũ Muộn huyện Bạch Thông</t>
  </si>
  <si>
    <t>Tuyến đường nối 2 huyện Na Rì và Bạch Thông phục vụ giao thương trao đổi hàng hóa rất lớn tuy nhiên hiện tại mặt đường nhỏ, cua gấp, độ dốc cao, đặc biệt trên tuyến đoạn qua địa phân thôn Kim Vân thuộc xã Kim Hỷ có 01 đập tràn khi mưa thường bị ngập, tắc cống giao thông bị cắt đứt, và 01 đoạn đường qua trung tâm xã</t>
  </si>
  <si>
    <t>Xây cầu dài 15m rộng 4m, cao 4m, mở rộng cua, hạ độ dốc, mở rộng nền làm lại hệ thống thoát nước dọc và ngang đoạn qua trung tâm xã Kim Hỷ (thuộc thôn Bản Vèn)</t>
  </si>
  <si>
    <t>Tạo điều kiện thuận lợi cho người dân thuộc 2 huyện giao thương trao đổi hàng hóa, phát triển kinh tế…đảm bảo an toàn cho người tham gia giao thông, hạn chế tối đa việc bị ảnh hưởng khi lũ.</t>
  </si>
  <si>
    <t>Đường đất, mương đất thoát nước kém thường bị sói mòn, tích tụ đất cát gây tắc nương</t>
  </si>
  <si>
    <t xml:space="preserve">Bê tông mới đường và kiên cố hoá rãnh thoát nước </t>
  </si>
  <si>
    <t>Người dân thôn  đi lại được thuận lợi, vận chuyển hàng hoá, nông lâm sản được thuận lợi hơn từ đó giảm chi phí đầu tư, gia tăng lợi nhuận, tăng thu nhập cho người dân</t>
  </si>
  <si>
    <t>Thôn Nà Ản, xã Kim Hỷ</t>
  </si>
  <si>
    <t>Cống tràn nhỏ, khi nước lũ thường bị tắc dẫn đếp ngập úng, người dân không đi lại được</t>
  </si>
  <si>
    <t xml:space="preserve">Xây dựng lại 03 cống bản thay thế  </t>
  </si>
  <si>
    <t>Người dân đi lại được thuận tiện, an toàn, không ảnh hưởng đến cây trồng của người dân</t>
  </si>
  <si>
    <t>Có 3 vị trí sạt cần xây kè kiên cố để bảo vệ mặt đường bê tông</t>
  </si>
  <si>
    <t>Xây kè đá hộc cả 3 vị trí dài khoảng 100m</t>
  </si>
  <si>
    <t>Bảo vệ mặt đường bê tông, an toàn cho người dân khi lưu thông trên đường</t>
  </si>
  <si>
    <t>Thôn Bản Vin, xã Kim Hỷ</t>
  </si>
  <si>
    <t>Đường đất, nhỏ, trơn trượt</t>
  </si>
  <si>
    <t>Bê tông hoá mặt đường rộng 2m dài 500m</t>
  </si>
  <si>
    <t>Người dân đi lại được thuận tiện, an toàn</t>
  </si>
  <si>
    <t>Thôn Kim Vân, xã Kim Hỷ</t>
  </si>
  <si>
    <t>Mương đất, thấp hơn ruộng của dân khó lấy nước</t>
  </si>
  <si>
    <t>Xây dựng đập dài 5m, mương dài khoảng 400m</t>
  </si>
  <si>
    <t>Cung cấp nước tưới cho diện tích đất nông nghiệp của người dân được thuận lợi, đầy đủ, nâng cao năng xuất, giảm công lao động, giảm chi phí sản xuất</t>
  </si>
  <si>
    <t>Chưa có hệ thống dẫn nước</t>
  </si>
  <si>
    <t>Sử dụng ống dẫn nước HĐPE dài khoảng 80m, đường kính 100mm</t>
  </si>
  <si>
    <t>Xây dựng đập dài 6m, mương dài khoảng 850m</t>
  </si>
  <si>
    <t>Làm mương bê tông dài khoảng 100m</t>
  </si>
  <si>
    <t>Thôn Bản Kẹ, xã Kim Hỷ</t>
  </si>
  <si>
    <t>Công trình cấp nước tự chảy đả được đầu tư lâu, hệ thống của thu, đường ống bể lọc, bể lắng không đảm bảo, thiếu nước sinh hoạt cho người dân đặc biệt là mùa khô</t>
  </si>
  <si>
    <t>30 hộ dân trong thôn được sử dụng nước sạch hợp vệ sinh từ đó góp phần giảm tỷ lên hộ nghèo thiếu hụt dịch vụ xã hội cơ bản và an toàn cho người dân</t>
  </si>
  <si>
    <t>Thôn Lũng Cậu, xã Kim Hỷ</t>
  </si>
  <si>
    <t>Người dân tự mắc nước từ các khe, suối về sử dụng không đảm bảo vệ sinh</t>
  </si>
  <si>
    <t>Người dân trong thôn được sử dụng nước sạch hợp vệ sinh từ đó góp phần giảm tỷ lên hộ nghèo thiếu hụt dịch vụ xã hội cơ bản và an toàn cho người dân</t>
  </si>
  <si>
    <t>Mương đất hay bị tắc</t>
  </si>
  <si>
    <t>Xây dựng mương bê tông kiên cố</t>
  </si>
  <si>
    <t>Đảm bảo thông thoát nước</t>
  </si>
  <si>
    <t>Trên nền mương đất đã có</t>
  </si>
  <si>
    <t>Mương đất dài 600m, khi mưa lũ nước không kịp thoát, nước tràn vào bờ ruộng gây gẫy bờ ruộng</t>
  </si>
  <si>
    <t>Xây  mương bằng đá hộc rộng 1,5m, cao 1,2m</t>
  </si>
  <si>
    <t>Đảm bảo thông thoát nước, không ảnh hưởng đến ruộng của dân</t>
  </si>
  <si>
    <t>Thôn Cốc Tém, xã Kin Hỷ</t>
  </si>
  <si>
    <t xml:space="preserve">Mương đất, độ dốc cao dễ bị sói mòn, tạo rãnh sâu </t>
  </si>
  <si>
    <t>Bê tông mương bằng bê tông đá 1x2, mác 200, dày 10cm, rồng 50cm, rộng đáy 30cm</t>
  </si>
  <si>
    <t>Đảm bảo thông thoát nước, an toàn cho mặt đường, kéo dài thời gian khai thác công trình</t>
  </si>
  <si>
    <t>Nhiều hộ dân trong thôn chưa được sử dụng điện lưới quốc gia</t>
  </si>
  <si>
    <t>Đầu tư hệ thống trạm biến ám, dây dẫn, cột đỡ đến các nhóm hộ chưa có điện</t>
  </si>
  <si>
    <t>Tạo  cho người dân có điều kiện sử dụng nguồn điện cho sinh hoạt và sản xuất  nâng cao đời sống vật chất và tinh thần cho người dân</t>
  </si>
  <si>
    <t>Chưa có nhà đa năng, cần xây dựng để phục vụ cho việc dạy và học</t>
  </si>
  <si>
    <t>Xây dựng nhà đa năng diện tích khoảng 400m2</t>
  </si>
  <si>
    <t>Môi trường giáo dục được cải tạo góp phần phát triển giáo dục tại địa phương</t>
  </si>
  <si>
    <t>Xây dựng trong khuôn viên đất của nhà trường</t>
  </si>
  <si>
    <t>Tường rào đã xuống cấp, hư hỏng</t>
  </si>
  <si>
    <t>Diẻn tích xây 1000m2</t>
  </si>
  <si>
    <t>Đảm bảo an toàn cho giáo viên, học sinh và tài sản của nhà trường</t>
  </si>
  <si>
    <t>Thôn Nà Mỏ, xã Kim Hỷ</t>
  </si>
  <si>
    <t>Chưa có nhà hiệu bộ, để bảo đảm cơ sở vật chất theo Thông tư số 13/2020/TT-BGDĐT</t>
  </si>
  <si>
    <t>Xây mới nhà hiệu bộ 2 tầng bao gồm 1 phòng họp 60m2, 1 phòng Hiệu Trưởng, 01 phòng phó Hiệu trưởng, 01 phòng y tê</t>
  </si>
  <si>
    <t>Thôn Cốc Tém, xã Kim Hỷ</t>
  </si>
  <si>
    <t>Lớp không đáp ứng yêu cầu dạy và học, bảo đảm cơ sở vật chất theo Thông tư số 13/2020/TT-BGDĐT</t>
  </si>
  <si>
    <t>Xây mới lớp học diện tích 36m2.</t>
  </si>
  <si>
    <t>Chưa có nhà bảo vệ</t>
  </si>
  <si>
    <t>Xây mới phòng bảo vệ với diện tích 10m2</t>
  </si>
  <si>
    <t>Môi trường giáo dục được cải tạo, đảm bảo an toàn cho học sinh, giáo viên và tài sản của nhà trường</t>
  </si>
  <si>
    <t>Xây dựng cổng chào thôn Kim Vân</t>
  </si>
  <si>
    <t>Chưa có cổng chào</t>
  </si>
  <si>
    <t>Xây dựng mới cổng chào bằng thép hộp mạ kẽm, biển tên chữ nổi, kích thức rộng 5m, cao 4,5m</t>
  </si>
  <si>
    <t>Hoàn thiện tiêu chí cơ sở vật chất văn hoá thôn</t>
  </si>
  <si>
    <t>Mở rộng, bê tông đường Lũng Mùn - Cốc Tém</t>
  </si>
  <si>
    <t>Đầu tư mở rộng đường từ đầu Bản Kẹ đến Khuổi Luông</t>
  </si>
  <si>
    <t>Bê tông đường từ Khuổi Luông đến Phai Bưa</t>
  </si>
  <si>
    <t>Cải tạo, nâng cấp đường Cốc Tàn thôn Bản Vin</t>
  </si>
  <si>
    <t>Xây kè, mở rộng đường xuống cánh đồng thôn Bản Vin</t>
  </si>
  <si>
    <t>Kênh mương Khuổi Lịa, Bản Vèn</t>
  </si>
  <si>
    <t>Xây dựng kênh mương nội đồng thôn Khuổi Phầy</t>
  </si>
  <si>
    <t>Nâng cấp cống Khuổi Sáo</t>
  </si>
  <si>
    <t>Nhà hiệu bộ trường Tiểu học Trần Phú</t>
  </si>
  <si>
    <t xml:space="preserve">Xây tường rào Trường Mần non </t>
  </si>
  <si>
    <t>Đường Pò Mần, thôn Nà Chót</t>
  </si>
  <si>
    <t>Đường sản xuất Rọ Nà</t>
  </si>
  <si>
    <t>Nâng cấp đường nhà họp thôn Khau Moóc</t>
  </si>
  <si>
    <t>Đổ tấm nắp chịu lực kênh thủy lợi Pác Chót - Cốc bao, Cốc Pục</t>
  </si>
  <si>
    <t>Xây dựng đập mương Cốc Bao</t>
  </si>
  <si>
    <t>Cải tạo nâng cấp đập kênh thủy lợi Nà Đứa</t>
  </si>
  <si>
    <t>Nối tiếp kênh thủy lợi Pò Chúa, thôn Bản Đâng</t>
  </si>
  <si>
    <t>Kéo tiếp đường dây điện thôn Nà Đấu</t>
  </si>
  <si>
    <t>Kéo tiếp đường dây điện thôn Phiêng Pụt</t>
  </si>
  <si>
    <t>Nâng cấp sân nhà họp thôn Khau Moóc</t>
  </si>
  <si>
    <t>Sửa chữa nhà văn hóa thôn Nà Chót</t>
  </si>
  <si>
    <t>Xây kè bảo vệ nhà văn hóa thôn Khu Chợ</t>
  </si>
  <si>
    <t>VII</t>
  </si>
  <si>
    <t>Xây tường rào Trạm y tế xã Trần Phú</t>
  </si>
  <si>
    <t>Thôn Nà Liềng, xã Trần Phú, huyện Na Rì, tỉnh Bắc Kạn</t>
  </si>
  <si>
    <t>Nhà cũ, không đủ các phong chức năng theo quy định</t>
  </si>
  <si>
    <t>6 phòng nhà 2 tầng</t>
  </si>
  <si>
    <t>Có đủ phòng chức năng</t>
  </si>
  <si>
    <t>Phù hợp với quy hoạch phát triển cho GD của địa phương phê duyệt; Phù hợp với quy hoạch sử dụng đật được duyệt theo Quyết định số 2659/QĐ-UBND ngày 30/12/2022 của UBND huyện Na Rì</t>
  </si>
  <si>
    <t>Thôn Khuổi A</t>
  </si>
  <si>
    <t>Mó nước người dân tự xây dựng, hiện này bị đất đá vùi lấp, lấy nước uống khó khăn</t>
  </si>
  <si>
    <t>Xây kè dài 30m, rrộng 0,6m, cao 1m, nạo vét mõ nước, đổ dáy mõ nước bằng BTXM</t>
  </si>
  <si>
    <t>100 hộ hưởng lơi</t>
  </si>
  <si>
    <t>Phù hợp với Quy hoạch chung xây dựng xã Trần phú được phê duyệt tại Quyết định 2261/QĐ-UBND ngày 30/6/2022 của UBND huyện Na Rì</t>
  </si>
  <si>
    <t>Thôn Khau Moóc</t>
  </si>
  <si>
    <t>Sân hư hỏng, xuống cấp</t>
  </si>
  <si>
    <t>Đổ BTXM sân khích thước 17x20m, dầy 10cm</t>
  </si>
  <si>
    <t>32 hộ hưởng lợi</t>
  </si>
  <si>
    <t>Nâng cấp đường nhà hợp thôn Khau Moóc</t>
  </si>
  <si>
    <t>Đường hư hỏng, xuống cấp</t>
  </si>
  <si>
    <t>Đổ đường BTXM dài 50 rộng 2m</t>
  </si>
  <si>
    <t>Thôn Nà Chót</t>
  </si>
  <si>
    <t>Tôn thường bị dột</t>
  </si>
  <si>
    <t>Lợp tôn mát</t>
  </si>
  <si>
    <t>51 hộ hưởng lợi</t>
  </si>
  <si>
    <t>Chưa có tấm nắp đất tà luy sạt lở xuống kênh</t>
  </si>
  <si>
    <t>Đổ tắm nắp chịu lực cho đoạn kênh dài 400</t>
  </si>
  <si>
    <t>45 hộ hưởng lợi, đất sản xuất 7 ha đát lúa</t>
  </si>
  <si>
    <t>Đường bê tông dài 120m, rộng 1,5m xe cộ đi lại kho khăn</t>
  </si>
  <si>
    <t>Mở rộng nền và đổ bê tộng đường dài 120m, rộng 3m</t>
  </si>
  <si>
    <t>20 hộ hưởng lợi</t>
  </si>
  <si>
    <t>Mương được đầu tư lâu năm hư hỏng, xuống cấp</t>
  </si>
  <si>
    <t>Đổ lại kênh BTXM dài 400m, kích thước 50x50cm</t>
  </si>
  <si>
    <t>10 hộ hưởng lợi</t>
  </si>
  <si>
    <t>Thôn Phiêng Pụt</t>
  </si>
  <si>
    <t>Đường đây điện dân tự kéo về nhà yếu, không đáp ứng nhu cầu sử dụng</t>
  </si>
  <si>
    <t>Kéo tiếp đường dây hạ thế dài 300 đến nhóm hộ</t>
  </si>
  <si>
    <t>Thôn Nà Đấu</t>
  </si>
  <si>
    <t>14 hộ hưởng lợi</t>
  </si>
  <si>
    <t>Thôn Nà Vèn</t>
  </si>
  <si>
    <t>Nền đường đất rộng 4m, dài 300m đi lại kho khăn vào mùa mưa</t>
  </si>
  <si>
    <t>Đổ BTXM dài 300m, rộng 3m dầy 18cm</t>
  </si>
  <si>
    <t>30hộ hưởng lợi, đất sản xuất 40 ha</t>
  </si>
  <si>
    <t>Thôn Vằng Mười</t>
  </si>
  <si>
    <t>Đập nhỏ, kênh xuống cấp, hư hỏng</t>
  </si>
  <si>
    <t>Mở rộng đập, tu sử kênh</t>
  </si>
  <si>
    <t>21 hộ hưởng lợi, phụ vụ 2,5 ha đất lúa</t>
  </si>
  <si>
    <t>Thôn Bản Đâng</t>
  </si>
  <si>
    <t>Chưa có mương, người dân lấy nước sản xuất khó khăn</t>
  </si>
  <si>
    <t>Đổ kênh BTXm kích thươc 30x30 cm dài 200m</t>
  </si>
  <si>
    <t>20 hộ hưởng lợi, phục vụ 4ha đất lúa</t>
  </si>
  <si>
    <t>Ta luy âm nhà văn hóa bị sạt lở</t>
  </si>
  <si>
    <t>Xây kè đá hộc dài 80m, cao 5m</t>
  </si>
  <si>
    <t>60 hộ hưởng lợi, bảo vệ NVH thôn không bị sạt lở</t>
  </si>
  <si>
    <t>Tường rào bị nghiêng đổ</t>
  </si>
  <si>
    <t>Xây mới dài 300m</t>
  </si>
  <si>
    <t>Đảm bảo an toàn cho Trạm y tế</t>
  </si>
  <si>
    <t>Điểm trường Khu Móoc</t>
  </si>
  <si>
    <t>Tường rào bong tróc, hư hỏng</t>
  </si>
  <si>
    <t>Đảm bảo an toàn cho học sinh</t>
  </si>
  <si>
    <t>Đường nội đồng Lọ Sla</t>
  </si>
  <si>
    <t>Xây dựng đập kênh Nà Miềng</t>
  </si>
  <si>
    <t>Xây dựng đập, kênh Cốc Sỏ, thôn Phiêng Pụt</t>
  </si>
  <si>
    <t>Đường sản xuất pá Sla, thôn Phiêng Pụt</t>
  </si>
  <si>
    <t>Xây dựng đập, kênh Nà Bẻ, thôn Phiêng Pụt</t>
  </si>
  <si>
    <t>Đường sản xuất Nà Bẻ, thôn Phiêng Pụt</t>
  </si>
  <si>
    <t>Đường sản xuất Lủng Thiên</t>
  </si>
  <si>
    <t>Kênh mương Phai Mển</t>
  </si>
  <si>
    <t>Đường nội đồng Thẳm Chuông</t>
  </si>
  <si>
    <t>Đường sản xuất Khuổi Van</t>
  </si>
  <si>
    <t>Đường sản xuất Cạm Lếch</t>
  </si>
  <si>
    <t>Xây dựng cầu Nà Liềng</t>
  </si>
  <si>
    <t>Đường sản xuất Khuổi Săm</t>
  </si>
  <si>
    <t>Sửa chữa, nâng cấp công trình nước sinh hoạt tập trung Cao Lan</t>
  </si>
  <si>
    <t>Phòng học văn hoá trường Tiểu học Trần Phú</t>
  </si>
  <si>
    <t>Đường Thôm Síc</t>
  </si>
  <si>
    <t>Công trình cấp nước sinh hoạt tập trung thôn Nà Đấu - Nà Coòng</t>
  </si>
  <si>
    <t>Công trình nước sinh tập trung thôn Khuổi Khiếu - Cung Năm - Nà Noong</t>
  </si>
  <si>
    <t>Xây dựng hoàn thiện cơ sở vật chất trường THCS Trần Phú</t>
  </si>
  <si>
    <t>Nhà tưởng niệm xã Trần Phú</t>
  </si>
  <si>
    <t>Xây mới trụ sở Đảng Ủy - HĐND - UBND xã Trần Phú</t>
  </si>
  <si>
    <t>Thôn Nà Liềng</t>
  </si>
  <si>
    <t>Theo đồ án Quy hoạch chung xây dựng xã Trần Phú được phê duyệt thì trụ sở Đảng Ủy - HĐND - UBND xã Trần Phú di chuyển ra vị trí trung tâm tai thôn Nà Liềng do đó cần thiết xây dựng trong giai đoạn sau</t>
  </si>
  <si>
    <t>Giải phòng mặt bằng, xây khối nhà làm việc 2 tầng</t>
  </si>
  <si>
    <t>Thuận lợi cho người dân giao dịch, phát triển kinh tế xã hội của địa phương</t>
  </si>
  <si>
    <t>Cầu Vằng Bon</t>
  </si>
  <si>
    <t>Đường Nà Khoa - Nà vạng</t>
  </si>
  <si>
    <t>Đường Ngó xóm Nà Ngăm</t>
  </si>
  <si>
    <t>Đường Mạy Chầu - Khuổi A</t>
  </si>
  <si>
    <t>Đường Nhựa - Sang Vảy</t>
  </si>
  <si>
    <t>Đường Nhựa - Khuổi Dú</t>
  </si>
  <si>
    <t>Đường Cốc Lải - Yên Mạ</t>
  </si>
  <si>
    <t>Đường Khuổi Sluôn - Nà Cai</t>
  </si>
  <si>
    <t>Xã Dương Sơn</t>
  </si>
  <si>
    <t>Mương Nà Giàng - Hang Cỏm</t>
  </si>
  <si>
    <t>Trạm bơm Nà Củn</t>
  </si>
  <si>
    <t>Đất xây dựng trụ sở Quân sự xã</t>
  </si>
  <si>
    <t>Sân Thể Thao xã</t>
  </si>
  <si>
    <t>Thôn Rầy Ỏi</t>
  </si>
  <si>
    <t>San ủi mới sân thể thao rông 6000 m2</t>
  </si>
  <si>
    <t xml:space="preserve">Sân Thể thao cần Thu hồi 3000 m2 đất lâm nghiệp, 3000 m2 đất màu, </t>
  </si>
  <si>
    <t xml:space="preserve">Phuc vụ cho 2000 người </t>
  </si>
  <si>
    <t>Quyết định số 1605/QĐ-UBND ngày 30/8/2021 Về việc phê duyệt quy hoạch sử dụng đất giai đoạn 2021-2030 và Kế hoạch sử dụng đất hàng năm do UBND xã trình UBND huyện Na Rì</t>
  </si>
  <si>
    <t>San ủi mới sân thể thao rông 3000 m2</t>
  </si>
  <si>
    <t xml:space="preserve">Sân Thể thao cần Thu hồi 3000 m2 đất lâm nghiệp, </t>
  </si>
  <si>
    <t>Phuc vụ cho 90 người dân quân tự vệ</t>
  </si>
  <si>
    <t>Làm mới 01 nhà trạm bơn 6,5 m2</t>
  </si>
  <si>
    <t>Nhà trạm bơm rộng 3 m dài 3m cao 2,5m đổ trần bằng bê tông M200 dầy 7cm, nền bê tông dầy 7,0cm</t>
  </si>
  <si>
    <t xml:space="preserve">Phuc vụ tưới tiêu cho 10 ha </t>
  </si>
  <si>
    <t>Thôn Nà Giàng</t>
  </si>
  <si>
    <t>Nâng cấp từ mương đất thành mương bê tông</t>
  </si>
  <si>
    <t>rộng: 30cm, cao 30cm ; BTXM đáy mương dày 15cm M200, BTXM 2 thành dày 12cm, chiều dài 400 m</t>
  </si>
  <si>
    <t xml:space="preserve">Phuc vụ tưới tiêu cho 7,0 ha </t>
  </si>
  <si>
    <t>Thôn Khuổi Sluôn</t>
  </si>
  <si>
    <t>Nâng cấp từ đường đất lên đường bê tông</t>
  </si>
  <si>
    <t xml:space="preserve">Mặt đường bê tông rông 3m*18cm x chiều dài 2000m </t>
  </si>
  <si>
    <t>Phuc vụ cho 1420 người đi lai</t>
  </si>
  <si>
    <t xml:space="preserve">Mặt đường bê tông rộng 3m*18cm x chiều dài 600m </t>
  </si>
  <si>
    <t>Phuc vụ cho 520 người đi lai</t>
  </si>
  <si>
    <t>Thôn Khuổi Chang</t>
  </si>
  <si>
    <t xml:space="preserve">Mặt đường bê tông rộng 3m*18cm x chiều dài 1000m </t>
  </si>
  <si>
    <t>Phuc vụ cho 550 người đi lai</t>
  </si>
  <si>
    <t>Phuc vụ cho 521 người đi lai</t>
  </si>
  <si>
    <t>Phuc vụ cho 930 người đi lai</t>
  </si>
  <si>
    <t>Thôn Nà Ngăm</t>
  </si>
  <si>
    <t xml:space="preserve">Mặt đường bê tông rộng 3m*18cm x chiều dài 300m </t>
  </si>
  <si>
    <t>Phuc vụ cho 420 người đi lai</t>
  </si>
  <si>
    <t>Thôn Nà Khoa</t>
  </si>
  <si>
    <t xml:space="preserve">Mặt đường bê tông rông 3m*18cm x chiều dài 1000m </t>
  </si>
  <si>
    <t>Phuc vụ cho 2890 người đi lại</t>
  </si>
  <si>
    <t>Thôn Nà Cà</t>
  </si>
  <si>
    <t>Làm mới</t>
  </si>
  <si>
    <t xml:space="preserve">Mặt cầu bê tông rộng 3m*16cm x chiều dài 40m </t>
  </si>
  <si>
    <t>Phuc vụ cho 1930 người đi lai</t>
  </si>
  <si>
    <t>Cầu Bản Kén - Khau Lạ</t>
  </si>
  <si>
    <t>Cầu Kéo quan mộc</t>
  </si>
  <si>
    <t>Cầu Cốc Pục</t>
  </si>
  <si>
    <t>Cầu Cốc Phát</t>
  </si>
  <si>
    <t>Cầu Nà Diệc</t>
  </si>
  <si>
    <t>Cầu Pò Bổng</t>
  </si>
  <si>
    <t>Cầu Cốc Chủ</t>
  </si>
  <si>
    <t>Cầu Cốc Bó</t>
  </si>
  <si>
    <t>Cầu Khuổi Muổng</t>
  </si>
  <si>
    <t>Xã Văn Lang</t>
  </si>
  <si>
    <t>Đương trục thôn Tản San - Phai Hin, thôn Bản Sảng</t>
  </si>
  <si>
    <t>Đường sản xuất To Đoóc - Khuổi Chặp</t>
  </si>
  <si>
    <t>Đường sản xuất To Đoóc - Phiêng Bang</t>
  </si>
  <si>
    <t>Đường trục thôn Cốc Cưởm - Nà Diệc</t>
  </si>
  <si>
    <t>Đường sản xuất Khuổi Măn - Rù Lồm</t>
  </si>
  <si>
    <t>Đường sản xuất Bản Kén - Khưa Đeng</t>
  </si>
  <si>
    <t>Đường trục thôn Nà Lạm - Nà Miện thôn Nà Dường</t>
  </si>
  <si>
    <t>Đường sản xuất Cốc Bó - Khau Lào</t>
  </si>
  <si>
    <t>Đường sản xuất Lũng Liền</t>
  </si>
  <si>
    <t>Đường điện Khau Lạ - Nà Hiu- Lủng Duốc</t>
  </si>
  <si>
    <t>Đường điện Bản Sảng - Phai Hin</t>
  </si>
  <si>
    <t>Đập Nà Tọc</t>
  </si>
  <si>
    <t>Đập Cốc Phát</t>
  </si>
  <si>
    <t>Đập Phia Đeng</t>
  </si>
  <si>
    <t>Hồ chứa nước Thôm Đeng</t>
  </si>
  <si>
    <t>Đập Hua Phai, thôn Nặm Cà</t>
  </si>
  <si>
    <t>Đập Khuổi Phầy</t>
  </si>
  <si>
    <t>Kênh mương Nà Mèn</t>
  </si>
  <si>
    <t>Kênh Mương thôn Khuổi Sáp</t>
  </si>
  <si>
    <t>Kênh Mương Nà Tọc</t>
  </si>
  <si>
    <t xml:space="preserve">Kênh mương Nà Chặp </t>
  </si>
  <si>
    <t>Bản Sảng</t>
  </si>
  <si>
    <t>Đường GTNT cấp B áp dụng theo thiết kế mẫu ban hành kèm theo Quyết định số 272/QĐ-SGTVT ngày 31/7/2023 của Sở Giao thông vận tải tỉnh Bắc Kạn, chiều dài khoảng 2000 m</t>
  </si>
  <si>
    <t>Phục vụ  đi lại sản xuất trong thôn</t>
  </si>
  <si>
    <t>Đang đề nghị điều chỉnh quy hoạch</t>
  </si>
  <si>
    <t>To Đoóc</t>
  </si>
  <si>
    <t>Đường GTNT cấp B áp dụng theo thiết kế mẫu ban hành kèm theo Quyết định số 272/QĐ-SGTVT ngày 31/7/2023 của Sở Giao thông vận tải tỉnh Bắc Kạn, chiều dài khoảng 3000 m</t>
  </si>
  <si>
    <t>Nà Diệc</t>
  </si>
  <si>
    <t>Đường GTNT cấp B áp dụng theo thiết kế mẫu ban hành kèm theo Quyết định số 272/QĐ-SGTVT ngày 31/7/2023 của Sở Giao thông vận tải tỉnh Bắc Kạn, chiều dài khoảng 400 m</t>
  </si>
  <si>
    <t>Bản Kén</t>
  </si>
  <si>
    <t>Nà Dường</t>
  </si>
  <si>
    <t>Đường GTNT cấp B áp dụng theo thiết kế mẫu ban hành kèm theo Quyết định số 272/QĐ-SGTVT ngày 31/7/2023 của Sở Giao thông vận tải tỉnh Bắc Kạn, chiều dài khoảng 1000 m</t>
  </si>
  <si>
    <t>Thẳm Mu</t>
  </si>
  <si>
    <t>Đường GTNT cấp B áp dụng theo thiết kế mẫu ban hành kèm theo Quyết định số 272/QĐ-SGTVT ngày 31/7/2023 của Sở Giao thông vận tải tỉnh Bắc Kạn, chiều dài khoảng 500 m</t>
  </si>
  <si>
    <t>Đường GTNT cấp B áp dụng theo thiết kế mẫu ban hành kèm theo Quyết định số 272/QĐ-SGTVT ngày 31/7/2023 của Sở Giao thông vận tải tỉnh Bắc Kạn, chiều dài khoảng 800 m</t>
  </si>
  <si>
    <t>10 m</t>
  </si>
  <si>
    <t>Nặm Cà</t>
  </si>
  <si>
    <t>8 m</t>
  </si>
  <si>
    <t>7 m</t>
  </si>
  <si>
    <t>6 m</t>
  </si>
  <si>
    <t>Nà Lẹng</t>
  </si>
  <si>
    <t>Chợ Cũ</t>
  </si>
  <si>
    <t>15 m</t>
  </si>
  <si>
    <t>Xây dựng nhà hành chính tổng hợp Trường TH&amp;THCS Kim Lư, huyện Na Rì</t>
  </si>
  <si>
    <t>Thôn Háng Cáu</t>
  </si>
  <si>
    <t>Nhà hiệu bộ hiện tại đã xuống cấp, không đảm bảo công năng sử dụng khi gộp 2 khối Tiểu học  và THCS</t>
  </si>
  <si>
    <t>Xây dựng 01 nhà 02 tầng gồm các phòng: Hiệu trưởng, phó hiệu trưởng, y tế, truyền thống, đoàn-đội, văn phòng, tổ chuyên môn, phòng họp, khu vệ sinh…theo tiêu chuẩn</t>
  </si>
  <si>
    <t>Đảm bảo cơ sở vật chất phục vụ cho công tác giảng dạy và học tập, duy trì trường chuẩn quốc gia</t>
  </si>
  <si>
    <t>Phù hợp với quy hoạch chung của Trường và Đồ án quy hoạch chung của Xã</t>
  </si>
  <si>
    <t>Xây dựng nhà lớp học Trường TH&amp;THCS Kim Lư, huyện Na Rì</t>
  </si>
  <si>
    <t>Để sáp nhập khối Tiểu học sang điểm THCS</t>
  </si>
  <si>
    <t>Xây dựng 01 nhà 02 tầng gồm 10 phòng học thông thường</t>
  </si>
  <si>
    <t>Sửa chữa nhà lớp học và các công trình phụ trợ Trường TH&amp;THCS Kim Lư, huyện Na Rì</t>
  </si>
  <si>
    <t>Nhà lớp học và các công trình phụ trợ của Trường chính khối THCS hiện đã xuống cấp, cần cải tạo sửa chửa để đảm bảo công năng sử dụng của công trình</t>
  </si>
  <si>
    <t>Sửa chữa nhà lớp học, nhà vệ sinh và các công trình phụ trợ khác</t>
  </si>
  <si>
    <t>Thôn Háng Cáu, Thôn Bản Cháng</t>
  </si>
  <si>
    <t>QĐ 5435/QĐ -UBND ngày 10/11/2023 của UBND huyện Na Rì về việc phê duyệt Đồ án quy hoạch chung xây dựng xã Kim Lư giai đoạn đến năm 2030</t>
  </si>
  <si>
    <t>Thôn Hát Luông</t>
  </si>
  <si>
    <t>Thôn Hát Luông là thôn duy nhất của xã Kim Lư không có đường ô tô đến tận thôn nên rất cần xây dựng cây cầu cứng để ô tô đến tận thôn</t>
  </si>
  <si>
    <t>Thôn Khum Mằn</t>
  </si>
  <si>
    <t>Đây là đường vào bãi rác chung của huyện không chỉ riêng xã nên việc đầu tư cho thuận tiện thu gom xử lý rác rất cần thiết</t>
  </si>
  <si>
    <t>Thuận tiện cho việc đi lại thu gom xử lý rác tập trung</t>
  </si>
  <si>
    <t>Thôn Khuổi Ít</t>
  </si>
  <si>
    <t>Phát triển du lịch sinh thái cho xã và cho huyện Na Rì</t>
  </si>
  <si>
    <t>Thôn Khuổi Ít - Nà Pài</t>
  </si>
  <si>
    <t xml:space="preserve">Diện tích đất nông nghiệp khu vực Khuổi Bú hàng năm thiếu nước nên mất mùa </t>
  </si>
  <si>
    <t>1 trạm bơm và 3km đường mương dẫn nước</t>
  </si>
  <si>
    <t>Đủ nước tưới tiêu cho 4 thôn Bản Đâng, Khuổi Ít, Nà Đon, diện tịch ước khoảng 30ha</t>
  </si>
  <si>
    <t>Xây dựng phòng học bộ môn và các hạng mục phụ trợ Trường TH&amp;THCS Kim Lư, huyện Na Rì</t>
  </si>
  <si>
    <t>Trường hiện vẫn thiếu 04 phòng học bộ môn để đảm bảo cơ sở vật chất khi gộp 2 khối về cùng 1 điểm trường</t>
  </si>
  <si>
    <t>Xây dựng 01 nhà 02 tầng gồm 04 phòng học bộ môn theo tiêu chuẩn, các phòng chuẩn bị và các hạng mục phụ trợ.</t>
  </si>
  <si>
    <t>Xây dựng nhà đa năng và các hạng mục phụ trợ Trường TH&amp;THCS Kim Lư, huyện Na Rì</t>
  </si>
  <si>
    <t>Trường hiện chưa có nhà đa năng đạt chuẩn để đảm bảo cơ sở vật chất khi gộp 2 khối về cùng 1 điểm trường</t>
  </si>
  <si>
    <t>Xây dựng 01 nhà đa năng diện tích khoảng 500m2, các hạng mục phụ trợ</t>
  </si>
  <si>
    <t>Thôn Bản Cháng</t>
  </si>
  <si>
    <t>Người dân đi lại thuận tiện để phát triển kinh tế</t>
  </si>
  <si>
    <t>Thôn Nà Pài</t>
  </si>
  <si>
    <t>Thôn Phiêng Đốc</t>
  </si>
  <si>
    <t xml:space="preserve">Diện tích đất nông nghiệp khu vực này hàng năm thiếu nước nên mất mùa </t>
  </si>
  <si>
    <t>1 trạm bơm và 1km đường mương dẫn nước</t>
  </si>
  <si>
    <t>Đủ nước tiếu tươi cho 2 thôn Phiêng Đốc và Đồng Tâm, ước khoảng 30ha</t>
  </si>
  <si>
    <t>Xây nhà lớp học và phòng chức năng trường Mầm Non</t>
  </si>
  <si>
    <t>Trường thiếu các lớp học và phòng chức năng</t>
  </si>
  <si>
    <t>Nhà 2 tầng, 8 phòng học</t>
  </si>
  <si>
    <t>Trường đủ các lớp học và phòng chức năng đạt tiêu chuẩn</t>
  </si>
  <si>
    <t>Cầu Nà Hẻo</t>
  </si>
  <si>
    <t>Thôn Nà Deng</t>
  </si>
  <si>
    <t>Phục vụ đi lại sản xuất cho thôn Nặm Rặc, thôn Ram Cóc xã Thượng Quan huyện Ngân sơn và đi xã Quang Trọng huyện Thạch An , Cao Bằng</t>
  </si>
  <si>
    <t>Cầu bê tông dài 45 m, rộng 4m</t>
  </si>
  <si>
    <t>Phục vụ cho 60 hộ và giao thương với tỉnh Cao Bằng</t>
  </si>
  <si>
    <t>Quyết định số 1605/QĐ-UBND ngày 30/8/2021 của UBND tỉnh Bắc Kạn về việc phê duyệt Quy hoạch sử dụng đất giai đoạn 2021-2030 và kế hoạch sử dụng đất năm 2021 huyện Na Rì;</t>
  </si>
  <si>
    <t xml:space="preserve">Cầu Pác Cáp </t>
  </si>
  <si>
    <t>Thôn Khuổi Vạc</t>
  </si>
  <si>
    <t>Phục vụ đi lại sản xuất cho thôn Khuổi Vạc, Thôm Eng, Khuổi Phầy, Pác Thôm</t>
  </si>
  <si>
    <t>Cầu bê tông dài 50 m, rộng 4m</t>
  </si>
  <si>
    <t xml:space="preserve">Phục vụ cho 90 hộ </t>
  </si>
  <si>
    <t>Cầu Pác Rọ - Nà Vài</t>
  </si>
  <si>
    <t>Cầu bê tông dài 40 m, rộng 4m</t>
  </si>
  <si>
    <t>Cầu Pác Can</t>
  </si>
  <si>
    <t>Thôn Thôm Khon</t>
  </si>
  <si>
    <t>Phục vụ đi lại sản xuất cho thôn Khuổi Tàn</t>
  </si>
  <si>
    <t xml:space="preserve">Phục vụ cho 27 hộ </t>
  </si>
  <si>
    <t>Hồ chứa nước cốc Pái</t>
  </si>
  <si>
    <t>Thôn Pò Lải</t>
  </si>
  <si>
    <t>Phục vụ cho sản xuất 7 ha lúa nước 2 vụ</t>
  </si>
  <si>
    <t>3 ha</t>
  </si>
  <si>
    <t>Hồ Chứa nước Khuổi Nghịu</t>
  </si>
  <si>
    <t>Thôn Pò Phuyeo</t>
  </si>
  <si>
    <t>Phục vụ cho sản xuất 9 ha lúa nước 2 vụ</t>
  </si>
  <si>
    <t>4ha</t>
  </si>
  <si>
    <t>Công trình nước sinh hoạt tập chung Khau Dìa</t>
  </si>
  <si>
    <t>Thôn Nặm Cà xã Văn Lang</t>
  </si>
  <si>
    <t>Phục vụ nước sinh hoạt cho 7 thôn và trường học xã Văn Học cũ</t>
  </si>
  <si>
    <t>5000m</t>
  </si>
  <si>
    <t>Phục vụ nước sinh hoạt cho 180 hộ</t>
  </si>
  <si>
    <t>Xã Văn Vũ</t>
  </si>
  <si>
    <t>Công trình: Mở rộng sân lễ hội, xây dựng các hạng mục phục vụ lễ hội Lồng Tồng Bản Pjoo; tôn tạo hang thẳm Mjầu</t>
  </si>
  <si>
    <t>Thôn bản Diếu</t>
  </si>
  <si>
    <t>Phục vụ lễ hội Lồng tồng Bản Pjoo và thăm quan hang Thẳm Mjầu, phục vụ nhân dân và các du khách thập phương</t>
  </si>
  <si>
    <t>Mở rộng sân lễ hội, xây dựng các hạng mục công trình và làm đường vào hang Thẳm Mjầu và tôn tạo hang Thẳm Mjầu</t>
  </si>
  <si>
    <t>Tạo điều kiện cho bà con nhân dân và du khách thập phương tham giưa lế hội Lồng Tồng và tham quan hangThẳm Mjầu</t>
  </si>
  <si>
    <t xml:space="preserve">Đề xuất mới </t>
  </si>
  <si>
    <t>Công trình: Trụ sở quân sự xã SơnThành</t>
  </si>
  <si>
    <t>Xã Sơn Thành</t>
  </si>
  <si>
    <t>Công trình: Hồ chữa nước thượng nguồn thác Nà Đăng</t>
  </si>
  <si>
    <t>Thôn Nà Khon</t>
  </si>
  <si>
    <t>Hiện nay chưa có hồ chữa nước, mương, ống dẫn nước</t>
  </si>
  <si>
    <t>Công trình: Khu du lịch thác Nà Đăng</t>
  </si>
  <si>
    <t>Công trình: Trạm bơm nước phục vụ sản xuất từ cầu Pjoo Văn Minh Về cánh đồng Pò Thúa - Chộc Slược, thôn Xưởng Cưa</t>
  </si>
  <si>
    <t>Thôn Xưởng Cưa</t>
  </si>
  <si>
    <t xml:space="preserve">Hiện tại tuyến kênh mương chưa được đầu tư xây dựng kiên cố </t>
  </si>
  <si>
    <t>Chiều dài Khoảng 5,000m,</t>
  </si>
  <si>
    <t>Phục vụ diện tích tưới tiêu cho khoản 200 hộ dân được hưởng lợi</t>
  </si>
  <si>
    <t>Công trình: Nhà làm việc đoàn thể và các tổ chức chính trị xã hội xã Sơn Thành</t>
  </si>
  <si>
    <t>Hiện nay UBND xã không đủ phòng để làm việc cho các bô, công chức và các tổng chức chính trị làm việc</t>
  </si>
  <si>
    <t>06 phòng làm việc</t>
  </si>
  <si>
    <t>Sau khi hoàn thành công trình sẽ đủ cho các bộ và các tổng chức tàm việcg</t>
  </si>
  <si>
    <t>Công trình : Xây dựng nhà kho Trạm y tế Sơn Thành</t>
  </si>
  <si>
    <t>Hiện tại trạm y tế chưa có nhà kho</t>
  </si>
  <si>
    <t>xây cấp 4 rộng 32m2</t>
  </si>
  <si>
    <t>Để trạm y tế lưu trữ dụng cụ, vật tư y tế của trạm</t>
  </si>
  <si>
    <t>Công trình: Đập mươmg Cốc Sliềng, thôn Nà Pàn</t>
  </si>
  <si>
    <t>Thôn Nà Pàn</t>
  </si>
  <si>
    <t>Hiện nay chưa có đập mương thủy lợi tạo điều kiện tưới tiêu  thuận lợi phục vụ cho bà con nhân dân thôn Nà Pàn  với 50 hộ hưởng lợi, 4,0 ha đất nông nghiệp</t>
  </si>
  <si>
    <t>Chiều dài 8m, chiều cao 3m và chiều dài mương 500m</t>
  </si>
  <si>
    <t>Phục vụ tưới tiêu cho cánh đồng của 50 hộ hưởng lợi, 4,0 ha đất nông nghiệp</t>
  </si>
  <si>
    <t>Theo Quyết định số 4632/QĐ-UBND ngày 30/12/2022 của UBND huyện Na Rì về việc đồ án quy hoạch chung xây dựng xã Sơn Thành, huyệ Na Rì, tỉnh Bắc Kạn giai đoạn 2021-2030</t>
  </si>
  <si>
    <t>Công trình: Đập mương Đông Nàng, thôn Nà Pàn</t>
  </si>
  <si>
    <t>Hiện nay chưa có đập mương thủy lợi tạo điều kiện tưới tiêu  thuận lợi phục vụ cho bà con nhân dân thôn Nà Pàn 45 hộ hưởng lợi, 3,0 ha đất nông nghiệp</t>
  </si>
  <si>
    <t>Chiều dài 8m, chiều cao 3m và chiều dài mương 450m</t>
  </si>
  <si>
    <t>45 hộ hưởng lợi, 3,0 ha đất nông nghiệp</t>
  </si>
  <si>
    <t>Công trình: Hồ chữa nước thôn Khuổi Kháp</t>
  </si>
  <si>
    <t>Thôn Khuổi Kháp</t>
  </si>
  <si>
    <t>Hiện nay chưa có hồ chữa nước để phục vụ việc tưới tiêu và sinh hoạt cho bà con nhân dân thôn Khuổi Kháp hiệp</t>
  </si>
  <si>
    <t>Khối lượng nước 10.000m3</t>
  </si>
  <si>
    <t>29 hộ hưởng lợi của  thôn Khuổi kháp 7,5 ha đất nông nghiệp</t>
  </si>
  <si>
    <t>Công trình:Đập Cốc Túm, thôn Thôm Pục</t>
  </si>
  <si>
    <t>Thôn Thôm Pục</t>
  </si>
  <si>
    <t>Hiện nay chưa có đập để phục tưới tiêu  thuận lợi phục vụ cho bà con nhân dân thôn Thôm Pục gồm 20 hộ hưởng lợi, 2,0 ha đất nông nghiệp</t>
  </si>
  <si>
    <t>Chiều dài 8m, chiều cao 3m</t>
  </si>
  <si>
    <t>20 hộ hưởng lợi, 2,0 ha đất nông nghiệp</t>
  </si>
  <si>
    <t>Công trình Hồ chữa nước phục vụ sản xuất, sinh hoạt Phiêng Hẩu, thôn Phiêng Cuôn</t>
  </si>
  <si>
    <t>Thôn Phiêng Cuôn</t>
  </si>
  <si>
    <t>Hiện nay chưa có hồ chữa nước, đến mua khô không có nước phục vụ cho sản xuất và nước sinh hoạt</t>
  </si>
  <si>
    <t>Chiều rộng 5,000, sâu 8 mét, khối lượng 40,000 m3</t>
  </si>
  <si>
    <t>Diện tích tưới tiêu khoảng 30 ha, số hộ hưởng lợi 34 hộ</t>
  </si>
  <si>
    <t>Công trình: Hồ chữa nước Slòng Năm, thôn Soi Cải</t>
  </si>
  <si>
    <t>Thôn Soi Cải</t>
  </si>
  <si>
    <t>Rộng 1,500m sâu 5 mét, 7,500m3</t>
  </si>
  <si>
    <t>Diện tích tưới tiêu khoảng 18 ha, số hộ hưởng lợi 14 hộ</t>
  </si>
  <si>
    <t>Công trình: Trạm bơm nước Nà Lác - Soi Cải</t>
  </si>
  <si>
    <t>Nguồn nước ở trong xóm Nà Lác rất ít nhất là vào mua không không có nước phục vụ sản xuất</t>
  </si>
  <si>
    <t>01 trạm mới</t>
  </si>
  <si>
    <t>Diện tích tưới tiêu khoảng 3 ha, số hộ hưởng lợi 12 hộ</t>
  </si>
  <si>
    <t>Công trình: Trạm bơm nước Hát Ngần - Soi Cải</t>
  </si>
  <si>
    <t>Diện tích tưới tiêu khoảng 3 ha, số hộ hưởng lợi 06 hộ</t>
  </si>
  <si>
    <t>Công trình: Đập mương Nà Ngà, thôn Bản Diếu</t>
  </si>
  <si>
    <t>Thôn Bản Diêu</t>
  </si>
  <si>
    <t>Hiện nay chưa có đường vào khu sản xuất bà con nhân dân đi lại rất khó khăn</t>
  </si>
  <si>
    <t>Chiều dài 30m</t>
  </si>
  <si>
    <t>11 hộ hưởng lợi của 02 thôn Bản Diếu, Xưởng Cưa</t>
  </si>
  <si>
    <t>Chiều dài 300m, 01 đập</t>
  </si>
  <si>
    <t>07 hộ hưởng lợi của 02 thôn Bản Diếu, Khuổi Luông</t>
  </si>
  <si>
    <t>Công trình: Đập mương dẫn nước Cốc Bó - Nà Slưa, thôn Nà Nôm</t>
  </si>
  <si>
    <t>Thôn Nà Nôm</t>
  </si>
  <si>
    <t>Hiện nay chưa có đập và xây tiếp tuyến kênh mương</t>
  </si>
  <si>
    <t>Xây dựng đập dài 20m, rộng 01 mét Xây dựng mương dẫn nước dài 200m</t>
  </si>
  <si>
    <t>Cung cấp nước cho khu ruống và hoa màu</t>
  </si>
  <si>
    <t>Công trình: Giếng khoan, vòi dẫn nước, bể chữa nước sinh hoạt, thôn Nà Nôm</t>
  </si>
  <si>
    <t xml:space="preserve">Xây dựng 01 giếng khoan, 01 bể chữa khoản 30m3, vòi dẫn nước </t>
  </si>
  <si>
    <t>Cung cấp nước cho khu ruộng và hoa màu</t>
  </si>
  <si>
    <t>Thôn Pan Khe</t>
  </si>
  <si>
    <t>Phục vụ sản xuất nông nghiệp</t>
  </si>
  <si>
    <t>Công trình: Nước sinh hoạt tập trung  Khuổi Diềm, thôn Hát Lài</t>
  </si>
  <si>
    <t>Thôn Hát lài</t>
  </si>
  <si>
    <t>Hiện nay thôn rất thiếu nguồn nước ạch để sinh hoạt hàng ngày</t>
  </si>
  <si>
    <t>Xây bể chữa nức rộng 15 m2, cao 1,5m.                 Vòi dẫn nước phi 40 dài 200m</t>
  </si>
  <si>
    <t>Sang khi hoàn thành sẽ phục vụ cho 15 hộ đưởng hưởng lợi</t>
  </si>
  <si>
    <t>Công trình: Trạm bơm Cốc Kham, thôn Hát Lài</t>
  </si>
  <si>
    <t>10 hộ hưởng lợi, thôn Hát Lài, thôn Phiêng Cuôn phục vụ  3,5 ha đất nông nghiệp</t>
  </si>
  <si>
    <t>Công trình: Đập Vằng Rì, thôn Thôm Pục</t>
  </si>
  <si>
    <t xml:space="preserve">Thôn Thôm Pục </t>
  </si>
  <si>
    <t>12 hộ hưởng lợi, thôn Thôm Pục, và phục vụ  11,0ha đất nông nghiệp</t>
  </si>
  <si>
    <t>Dài: 8m, cao 3m</t>
  </si>
  <si>
    <t>Sau khi hoàn thành công trình sẽ đạt được tiêu chí về thủy lợi tại địa phương</t>
  </si>
  <si>
    <t>Công trình: Đập Linh Đeng, Thôm Pục</t>
  </si>
  <si>
    <t>9 hộ hưởng lợi, thôn Thôm Pục, và phục vụ  1,0ha đất nông nghiệp</t>
  </si>
  <si>
    <t>Công trình: Đập Vằng Kheo, thôm Pọc</t>
  </si>
  <si>
    <t>13 hộ hưởng lợi, thôn Thôm Pục, và phục vụ  10,5ha đất nông nghiệp</t>
  </si>
  <si>
    <t>Công trình: Đường điện Xưởng Cưa - Bản Diếu</t>
  </si>
  <si>
    <t>Thôn Xưởng Cưa, Bản Diếu</t>
  </si>
  <si>
    <t xml:space="preserve">Hiện nay chưa có đường giao thông thông suốt tạo điều kiện cho bà con nhân dân thắp sáng, phục vụ sinh hoạt và sản xuất </t>
  </si>
  <si>
    <t>20 cột điện , chiều dài 1100m</t>
  </si>
  <si>
    <t>Phục vụ điện thắp sáng và sinh hoạt cho7 hộ hưởng lợi, tạo điều kiện phát triển KT - XH, AN - QP của địa phương</t>
  </si>
  <si>
    <t>Công trình: Đường điện thôn Khuổi Vạt, Pác Cáp</t>
  </si>
  <si>
    <t>Thôn Pác Cáp</t>
  </si>
  <si>
    <t>14 cột điện , chiều dài 700m</t>
  </si>
  <si>
    <t>Phục vụ điện thắp sáng và sinh hoạt cho 10 hộ hưởng lợi, tạo điều kiện phát triển KT - XH, AN - QP của địa phương</t>
  </si>
  <si>
    <t>Công trình: Nâng cấp đường điện và cấp cột điện từ Khuổi Pục - Nà Slưa thôn Nà Nôm</t>
  </si>
  <si>
    <t>Hiện nay các nhánh điện ở trong thôn yếu</t>
  </si>
  <si>
    <t>Dài 3,000m, 38 hộ hưởng lợi</t>
  </si>
  <si>
    <t>Phục vụ điện sinh hoạt và sản xuất cho bà con nhân dân trong thôn</t>
  </si>
  <si>
    <t>Công trình: Đường điện Kéo dây 3 pha sang Nà Quang thôn Nà Pàn</t>
  </si>
  <si>
    <t>Khoảng 250 m</t>
  </si>
  <si>
    <t>Công trình: Nối tiếp đường dây điện vào các hộ Khu gần Hồ nước</t>
  </si>
  <si>
    <t>Thôn Thanh Sơn</t>
  </si>
  <si>
    <t xml:space="preserve">10 hộ hưởng lợi </t>
  </si>
  <si>
    <t>Dài 500 m</t>
  </si>
  <si>
    <t>Sau khi hoàn thành sẽ đạt tiêu chí về điện thắp sáng</t>
  </si>
  <si>
    <t>Công trình: Đường điện Nhả Đa</t>
  </si>
  <si>
    <t xml:space="preserve">  03 hộ hưởng lợi, thôn Thôm Pục</t>
  </si>
  <si>
    <t>Dài: 400 m, 5 cột</t>
  </si>
  <si>
    <t>Sau khi hoàn thành công trình sẽ đạt được tiêu chí về điện tại địa phương</t>
  </si>
  <si>
    <t>Công trình: Thay mái tôn, thay đường dây điện, láng nền, chát lại toàn bộ tường nhà hai tầng lớp học bậc THCS trường TH và THCS Lam Sơn</t>
  </si>
  <si>
    <t xml:space="preserve"> Trường TH và THCS Lam Sơn</t>
  </si>
  <si>
    <t>Xây dựng đã lâu, hiện tại đã xuống cấp, mái tôn han dỉ, đường dây điện hết hạn sử dụng, tường nhà bong tróc, nứt nẻ mưa ngấm vào lớp, gạch lát nền bong võ nhiều</t>
  </si>
  <si>
    <t>Lợp bằng tôn mới, sơn tĩnh điện dày 0,4mm, thay toàn bộ đường dây điện, cạo hết lớp tường cũ, chát mới, lát gạch mới</t>
  </si>
  <si>
    <t>Thay mới 100%</t>
  </si>
  <si>
    <t>Đã nằm trong sơ đồ quy hoạch mặt bằng</t>
  </si>
  <si>
    <t>Công trình: Láng sân bê tông Tiểu học</t>
  </si>
  <si>
    <t>Sân cũ lồi lõm đá xuống cấp</t>
  </si>
  <si>
    <t>láng toàn bộ nền sâucát sỏi, xi măng</t>
  </si>
  <si>
    <t>Láng toàn bộ nền sân dày 9cm</t>
  </si>
  <si>
    <t>Công trình: Xây nhà vệ sinh học sinh bậc THCS</t>
  </si>
  <si>
    <t>Công trình; Nhà vệ sinh xây dựng đã lâu, hiện tại đã xuống cấptrầm trọng, hệ thống vòi xả đã hỏng, tường rêu mọc, bong tróc không an toàn</t>
  </si>
  <si>
    <t>Xây móng đá, tường gạch chỉ, vữa, cát, xi, mái tôn Dày 4mm</t>
  </si>
  <si>
    <t>01 nhà vệ sinhđạt tiêu chuản</t>
  </si>
  <si>
    <t>Thay thế tường rào cũ đã xuống cấp không đảm bảo an toàn</t>
  </si>
  <si>
    <t>Xây móng đá, tường gạch chỉ, vữa, cát, xi, đổ giằng trên, dưới bê tông cốt thép</t>
  </si>
  <si>
    <t>Tường rào dài 250 mét  cao 1,7mét</t>
  </si>
  <si>
    <t>Điểm trường Pan Khe</t>
  </si>
  <si>
    <t>XD trường đạt chuẩn QG</t>
  </si>
  <si>
    <t>Đáp ứng yêu cầu xây dựng trường đạt chuẩn quốc gia</t>
  </si>
  <si>
    <t>Sử dụng đất quy hoạch nông thôn</t>
  </si>
  <si>
    <t>Công trình: Lãng sân bê tông Trường TH&amp;THCS Lương Thành</t>
  </si>
  <si>
    <t>Trường TH&amp;THCS Lương Thành</t>
  </si>
  <si>
    <t>Khu vực sân trước các phòng học bậc THCS chưa có sân bê tông.</t>
  </si>
  <si>
    <t>Lãng toàn bộ khu vực sân trước các lớp học bậc THCS.</t>
  </si>
  <si>
    <t>Lãng toàn bộ khu vực sân trước các lớp học bậc THCS, nền dày 9cm.</t>
  </si>
  <si>
    <t>Công trình: Cầu cứng Nà Đăng - Nà Lác, thôn Nà Khon</t>
  </si>
  <si>
    <t>Hiện nay chưa có cầu với đường cho các hộ dân xung quanh để đi lại qua hai bờ của dòng sông</t>
  </si>
  <si>
    <t xml:space="preserve">Chiều dài cầu 300m, chiều rộng 3,5m </t>
  </si>
  <si>
    <t>Phục vụ giao thông đi lại và khai thác khu du lịch sinh thái Thác Nà Đăng</t>
  </si>
  <si>
    <t>Xây kè chống sạt lở đường thôn Nà Pàn, kè sân nhà họp thôn</t>
  </si>
  <si>
    <t>Đã sạt lở phần lề đường (Tả ly âm)</t>
  </si>
  <si>
    <t xml:space="preserve">Chiều dải khoảng 80 </t>
  </si>
  <si>
    <t>Công trình: Nước sinh hoạt tập trung thôn Thanh Sơn</t>
  </si>
  <si>
    <t xml:space="preserve">40 hộ hưởng lợi </t>
  </si>
  <si>
    <t>Sau khi hoàn thành công trình sẽ đạt tiêu chí về nguồn nước sạch</t>
  </si>
  <si>
    <t>Công trình: Xây dựng nhà đa năng Trường TH và THCS Lương Thành</t>
  </si>
  <si>
    <t>Công trình: Xây nhà lớp học Trường Mầm Non Sơn Thành</t>
  </si>
  <si>
    <t>Công trình: Xây mới sân chơi Trường Mầm Non Sơn Thành</t>
  </si>
  <si>
    <t>Công trình: Xây phòng thư viện Trường Mầm Non Sơn Thành</t>
  </si>
  <si>
    <t>Công trình: Xây lớp học Trường TH&amp;THCS Lương Thành</t>
  </si>
  <si>
    <t>Công trình: Xây các phòng học bộ môn, phòng hỗ trợ học tập.Trường TH&amp;THCS Lương Thành</t>
  </si>
  <si>
    <t>Công trình: Xây nhà nhà đa năngTrường TH&amp;THCS Lương Thành</t>
  </si>
  <si>
    <t>Công trình: Xây Trường TH&amp;THCS Lương Thành</t>
  </si>
  <si>
    <t>Công trình: Xây 02 nhà vệ sinh Trường TH&amp;THCS Lương Thành</t>
  </si>
  <si>
    <t>Công trình: Xây tường rào Trường TH&amp;THCS Lương Thành</t>
  </si>
  <si>
    <t>Đường bê tông từ cổng trường Mầm Non sang trường cấp 2</t>
  </si>
  <si>
    <t>Thôn Nà Quản, xã Đổng Xá</t>
  </si>
  <si>
    <t>Tạo điều kiện thuận lợi cho người dân tham gia giao thông, trao đổi hàng hóa, phục vụ cho các cháu đến trường, góp phần hoàn thiện tiêu chí Giao thông</t>
  </si>
  <si>
    <t>Đường GNTN cấp D áp dụng thiết kế mâũ ban hành kèm theo Quyết định 272/QĐ-SGTVT ngày 31/7/2023 của Sở Giao thông vận tải tỉnh Bắc Kạn, chiều dài tuyến khoảng 500m</t>
  </si>
  <si>
    <t>Phục vụ như cầu đi lại cho hơn 74 hộ dân, cho các cháu đi học 03 trường: Mầm Non và trường PTDTBT TH, trường PTDTBT THCS…</t>
  </si>
  <si>
    <t xml:space="preserve">Phù hợp với sử dụng đất, dự án bổ sung quy hoạc giai đoạn 2021 – 2030. </t>
  </si>
  <si>
    <t>Sửa chữa, nâng cấp Nhà văn hóa thôn Nà Quản, xã Đổng Xá</t>
  </si>
  <si>
    <t>Phụ vụ cho các cuộc họp thôn, tạo điều kiên giao lưu văn hóa văn nghệ, góp phần hoàn thiện tiêu chí Cơ sở vật chất văn hóa</t>
  </si>
  <si>
    <t>Mở rộng diện tích nhà họp thôn, lợp mái nhà bằng tôn chống nóng, thay thế hện thống điện, quạt trần…</t>
  </si>
  <si>
    <t>Mở rộng diện tích tăng thêm chỗ ngồi cho các cuộc họp thôn….</t>
  </si>
  <si>
    <t>Đường bê tông vào khu sản xuất Khuổi Mười, thôn Nặm Giàng, xã Đổng Xá. (Đoạn 2)</t>
  </si>
  <si>
    <t>Thôn Nặm Giàng, xã Đổng Xá</t>
  </si>
  <si>
    <t>Đường GNTN cấp B áp dụng thiết kế mâũ ban hành kèm theo Quyết định 272/QĐ-SGTVT ngày 31/7/2023 của Sở Giao thông vận tải tỉnh Bắc Kạn, chiều dài tuyến khoảng 1.300m</t>
  </si>
  <si>
    <t>Phục vụ như cầu đi lại cho hơn 45 hộ dân, phát triển sản xuất nông lâm nghiệp hơn 45 ha rừng, 1,5ha ruộng…</t>
  </si>
  <si>
    <t>Sửa chữa nâng cấp Nhà văn hóa, Đổ sân, xây dựng công trình phụ trợ nhà văn hóa thôn Nà Khanh, xã Đổng Xá</t>
  </si>
  <si>
    <t>Thôn Nà Khanh, xã Đổng Xá</t>
  </si>
  <si>
    <t>Sơn lại nhà văn hóa, thay thế hệ thống điện, quạt. Đổ sân bê tông diện tích 120m2. Xây nhà vệ sinh tự hoại</t>
  </si>
  <si>
    <t>Phục vụ tốt hơn cho các buổi họp thôn, có sân chơi sạch đẹp, bảo vệ môi trường….</t>
  </si>
  <si>
    <t>Đường bê tông từ cầu Khuổi Nà 1 – đi Khuổi Hoi thôn Khuổi Nà, xã Đổng Xá</t>
  </si>
  <si>
    <t>Thôn Khuổi Nà, xã Đổng Xá</t>
  </si>
  <si>
    <t>Tạo điều kiện thuận lợi cho người dân tham gia giao thông, trao đổi hàng hóa, góp phần hoàn thiện tiêu chí Giao thông</t>
  </si>
  <si>
    <t>Đường GNTN cấp B áp dụng thiết kế mâũ ban hành kèm theo Quyết định 272/QĐ-SGTVT ngày 31/7/2023 của Sở Giao thông vận tải tỉnh Bắc Kạn, chiều dài tuyến khoảng 500m</t>
  </si>
  <si>
    <t>Phục vụ như cầu đi lại cho hơn 68 hộ dân, phát triển sản xuất nông lâm nghiệp hơn 50 ha rừng, 1,5ha ruộng…</t>
  </si>
  <si>
    <t>Đường bê tông từ nhà ông Khoát đến Hua Nưa thôn Nà Vạng, xã Đổng Xá</t>
  </si>
  <si>
    <t>Thôn Nà Vạng, xã Đổng Xá</t>
  </si>
  <si>
    <t>Đường GNTN cấp B áp dụng thiết kế mâũ ban hành kèm theo Quyết định 272/QĐ-SGTVT ngày 31/7/2023 của Sở Giao thông vận tải tỉnh Bắc Kạn, chiều dài tuyến khoảng 400m</t>
  </si>
  <si>
    <t>Phục vụ như cầu đi lại cho hơn 35 hộ dân, phát triển sản xuất nông lâm nghiệp hơn 20 ha rừng, 2,5ha ruộng…</t>
  </si>
  <si>
    <t>Bê tông đường Bó Giảo - Cổng trường PTDTBT TH Đổng Xá</t>
  </si>
  <si>
    <t>Thôn Chợ, xã Đổng Xá</t>
  </si>
  <si>
    <t>Đường GNTN cấp D áp dụng thiết kế mâũ ban hành kèm theo Quyết định 272/QĐ-SGTVT ngày 31/7/2023 của Sở Giao thông vận tải tỉnh Bắc Kạn, chiều dài tuyến khoảng 100m</t>
  </si>
  <si>
    <t>Phục vụ như cầu đi lại cho hơn 74hộ dân, cho các cháu đến trường…</t>
  </si>
  <si>
    <t>Mở mới đường sản Lũng Mò - Nà Thung thôn Nà cà, xã Đổng Xá</t>
  </si>
  <si>
    <t>Thôn Nà Cà, xã Đổng Xá</t>
  </si>
  <si>
    <t>Mở mới đường dài khoảng 700m, rộng mặt đường 5 m</t>
  </si>
  <si>
    <t>Phục vụ như cầu đi lại cho hơn 45 hộ dân, phát triển sản xuất nông lâm nghiệp hơn 10 ha rừng, soi bãi hơn 5ha…</t>
  </si>
  <si>
    <t>Xã Đổng Xá</t>
  </si>
  <si>
    <t>Xây dựng Cầu Khuổi Cáy, thôn Khuổi Cáy.</t>
  </si>
  <si>
    <t>Xây dựng Cầu Nà Thác – Lũng Tao.</t>
  </si>
  <si>
    <t>Xây dựng Cầu Khuổi Duốc, thôn Nà Thác.</t>
  </si>
  <si>
    <t>Hồ thủy lợi và kênh mương dẫn nước Khuổi Vạng, thôn Kẹn Cò.</t>
  </si>
  <si>
    <t>Xây dựng Cầu Lũng Tao, thôn Lũng Tao.</t>
  </si>
  <si>
    <t>Đường Kéo Cúm, xã Côn Minh</t>
  </si>
  <si>
    <t>Đường Nặm Ún, xã Côn Minh</t>
  </si>
  <si>
    <t>Đường sản xuất Đèo Quán</t>
  </si>
  <si>
    <t>Đường lâm nghiệp Khỉ Cáy</t>
  </si>
  <si>
    <t>Đường lâm nghiệp Khuổi Luông</t>
  </si>
  <si>
    <t>Đường vào khu Lủng Tát</t>
  </si>
  <si>
    <t>Xã Côn Minh</t>
  </si>
  <si>
    <t>Đường lâm nghiệp Nà Có - Ót Cà</t>
  </si>
  <si>
    <t>Thôn Chè Cọ, xã Côn Minh</t>
  </si>
  <si>
    <t>Phục vụ nhu cầu đi lại, vận chuyển hàng hóa được an toàn, thông suốt, đặc biệt trong mùa mưa lũ; tạo điều kiện thuận lợi trong việc thông thương hàng hóa của nhân dân khu vực, góp phần phát triển kinh tế - xã hội địa phương.</t>
  </si>
  <si>
    <t>Mở mới nền đường rộng 3,0m với chiều dài khoảng 1,2km</t>
  </si>
  <si>
    <t>Phục vụ nhu cầu đi lại cho các hộ dân, phục vụ đường vận xuất lâm nghiệp với diện tích ≥50ha</t>
  </si>
  <si>
    <t>Quyết định số 5464/ QĐ –UBND ngày 14/11/2023 của UBND huyện Na Rì</t>
  </si>
  <si>
    <t>Đường lên thao trường quân sự</t>
  </si>
  <si>
    <t>Mở mới nền đường rộng 3,0m với chiều dài khoảng 1,0km</t>
  </si>
  <si>
    <t>Đường Cốc Lào nối sang QL 3B</t>
  </si>
  <si>
    <t>Thôn Chợ A, xã Côn Minh</t>
  </si>
  <si>
    <t>Phục vụ nhu cầu đi lại cho các hộ dân</t>
  </si>
  <si>
    <t>Đường sản xuất lâm nghiệp Phiêng Đai</t>
  </si>
  <si>
    <t>Thôn Nà Làng, xã Côn Minh</t>
  </si>
  <si>
    <t>Mở mới nền đường rộng 3,0m với chiều dài khoảng 1,5km</t>
  </si>
  <si>
    <t>Đường trục thôn Nà Hang - Cốc Trạm</t>
  </si>
  <si>
    <t>Thôn Bản Cào, xã Côn Minh</t>
  </si>
  <si>
    <t>Đường liên thôn Chợ B - Nà Cằm</t>
  </si>
  <si>
    <t>Thôn Chợ B, xã Côn Minh</t>
  </si>
  <si>
    <t>Phục vụ nhu cầu đi lại cho các hộ dân, phục vụ đường vận xuất lâm nghiệp với diện tích ≥10ha</t>
  </si>
  <si>
    <t>Quy hoạch sử dụng đất huyện Na Rì 2021-2030</t>
  </si>
  <si>
    <t>Đường lên Thao trường quân sự</t>
  </si>
  <si>
    <t>Đường Cốc Lào  nối sang Quốc lộ 3B mới</t>
  </si>
  <si>
    <t>Đường liên thôn Chợ B – Nà Cằm</t>
  </si>
  <si>
    <t>Đường trục thôn Nà Hang - Cốc Trặm</t>
  </si>
  <si>
    <t>Xã Lương Thượng</t>
  </si>
  <si>
    <t>Đường sản xuất từ QL279 đến Lọ Giảo</t>
  </si>
  <si>
    <t>Cải tạo, nâng cấp mương thoát nước Lọ Giảo, Hang Tồng, thôn Bản Giang</t>
  </si>
  <si>
    <t>Đường sản xuất từ QL279 lên Pò Chè</t>
  </si>
  <si>
    <t>Đường sản xuất Nà Mùn- Ao Xanh</t>
  </si>
  <si>
    <t>Mương thoát nước từ dưới nhà ông Dân ra mương QL279</t>
  </si>
  <si>
    <t>Mương tiêu Khu Nà Lịa – ra sông Bắc Giang, thôn Pàn Xả</t>
  </si>
  <si>
    <t>Đường nội đồng từ nhà văn hóa Nà Làng lên dọc bờ sông đến QL279- Khu Pác Khuổi nhừng</t>
  </si>
  <si>
    <t>Đường nội đồng từ nhà văn hóa thôn Nà Làng xuống dọc bờ sông đến Khu ruộng Cốc Lùng thôn Nà Làng</t>
  </si>
  <si>
    <t>Đường Nội đồng cốc phát Mỏ Kim mỹ Hưng</t>
  </si>
  <si>
    <t>Xây mới  mương tiêu từ Cốc Lùng – ra sông Bắc Giang</t>
  </si>
  <si>
    <t>Xây mới mương tiêu từ Thôm Lỏng đến Cốc Lùng – ra sông Bắc Giang</t>
  </si>
  <si>
    <t>Xây mới mương tiêu từ QL279- Pác Khuổi Nhừng ra sông Bắc Giang</t>
  </si>
  <si>
    <t>Xây mới toàn bộ cổng, tường rào nhà văn hóa thôn Nà Làng</t>
  </si>
  <si>
    <t>Mương tiêu nước dưới nhà ông Vanh – đến ruộng ông Lực</t>
  </si>
  <si>
    <t>Mương đông deng Vằng Khít</t>
  </si>
  <si>
    <t>Đường sản xuất Vằng Khít (Ruộng ông Eng) đến khu bảo tồn thiên nhiên Kim Hỷ</t>
  </si>
  <si>
    <t>Đường sản xuất chòm Khuổi Kẹ</t>
  </si>
  <si>
    <t>Đường sản xuất chòm Pác Pạng, thôn Khuổi Nộc</t>
  </si>
  <si>
    <t>Xây mới công trình cấp nước sinh hoạt tập trung Khuổi Kích - Khu tái định cư</t>
  </si>
  <si>
    <t>Đường liên xã Pác Pạng, Khuổi Nộc, xã Lương Thượng - Mảy Van, xã Thượng Quan, huyện Ngân Sơn</t>
  </si>
  <si>
    <t>Đường Sản xuất Khuổi Kích – Tái định cư Khuổi Có</t>
  </si>
  <si>
    <t>Mương thoát nước khu ruộng tái định cư Khuổi Có</t>
  </si>
  <si>
    <t>Xây dựng cổng, tường rào trường chính  mầm non Lương Thượng</t>
  </si>
  <si>
    <t>Xây dựng cổng, tường rào trường phân trường  mầm non Khuổi Nộc, Lương Thượng</t>
  </si>
  <si>
    <t>Xây dựng bếp ăn bán trú phân trường Mầm non Khuổi Nộc</t>
  </si>
  <si>
    <t>Xây kè trạm y tế xã Lương Thượng</t>
  </si>
  <si>
    <t>Xây mới cầu TB Nà Thá - Nà Làng, xã Lương Thượng</t>
  </si>
  <si>
    <t>Cầu cứng BT Nà Thá- Nà Làng sang thôn Vằng Khít hiện nay chư có cầu đi lại  bà con nhân nhân hai thôn đi lại còn gặp nhiều khó  khăn do vậy cần đầu tư xây dựng cầu cứng BT để tạo thuận lợi cho người dân đi lại</t>
  </si>
  <si>
    <t>Xây mới cầu cứng TB chiều dài khoảng 100m rộng 7m, cao7m</t>
  </si>
  <si>
    <t>Tạo thuận lợi cho người dân đi lại</t>
  </si>
  <si>
    <t>Phù hợp với quy hoạch sử dụng đất, quy hoạch xây dựng chung của xã</t>
  </si>
  <si>
    <t>Quy hoạch chung xây dựng của xã đang lập có danh mục này</t>
  </si>
  <si>
    <t>Xây dựng 01 nhà bộ phận tiếp nhận trả kết quả xã</t>
  </si>
  <si>
    <t>Công trình phục vụ</t>
  </si>
  <si>
    <t>Ngoài mẫu thiết</t>
  </si>
  <si>
    <t>Tạo thuận lợi cho người dân khi thực hiện thủ tục hành chính</t>
  </si>
  <si>
    <t>//</t>
  </si>
  <si>
    <t>Xây dựng thao trường huấn luyện dân quân xã</t>
  </si>
  <si>
    <t>Để phục vụ cho huấn luyện dân quân, diễn tập hằng năm và bắn đạn thật</t>
  </si>
  <si>
    <t>Phục vụ cho công tác quốc phòng</t>
  </si>
  <si>
    <t>Xây dựng nhà bia tưởng niệm xã</t>
  </si>
  <si>
    <t>Công trình là nơi thắp hương tri ân tưởng nhớ các anh hùng liệt sỹ</t>
  </si>
  <si>
    <t>Địa điểm thắp hương tri ân các anh hùng liệt sỹ nhân các ngày lễ trong năm</t>
  </si>
  <si>
    <t xml:space="preserve">Xây dựng 01 nhà vệ sinh 02 phòng + Tường bao, nhà đa năng của Trường Tiểu học Lương Thượng </t>
  </si>
  <si>
    <t>Phục vụ cho công tác giáo dục dạy và học</t>
  </si>
  <si>
    <t>Tạo điều kiện cho trường đảm bảo các điều kiện sinh hoạt và học tập</t>
  </si>
  <si>
    <t>Xây mới 05 phòng học ở điểm Trường Tiểu học Khuổi Nộc</t>
  </si>
  <si>
    <t>Tạo điều kiện cho trường đảm bảo các điều kiện  dạy và hoạc tập của các cháu học sinh và nhà trường</t>
  </si>
  <si>
    <t>Nối tiếp tuyến mương tiêu từ QL279 -Hang tồng, thôn Bản Giang đến Ao Xanh</t>
  </si>
  <si>
    <t>Phục vụ cho việc thoát nước ngập úng tại cánh đồng thôn Bản Giang</t>
  </si>
  <si>
    <t>Ngoài mẫu thiết kế dài 190m</t>
  </si>
  <si>
    <t>Thoát nước ngập úng tại cánh đồng vào mùa mưa lũ</t>
  </si>
  <si>
    <t>Xây mới trạm bơm Nà Làng</t>
  </si>
  <si>
    <t>Phục vụ cho việc tưới tiêu diện tích khoảng 6 ha đất sản xuất nông nghiệp của bà con nhân dân tại cánh đồng thôn Nà Làng</t>
  </si>
  <si>
    <t>Ngoài mẫu thiết kế</t>
  </si>
  <si>
    <t>Đảm bảo nước tưới tiêu phục vụ sản xuất cho bà con nhân dân tại cánh đồng</t>
  </si>
  <si>
    <t>Xây mới đập Khuổi Lịa</t>
  </si>
  <si>
    <t>Công trình phục vụ tưới tiêu cho cánh đồng Nà Lịa thuộc thôn Pàn Xả</t>
  </si>
  <si>
    <t>Ngoài mẫu thiết kế chiều dài khoảng 900m</t>
  </si>
  <si>
    <t>Phục vụ tưới tiêu cho bà con nhân dân canh tác sản xuất tại cánh đồng Nà Lịa thuộc thôn Pàn Xả</t>
  </si>
  <si>
    <t>Xây kè chống sạt lở suối khuổi Lịa</t>
  </si>
  <si>
    <t>Xây kè hai bên suối chống sạt lở đất sản xuất nông nghiệp của các hộ dân</t>
  </si>
  <si>
    <t>Ngoài mẫu thiết kế  chiều dài  khoảng 500m</t>
  </si>
  <si>
    <t>Giảm bớt việc sạt lở đất sản xuất nông nghiệp</t>
  </si>
  <si>
    <t>Nước sinh hoạt suối khuổi Lùng, thôn Khuổi Nộc</t>
  </si>
  <si>
    <t>Công trình cung cấp phục vụ nước sinh hoạt cho 56 hộ dân tại khu tái định cư</t>
  </si>
  <si>
    <t>Ngoài mẫu thiết kế chiều dài khoảng 2500m</t>
  </si>
  <si>
    <t>Phục vụ và cung cấp nước sinh hoạt cho các hộ dân</t>
  </si>
  <si>
    <t>Xây mới cầu Khuổi Nộc</t>
  </si>
  <si>
    <t>Xây mới cầu phục vụ người dân đia lại thuận lợi an toàn</t>
  </si>
  <si>
    <t>Ngoài mẫu thiết kế Chiều dài 18m rộng 5m cao 4,5m</t>
  </si>
  <si>
    <t>Tạo điều kiện cho nhân dân đi lại thuận tiện đảm đảo an toàn đặc biệt vào mùa mưa lũ</t>
  </si>
  <si>
    <t>Công trình thủy lợi Khuổi Kích- Tái định cư</t>
  </si>
  <si>
    <t>Ngoài mẫu thiết kế Chiều dài khoảng 2000</t>
  </si>
  <si>
    <t>Phục vụ tưới tiêu cho bà con nhân dân canh tác sản xuất tại cánh đồng khu tái định cư Khuổi Có thuộc thôn Khuổi Nộc</t>
  </si>
  <si>
    <t>Xây dựng mới đường điện vào các chòm thôn Khuổi Nộc</t>
  </si>
  <si>
    <t xml:space="preserve">30 hộ dân thuộc các chòm Khuổi Kích, Pác Pạng, Khuổi Có hiện nay gia đình tự kéo đường dây điện không đảm bảo an toàn rất khó khăn </t>
  </si>
  <si>
    <t xml:space="preserve">Phục vụ điện sinh hoạt, sản xuất để người dân tiếp cận đượng những dịch vụ xã hội cơ bản. </t>
  </si>
  <si>
    <t>Xây dựng Trụ sở công an xã</t>
  </si>
  <si>
    <t>Từ khi thực hiện kế hoạch của bộ công an, công an xã chính quy suống cơ sở. tuy nhiên về cơ sở vật chất như trụ sở  nơi làm việc và chỗ ở cho cán bộ chiến sỹ chưa có còn phụ thuộc vào UBND xã và trường học cũ không sử dụng để sinh hoạt và làm việc</t>
  </si>
  <si>
    <t>Phục vụ cho công tác sinh hoạt và nơi làm việc cho cán bộ chiến sỹ.</t>
  </si>
  <si>
    <t>Xây dựng trụ sở Ban chỉ huy Quân sự xã</t>
  </si>
  <si>
    <t>Phục vụ cho công tác quân sự địa phương</t>
  </si>
  <si>
    <t xml:space="preserve">Đảm bảo điều kiện vật chất nơi làm việc và trang thiết bị  của BCH quân sự </t>
  </si>
  <si>
    <t>Sân vận động xã Lương Thượng</t>
  </si>
  <si>
    <t>Công trình phục vụ điểm vui chơi giải trí, tổ chức các hoạt động văn hóa vui chơi thể thao cho toàn thể nhân dân trong các ngày lễ trong năm</t>
  </si>
  <si>
    <t>Là địa điểm tổ chức các hoạt động văn hóa vui chơi thể thao các ngày lễ trong năm</t>
  </si>
  <si>
    <t>Đường sản xuất Slam Kha</t>
  </si>
  <si>
    <t>Cầu Pác Buốc</t>
  </si>
  <si>
    <t>Cầu vào Bản Chang</t>
  </si>
  <si>
    <t>Đường từ Khuổi Lỷ vào Lọ Pshon</t>
  </si>
  <si>
    <t>Đường, cầu Khuổi Lỷ vào Cốc Pái</t>
  </si>
  <si>
    <t>Đường lâm nghiệp Bó Ngần lên đến Khau Cải</t>
  </si>
  <si>
    <t>Đường Cốc Lát - Nà Riềng  - Tổng Đình</t>
  </si>
  <si>
    <t>Đường sản xuất Cốc Muồng - Phai Nà - Cốc Mù</t>
  </si>
  <si>
    <t>Đập, mương Năm Tốc</t>
  </si>
  <si>
    <t xml:space="preserve">Đập, kênh mương Khuổi Pẩu </t>
  </si>
  <si>
    <t>Đập, mương Thôm Liềng</t>
  </si>
  <si>
    <t>Đường sản xuất Coóc Pục</t>
  </si>
  <si>
    <t>Đường sản xuất Lũng Nọi</t>
  </si>
  <si>
    <t>Trung tâm Văn hóa - Thể thao &amp; Truyền thông</t>
  </si>
  <si>
    <t>Xây dựng trụ sở làm việc Trung tâm VH-TT&amp;TT</t>
  </si>
  <si>
    <t>Trung tâm huyện</t>
  </si>
  <si>
    <t>nơi làm việc đúng tinh thần, mục đích và yêu cầu của cải cách hành chính.</t>
  </si>
  <si>
    <t>đảm bảo theo quy chuẩn, tiêu chuẩn, đồng bộ, hiện đại, đáp ứng điều kiện làm việc của đơn vị</t>
  </si>
  <si>
    <t xml:space="preserve">Thay đổi diện mạo cơ sở hạ tầng của huyện phục vụ hiệu quả công tác </t>
  </si>
  <si>
    <t>Sân khấu, mái che</t>
  </si>
  <si>
    <t>Trung tâm VHTT&amp;TT</t>
  </si>
  <si>
    <t>Mái che không chỉ đảm bảo an toàn mà còn tạo ra một không gian bảo vệ, tạo điều kiện thuận lợi cho các hoạt động biểu diễn diễn ra một cách chuyên nghiệp.</t>
  </si>
  <si>
    <t xml:space="preserve">đảm bảo theo quy chuẩn, tiêu chuẩn, hiện đại, đáp ứng điều kiện tổ chức các sự kiện </t>
  </si>
  <si>
    <t>đóng vai trò quan trọng trong việc tạo lập không gian lý tưởng, che chắn khỏi những tác động của thời tiết, làm nổi bật sân khấu và cung cấp không gian biểu diễn chuyên nghiệp.</t>
  </si>
  <si>
    <t>Phù hợp với nhu cầu giải trí hiện nay</t>
  </si>
  <si>
    <t>Sân thể thao phục vụ các hoạt động</t>
  </si>
  <si>
    <t>Phục vụ hoạt động thi đấu thể dục thể thao</t>
  </si>
  <si>
    <t>Sân cấp III</t>
  </si>
  <si>
    <t xml:space="preserve">đáp ứng nhu cầu giảng dạy,  hưởng thụ và phát triển thể thao của huyện  </t>
  </si>
  <si>
    <t>Phù hợp với nhu cầu loại sân</t>
  </si>
  <si>
    <t xml:space="preserve">Di tích thắng cảnh Động Nàng Tiên </t>
  </si>
  <si>
    <t>Chỉnh trang cảnh quan di tích, tạo điều kiện thuận lợi cho du kích đến tham quan du lịch</t>
  </si>
  <si>
    <t>Đảm bảo theo quy chuẩn, tiêu chuẩn Di tích cấp quốc gia</t>
  </si>
  <si>
    <t>đáp ứng nhu cầu hưởng thụ và sáng tạo các giá trị văn hóa, thể thao của nhân dân trên địa bàn</t>
  </si>
  <si>
    <t>Phù hợp với loại di tích</t>
  </si>
  <si>
    <t>Cổng và khuôn viên hang tiên</t>
  </si>
  <si>
    <t>Sân khấu, mái che của Trung tâm văn hóa TT&amp;TT huyện</t>
  </si>
  <si>
    <t>Quỹ Hỗ trợ nông dân</t>
  </si>
  <si>
    <t>VII.1</t>
  </si>
  <si>
    <t>II.1</t>
  </si>
  <si>
    <t>II.2</t>
  </si>
  <si>
    <t>II.3</t>
  </si>
  <si>
    <t>Phù hợp với quy hoạch năm 2021-2030, định hướng đến năm 2050 (Quyết định số 1895/QĐ-UBND ngày 10/10/2022 của UBND tỉnh Bắc Kạn)</t>
  </si>
  <si>
    <t>Quy hoạch phòng học cho học sinh đất tại nông thôn,  chưa có quyết định phê duyệt quy hoạch tổng thể mặt bằng</t>
  </si>
  <si>
    <t>Trường chưa có nhà hiệu bộ, chưa có các phòng làm việc cho hiệu trưởng, phó hiệu trưởng, kế toán, Ytế, văn thư nên việc đầu tư để xây dựng là rất cần thiết</t>
  </si>
  <si>
    <t xml:space="preserve">Đảm bảo CSVC  </t>
  </si>
  <si>
    <t>100% phục vụ lâu dài co trường</t>
  </si>
  <si>
    <t>Phù hợp với địa hình nhà trường, trường chưa có bản quy hoạch tổng thể mặt bằng.</t>
  </si>
  <si>
    <t>Sửa chữa, cải tạo Trường TH&amp;THCS Dương Sơn</t>
  </si>
  <si>
    <t>Các phòng học đã được xây dựng từ năm 1999 hiện nay đã xuống cấp, tường bong tróc, không an toàn cho học sinh ….</t>
  </si>
  <si>
    <t>Phục vụ công tác giáo dục của nhà trường</t>
  </si>
  <si>
    <t xml:space="preserve">Đảm bảo an toàn cho người và tài sản cho các hộ dân nằm dưới chân ta luy khu đất. Bố trí tái định cư cho 15 hộ dân vào tạo phát triển quỹ dất </t>
  </si>
  <si>
    <t>Mở mới, đổ bê tông đường Đường Quang Phong – Côn Minh</t>
  </si>
  <si>
    <t> Cầu qua suối Cảo Ỏi</t>
  </si>
  <si>
    <t>Xây Cầu Nà Vài</t>
  </si>
  <si>
    <t>Xã Quang Phong</t>
  </si>
  <si>
    <t xml:space="preserve">Xây dựng nhà văn hóa xã Quang Phong </t>
  </si>
  <si>
    <t>Xây dựng nhà đa năng Trường TH&amp;THCS Quang Phong</t>
  </si>
  <si>
    <t>Xây dựng nhà hiệu bộ Trường TH&amp;THCS Quang Phong</t>
  </si>
  <si>
    <t>Xây dựng phòng học Trường TH&amp;THCS Quang Phong</t>
  </si>
  <si>
    <t>San ủi mặt bằng trường Mầm non, xã Quang Phong</t>
  </si>
  <si>
    <t>Xây dựng tường bao Trường TH&amp;THCS Quang Phong</t>
  </si>
  <si>
    <t>Xây dựng hồ chữa nước Khuổi Bao</t>
  </si>
  <si>
    <t>Xây Đập, mương Cốc Lịu - Nà Thôm</t>
  </si>
  <si>
    <t>Đập, mương Khuổi Ca - Nà Pò</t>
  </si>
  <si>
    <t>Xây dựng kênh mương  Khuổi Ỏ - Nà Mổ</t>
  </si>
  <si>
    <t>Xây Đập, mương Cầu Mèng đến Phai Vả</t>
  </si>
  <si>
    <t>Công trình nước sạch Cốc Chanh</t>
  </si>
  <si>
    <t>Xây mương Nà Nghiều- Tài Deng</t>
  </si>
  <si>
    <t>Đập mương từ Thẳm Bắc đến Nà Mòn</t>
  </si>
  <si>
    <t>San mặt bằng khu thể thao của xã và san mặt bằng trụ sợ BCH quân sự xã Quang Phong</t>
  </si>
  <si>
    <t>Nâng cấp đường điện từ Phai Vả đến Thôm Luồm</t>
  </si>
  <si>
    <t>Nâng cấp đường điện từ đường Quang Phong - Đổng Xá sang Nà Giảo</t>
  </si>
  <si>
    <t>Xây dựng đường điện vào Nà Thẳm</t>
  </si>
  <si>
    <t>Đường ngõ xóm từ nhà văn hóa thôn Khuổi Căng đến Nà Pò</t>
  </si>
  <si>
    <t xml:space="preserve"> </t>
  </si>
  <si>
    <t>Đường ngõ xóm Khuổi Ca - Nà Pò, thôn Quan Làng</t>
  </si>
  <si>
    <t>Mở rộng cầu Khuổi Vả thôn Quan Làng</t>
  </si>
  <si>
    <t>Thôn Quan Làng</t>
  </si>
  <si>
    <t> Tạo điều kiện thuận lợi cho việc đi lại, giao thương trao đổi hàng hóa của người dân</t>
  </si>
  <si>
    <t>Dài 3,0m, rộng 3,0m</t>
  </si>
  <si>
    <t>Phục vụ cho các hội nghị, khu vui chơi cho nhân dân trên địa bàn xã</t>
  </si>
  <si>
    <t>Xây mới nhà văn hóa xã 250 chỗ ngồi</t>
  </si>
  <si>
    <t xml:space="preserve">Để hoạt động cho giap  viên và học sinh </t>
  </si>
  <si>
    <t>Dài 30m rộng 15m cao 6m</t>
  </si>
  <si>
    <t xml:space="preserve">Hiện nay đã xuống cấp </t>
  </si>
  <si>
    <t>Dài 12, rộng 15m</t>
  </si>
  <si>
    <t xml:space="preserve">Xây dựng 8 phòng học cho học sinh </t>
  </si>
  <si>
    <t>Khu vui chơi thể dục thể thao của xã và chưa có nền để xây dựng trụ sở BCH quân sự xã Quang Phong</t>
  </si>
  <si>
    <t>San bặt bằng rộng 6.000 m2</t>
  </si>
  <si>
    <t>Thôn Nà Rầy</t>
  </si>
  <si>
    <t>Để đảm bảo sử dụng điện an toàn cho người dân</t>
  </si>
  <si>
    <t>Cắm cột và kèo đường dây 0,4km dài khoảng 500m</t>
  </si>
  <si>
    <t>Đảm bảo an toàn cho trẻ và tài sản của nhà trường</t>
  </si>
  <si>
    <t>Mở rộng trường Mầm non theo quy chuẩn</t>
  </si>
  <si>
    <t>Để bảo về tài sản của nhà trường</t>
  </si>
  <si>
    <t xml:space="preserve"> Dài 450m</t>
  </si>
  <si>
    <t>Xây Đập, mương Cốc Lịu Nà Thôm</t>
  </si>
  <si>
    <t>Thôn Khuổi Căng</t>
  </si>
  <si>
    <t>Tạo điệu kiện cấp nước sản xuất nông nghiệp cho người dân</t>
  </si>
  <si>
    <t>Mương bê tông dài khoảng 1.800m</t>
  </si>
  <si>
    <t>Thôn Tham Không</t>
  </si>
  <si>
    <t>Tạo điều kiện thuận lợi cho người dân lấy nước tưới</t>
  </si>
  <si>
    <t>Xây dựng đập cao 2m; dài 10m; đổ kênh mương bê tông dài 250m</t>
  </si>
  <si>
    <t>Thôn Nà Tha</t>
  </si>
  <si>
    <t>Do địa hình thôn Nà Tha không xây dựng được kênh mương nội đồng</t>
  </si>
  <si>
    <t>Diện tích thu hồi đất khoảng 50ha</t>
  </si>
  <si>
    <t>Tạo điều kiện thuận lợi và chủ động cho người dân lấy nước tưới</t>
  </si>
  <si>
    <t>Xây dựng mới đập và mương dẫn nước kênh dẫn khoảng 800m</t>
  </si>
  <si>
    <t>Thôn Khuổi Can</t>
  </si>
  <si>
    <t>Cấp điện cho 10 hộ dân đảm bảo để sinh hoạt, sản xuất</t>
  </si>
  <si>
    <t>Cắm cột và kéo đường dây 0,4kv khoảng 2000m</t>
  </si>
  <si>
    <t>Mương bê tông dài khoảng 500m</t>
  </si>
  <si>
    <t>Đổ mương bê tông 30x40, dài 400m</t>
  </si>
  <si>
    <t>Phục vụ nước sinh hoạt cho 30 hộ dân</t>
  </si>
  <si>
    <t>Chiều dài khoảng 400m</t>
  </si>
  <si>
    <t>Thôn Nà Vả</t>
  </si>
  <si>
    <t>Mương bê tông dài khoảng 400m</t>
  </si>
  <si>
    <t>Mương bê tông dài khoảng 100m</t>
  </si>
  <si>
    <t> Cầu bê tông dài 20m, rộng 4m cao 10m</t>
  </si>
  <si>
    <t>Nâng cấp đường điện từ Phai vả đến Thôm Luồm</t>
  </si>
  <si>
    <t>Cắm cột và kèo đường dây 0,4km dài khoảng 1.000m</t>
  </si>
  <si>
    <t> Cầu bê tông dài 10 m, rộng 4m cao 5 m</t>
  </si>
  <si>
    <t>Xã Cường Lợi</t>
  </si>
  <si>
    <t>Xây nhà làm việc 1 cửa UBND xã Cường Lợi</t>
  </si>
  <si>
    <t>xã Cường Lợi, huyện Na Rỳ</t>
  </si>
  <si>
    <t xml:space="preserve">Hiện nay xã chưa có nhà làm việc 1 của để tiếp công dân, nơi tiếp công dân cũng là phòng làm việc của công chức </t>
  </si>
  <si>
    <t>Xây nhà cấp IV, đổ mái đủ diện tích tiếp công dân theo quy định</t>
  </si>
  <si>
    <t>Nâng có chỉ số CCHC</t>
  </si>
  <si>
    <t>Đã có mặt bằng nằm trong khuôn viên của xã</t>
  </si>
  <si>
    <t>Sửa chữa cải tạo, nâng cấp nhà văn hóa xã Cường Lợi</t>
  </si>
  <si>
    <t>Đạt tiêu chí NTM nâng cao</t>
  </si>
  <si>
    <t>Nằm trong KH xây dựng xã NTM nâng cao</t>
  </si>
  <si>
    <t>Sửa chữa nâng cấp đường trục thôn Pò Nim- Nà Nưa</t>
  </si>
  <si>
    <t>Đường trục thôn Pò Nim- Nà Nưa được đầu tư từ giai đoạn trước hiện nay nền mặt đường hỏng đi lại khó khăn</t>
  </si>
  <si>
    <t xml:space="preserve">Dải lại nền đường nhựa, cạp lề, xây hệ thống mương thoát nước, nâng cao mặt đường một số đoạn  </t>
  </si>
  <si>
    <t xml:space="preserve">Sửa chữa nâng cấp đường liên xã Cường Lợi, Văn Học cũ </t>
  </si>
  <si>
    <t>Hiện nay đoạn đường nền mặt đường nhiều chố bị hỏng xuống cấp, đường hẹp đi lại khó khăn cho nhân dân hai xã xáp nhập</t>
  </si>
  <si>
    <t>Mở rộng nền mặt đường, mở cua, hạ dốc, dải lại đường, cạp lề xây hệ thống mương thoát nước</t>
  </si>
  <si>
    <t>Tạo điều kiện cho nhân hai xã giao thương hàng hóa</t>
  </si>
  <si>
    <t>Đã nằm trong quy hoạch</t>
  </si>
  <si>
    <t xml:space="preserve">Đường huyện quản lý </t>
  </si>
  <si>
    <t>Trường TH&amp;THCS Cường Lợi</t>
  </si>
  <si>
    <t>Thay thế tường rào cây xanh</t>
  </si>
  <si>
    <t>Xây móng đá, tường gạch chỉ, vứa cát xi, đổ giằng trên, dưới bê tông cốt thép</t>
  </si>
  <si>
    <t>Xây tường bao quang khuôn viên đất nhà trường (đã có giấy chứng nhận quyền sử đụng đất, nhưng chưa có quy hoạch mặt bằng tổng thể được cấp có thẩm quyền phê duyệt, chỉ có sơ đồ mặt bẳng tổng thể)</t>
  </si>
  <si>
    <t>Mái tôn hiện tại lợp từ năm 2001 nay đã han dỉ, đã có chỗ thủng, dột</t>
  </si>
  <si>
    <t>Lợp bằng tôn mới sơn tĩnh điện dầy 0,4mm</t>
  </si>
  <si>
    <t>Hoàn thiện đảm bảo cơ sở vật cho dạy và học</t>
  </si>
  <si>
    <t>Mái ngói sông cầu hiện tại lợp từ năm 1995 nay một số ngói đã mủn vỡ, xà gồ, cầu phong, li tô bằng gỗ nay mối mọt, nay đã có nhiều chỗ thủng, dột</t>
  </si>
  <si>
    <t>Thay bằng xà sắt hộp mạ kẽm, lợp bằng tôn mới sơn tĩnh điện dầy 0,4mm</t>
  </si>
  <si>
    <t>Tường đã có chỗ bong chóc, tường vôi ve nay đã bạc, mốc, hệ thống điện hết hạn sử dụng không còn an toàn, nền sụt lún, gạnh bôn vỡ</t>
  </si>
  <si>
    <t>Trát lại tường chỗ bong chóc, sơn tường, sửa hệ thống quạt điện, lát nền bằng gạch mem</t>
  </si>
  <si>
    <t>Xây mới</t>
  </si>
  <si>
    <t>Đã nằm trong khảo sát sơ đồ quy hoạch mặt bằng tổng thể</t>
  </si>
  <si>
    <t>Trường Mầm Non Cường Lợi</t>
  </si>
  <si>
    <t>Đảm bảo an toàn cho trẻ, đảm bảo đạt chuẩn về cơ sở vật chất theo Thông tư 13/2020/TT-BGDĐT</t>
  </si>
  <si>
    <t>Đổ bê tông dài 400m, rộng 3m, chiều dày 18cm</t>
  </si>
  <si>
    <t>Đi lại thuận  tiện cho nhân dân đạt tiêu chí về giao thông xây dựng NTM</t>
  </si>
  <si>
    <t>Đường vào khu sản xuất Khau Chả thôn Nà Khun</t>
  </si>
  <si>
    <t>Nền đường đất chưa có hệ thống mương thoát nước trơn trượt khi trời mưa đi lại khó khăn</t>
  </si>
  <si>
    <t>Đổ bê tông dài 900m, rộng 3m, chiều dày 18cm</t>
  </si>
  <si>
    <t xml:space="preserve">Đường vào khu sản xuất Đông Đẩy thôn Nà Khun </t>
  </si>
  <si>
    <t>Đổ bê tông dài 1.500m, rộng 3m, chiều dày 18cm</t>
  </si>
  <si>
    <t>Đường ngõ xóm Nà Khun Nà Pà thôn Nà Khun</t>
  </si>
  <si>
    <t>Nền đường đất đi lại khó khăn, khi trời mưa</t>
  </si>
  <si>
    <t>Đổ bê tông dài 600m, rộng 3m, chiều dày 18cm</t>
  </si>
  <si>
    <t>Đường vào khu sản xuất Nà Chầy thôn Nà Khưa</t>
  </si>
  <si>
    <t>Đổ bê tông dài 1.000m, rộng 3m, chiều dày 18cm</t>
  </si>
  <si>
    <t>Đường vào khu sản xuất Rọ Chè, thôn Nà Chè</t>
  </si>
  <si>
    <t>Đổ bê tông dài 1.300m, rộng 3m, chiều dày 18cm</t>
  </si>
  <si>
    <t>Đạt cơ sở vật chất mức độ 2 theo yêu cầu dạy học, đáp ứng tiêu chí Nông thôn mới nâng cao mà địa phương xã đang phấn đấu xây dựng</t>
  </si>
  <si>
    <t>Trung tâm GDNN-GDTX</t>
  </si>
  <si>
    <t>VIII</t>
  </si>
  <si>
    <t>IX</t>
  </si>
  <si>
    <t>VIII.1</t>
  </si>
  <si>
    <t>VIII.2</t>
  </si>
  <si>
    <t>VIII.3</t>
  </si>
  <si>
    <t>III.1</t>
  </si>
  <si>
    <t>III.2</t>
  </si>
  <si>
    <t>III.3</t>
  </si>
  <si>
    <t>IV.1</t>
  </si>
  <si>
    <t>IV.2</t>
  </si>
  <si>
    <t>IV.3</t>
  </si>
  <si>
    <t>V.1</t>
  </si>
  <si>
    <t>V.2</t>
  </si>
  <si>
    <t>V.3</t>
  </si>
  <si>
    <t>VI.1</t>
  </si>
  <si>
    <t>VI.2</t>
  </si>
  <si>
    <t>VI.3</t>
  </si>
  <si>
    <t>VII.2</t>
  </si>
  <si>
    <t>VII.3</t>
  </si>
  <si>
    <t>Ngành/lĩnh vực Y tế, dân số và gia đình</t>
  </si>
  <si>
    <t>IX.1</t>
  </si>
  <si>
    <t>IX.2</t>
  </si>
  <si>
    <t>IX.3</t>
  </si>
  <si>
    <t>Giao thông</t>
  </si>
  <si>
    <t>Thủy lợi</t>
  </si>
  <si>
    <t>Công nghiệp điện năng</t>
  </si>
  <si>
    <t>Hệ thống nước sinh hoạt</t>
  </si>
  <si>
    <t xml:space="preserve">Hiện nay chưa có cầu, người dân di chuyển bằng mảng </t>
  </si>
  <si>
    <t xml:space="preserve">Tổng chiều dài cầu khoảng 40m và đường bê tông rộng 3m dầy 18cm dài 350m </t>
  </si>
  <si>
    <t>Tạo điều kiện đi lại thuận lợi cho 68 hộ dân  thôn Bắc Sen</t>
  </si>
  <si>
    <t>Thôn Nà Tuồng</t>
  </si>
  <si>
    <t>Tổng chiều dài tuyến kênh khoảng 500m</t>
  </si>
  <si>
    <t xml:space="preserve"> Diện tích hưởng lợi 15 ha </t>
  </si>
  <si>
    <t>Thôn Nà Chang</t>
  </si>
  <si>
    <t>Hiện nay người dân phụ thuộc vào nước mua</t>
  </si>
  <si>
    <t xml:space="preserve">Diện tích hưởng lợi 10 ha </t>
  </si>
  <si>
    <t>Thôn Nà Nhạc</t>
  </si>
  <si>
    <t>Hiện nay chưa có ngầm nên xe ô tô không thể đến trung tâm thôn mỗi khi nước lũ</t>
  </si>
  <si>
    <t>Tổng chiều dài khoảng 40m</t>
  </si>
  <si>
    <t>Tạo điều kiện đi lại thuận lợi cho 37 hộ dân  thôn Nà Nhạc</t>
  </si>
  <si>
    <t>Mở mới và nâng cấp đường Nà Vài - Khản Va, thôn Thôm Chản</t>
  </si>
  <si>
    <t>Thôn Thôm Chản, thôn Nà Dăm</t>
  </si>
  <si>
    <t>Hiện trạng là đường đất rộng 2 - 4 m</t>
  </si>
  <si>
    <t>Đường GTNT cấp B  bê tông rộng 3m dầy 18cm, chiều dài khoảng 400 m</t>
  </si>
  <si>
    <t>Tạo điều kiện đi lại thuận lợi cho 82 hộ dân 2 thôn Thôm Chản và  thôn Nà Dăm</t>
  </si>
  <si>
    <t>Xây mới nhà bếp và tường rào xung quanh trường Mầm Non Xuân Dương</t>
  </si>
  <si>
    <t xml:space="preserve">Hiện nay nhà bếp không đảm bảo và tường rào xung quanh trường sử dụng bằng cây vầu </t>
  </si>
  <si>
    <t>Xây dựng nhà bếp 48m2 và xây dựng 170m tường rào</t>
  </si>
  <si>
    <t>Để nhà trường đủ điều kiện hoạt động  và đảm bảo đúng tiêu chuẩn</t>
  </si>
  <si>
    <t>Mở mới và nâng cấp đường ĐT 256 - Nà Slài</t>
  </si>
  <si>
    <t>Thôn Nà Dăm</t>
  </si>
  <si>
    <t>Hiện trạng là đường mòn</t>
  </si>
  <si>
    <t>Đường GTNT cấp B  bê tông rộng 3m dầy 18cm, chiều dài khoảng 1.000 m</t>
  </si>
  <si>
    <t>Tạo điều kiện đi lại thuận lợi cho 64 hộ dân  thôn Nà Dăm</t>
  </si>
  <si>
    <t>Mở mới và nâng cấp đường từ nhà ông Quân -Phai Làng</t>
  </si>
  <si>
    <t>Đường GTNT cấp B  bê tông rộng 3m dầy 18cm, chiều dài khoảng 1.500 m</t>
  </si>
  <si>
    <t>Hiện nay người dân tự làm cầu gỗ  qua suối</t>
  </si>
  <si>
    <t>Tổng chiều dài khoảng 20 m</t>
  </si>
  <si>
    <t>Tạo điều kiện thuận lợi cho 60 hộ dân  thôn Nà Dăm</t>
  </si>
  <si>
    <t>Thôn Bắc Sen, Thôn Khu Chợ</t>
  </si>
  <si>
    <t>Hiện nay chưa có hệ thống điện chiếu sáng</t>
  </si>
  <si>
    <t>chiều dài khoảng 1.000 m</t>
  </si>
  <si>
    <t>Thôn Cốc Càng</t>
  </si>
  <si>
    <t>Người dân tự làm cọc gỗ, cọc tre không đảm bảo an toàn</t>
  </si>
  <si>
    <t xml:space="preserve">13 hộ hưởng lợi </t>
  </si>
  <si>
    <t>9 hộ hưởng lợi</t>
  </si>
  <si>
    <t>7 hộ hưởng lợi</t>
  </si>
  <si>
    <t>8 hộ hương lợi</t>
  </si>
  <si>
    <t>11 hộ hương lợi</t>
  </si>
  <si>
    <t>Thôn Nà Cai</t>
  </si>
  <si>
    <t>4 hộ hương lợi</t>
  </si>
  <si>
    <t xml:space="preserve"> Diện tích hưởng lợi 17 ha </t>
  </si>
  <si>
    <t>Hiện nay người dân phụ thuộc vào nước mưa là chủ yếu</t>
  </si>
  <si>
    <t>Có chiều dài 2km, phục vụ cho 30 ha</t>
  </si>
  <si>
    <t xml:space="preserve"> diện tích hưởng lợi 25 ha </t>
  </si>
  <si>
    <t>Mở mới và nâng cấp đường từ cầu cứng Nà Nhàng đến Khuổi Chả</t>
  </si>
  <si>
    <t>Thôn Bắc Sen, Thôn Nà Nhạc</t>
  </si>
  <si>
    <t>Hiện trạng là đường đất rộng 1 - 2 m</t>
  </si>
  <si>
    <t>Đường GTNT cấp B  bê tông rộng 3m dầy 18cm, chiều dài khoảng 1500 m</t>
  </si>
  <si>
    <t>Tạo điều kiện đi lại thuận lợi cho 50 hộ dân 2 thôn Nà Nhạc và  thôn Bắc Sen</t>
  </si>
  <si>
    <t xml:space="preserve">Mở mới và nâng cấp đường từ nhà ông Cuổn đến  nhà ông Ánh Bắc Sen </t>
  </si>
  <si>
    <t>Thôn Thôm Chản, Thôn Bắc Sen</t>
  </si>
  <si>
    <t>Tạo điều kiện đi lại thuận lợi cho 82 hộ dân 2 thôn Thôm Chản và  thôn Bắc Sen</t>
  </si>
  <si>
    <t>Mở mới và nâng cấp đường từ nhà ông Mới vào Mạy Pheo</t>
  </si>
  <si>
    <t>Đường GTNT cấp B  bê tộng rộng 3m dầy 18cm, chiều dài khoảng 1500 m</t>
  </si>
  <si>
    <t>Tạo điều kiện đi lại thuận lợi cho 74 hộ dân thôn Nà Tuồng</t>
  </si>
  <si>
    <t>Mở mới và nâng cấp đường từ Nà Xe vào Lũng Sao</t>
  </si>
  <si>
    <t>Đường GTNT cấp B  bê tông rộng 3m dầy 18cm, chiều dài khoảng 800 m</t>
  </si>
  <si>
    <t>Nâng cấp đường ngõ xóm từ Cốc Mìn đi Thang Nà (đoạn 2), thôn Cốc Càng</t>
  </si>
  <si>
    <t>Hiện trạng là đường đất rộng 3m</t>
  </si>
  <si>
    <t>Đường GTNT cấp B  bê tộng rộng 3m dầy 18cm, chiều dài khoảng 400 m</t>
  </si>
  <si>
    <t>Tạo điều kiện đi lại thuận lợi cho 30 hộ dân  thôn Cốc Càng, Nà Nhạc</t>
  </si>
  <si>
    <t>Đường từ ngã ba Nà Tuồng đến Trang Kéo</t>
  </si>
  <si>
    <t>Hiện trạng là đường đất rộng 2-3m</t>
  </si>
  <si>
    <t>Đường GTNT cấp B  bê tộng rộng 3m dầy 18cm, chiều dài khoảng 1100 m</t>
  </si>
  <si>
    <t xml:space="preserve">Tạo điều kiện đi lại thuận lợi cho 74 hộ dân  thôn Nà Tuồng </t>
  </si>
  <si>
    <t>Nâng cấp đường Cốc Lùng-Khuổi Lèo</t>
  </si>
  <si>
    <t>Hiện trạng là đường đất rộng 4 m</t>
  </si>
  <si>
    <t>Đường GTNT cấp B  bê tông rộng 3m dầy 18cm, chiều dài khoảng 1000 m</t>
  </si>
  <si>
    <t xml:space="preserve">Tạo điều kiện đi lại thuận lợi cho 37 hộ dân  thôn Nà Nhạc </t>
  </si>
  <si>
    <t>Dự án hỗ trợ nhà ở</t>
  </si>
  <si>
    <t>Trên địa bàn xã</t>
  </si>
  <si>
    <t>44 nhà của các hộ nghèo đã xuống cấp không đảm bảo 3 cứng</t>
  </si>
  <si>
    <t>Nhà ở đảm bảo 3 cứng</t>
  </si>
  <si>
    <t>44 hộ hưởng lợi</t>
  </si>
  <si>
    <t>Phù hợp quy hoạch về nhà ở dân cư</t>
  </si>
  <si>
    <t>Hiện trạng là đường đất</t>
  </si>
  <si>
    <t>Đường GTNT cấp B  bê tộng rộng 3m dầy 18cm, chiều dài khoảng 1.800 m</t>
  </si>
  <si>
    <t>Tạo điều kiện thuận lợi cho 74 hộ dân  thôn Nà Chang, Nà Tuồng</t>
  </si>
  <si>
    <t>Hiện trạng 1km đường rộng 4m còn lại chưa có đường</t>
  </si>
  <si>
    <t>Tạo điều kiện thuận lợi cho 100 hộ dân  thôn Nà Chang, Nà Tuồng và liên kết vùng với xã Liêm Thủy</t>
  </si>
  <si>
    <t xml:space="preserve">Diện tích sân khấu khoảng 96m2 </t>
  </si>
  <si>
    <t>Nguồn vốn CTMTQG</t>
  </si>
  <si>
    <r>
      <t>Diện tích khoảng 48m</t>
    </r>
    <r>
      <rPr>
        <vertAlign val="superscript"/>
        <sz val="11"/>
        <color theme="1"/>
        <rFont val="Times New Roman"/>
        <family val="1"/>
      </rPr>
      <t>2</t>
    </r>
    <r>
      <rPr>
        <sz val="11"/>
        <color theme="1"/>
        <rFont val="Times New Roman"/>
        <family val="1"/>
      </rPr>
      <t xml:space="preserve"> </t>
    </r>
  </si>
  <si>
    <t>Cần thiết, hiện nay đập đất do người dân tự đắp, kênh mương xây đã hư hỏng và có kênh đất</t>
  </si>
  <si>
    <t>Giai đoạn 2026-2031</t>
  </si>
  <si>
    <t>Giai đoạn 2026-2032</t>
  </si>
  <si>
    <t>Ngân sách địa phương</t>
  </si>
  <si>
    <t>Trung tâm Văn hóa -  TT&amp;TT huyện</t>
  </si>
  <si>
    <t>Trung tâm VH-TT&amp;TT</t>
  </si>
  <si>
    <t>Ban đại diện quỹ hỗ trợ nông dân huyện</t>
  </si>
  <si>
    <t>Ban Quản lý DA ĐTXD huyện</t>
  </si>
  <si>
    <t>Xây kè Trạm y tế xã Lương Thượng</t>
  </si>
  <si>
    <t>Công trình thủy lợi Khuổi Kích - Tái định cư</t>
  </si>
  <si>
    <t>Khác</t>
  </si>
  <si>
    <t>Thôn Nà Làng</t>
  </si>
  <si>
    <t>Thôn Pàn Xả</t>
  </si>
  <si>
    <t>Thôn Bản Giang</t>
  </si>
  <si>
    <t>Xây dựng 01 nhà vệ sinh  02 phòng  của trường tiểu + Tường bao, nhà đa năng điểm trường chính và phân trường Khuổi Nộc</t>
  </si>
  <si>
    <t>Thôn Bản Giang, thôn Khuổi Nộc</t>
  </si>
  <si>
    <t>Xây mới 05 phòng học ở điểm trưởng tiểu học Khuổi Nộc</t>
  </si>
  <si>
    <t>Thôn Khuổi Nộc</t>
  </si>
  <si>
    <t>Xây dựng trụ sở công an xã</t>
  </si>
  <si>
    <t>Sân vận động xã</t>
  </si>
  <si>
    <t xml:space="preserve">Công trình được đầu tư đã xuống cấp lòng mương bị nứt rò dỉ không đảm bảo thoát  cho việc thoát nước gây ngập úng vào mùa mưa  </t>
  </si>
  <si>
    <t>Ngoài mẫu thiết kế dài 1000m</t>
  </si>
  <si>
    <t>Đảm bảo cho việc thoát nước vào mùa mưa</t>
  </si>
  <si>
    <t>Công trình phục vụ thoát nước thải khu dân cư thôn Pàn Xả</t>
  </si>
  <si>
    <t>Đảm bảo thoát nước thải tại khu dân cư trung tân thôn Pàn Xả</t>
  </si>
  <si>
    <t>Hiện tại khu nhà văn hóa thôn Nà Làng chưa có cổng, tường rào</t>
  </si>
  <si>
    <t xml:space="preserve">Ngoài mẫu thiết kế </t>
  </si>
  <si>
    <t>Đảm bảo cơ sở vật chất, trang thiết bị cho nhà văn hóa thôn Nà Làng</t>
  </si>
  <si>
    <t>Ngoài mẫu thiết kế chiều dài khoảng 2000m</t>
  </si>
  <si>
    <t>Đảm bảo nước sinh hoạt cho các hộ dân</t>
  </si>
  <si>
    <t>Nhà trường chưa có cổng và tường rào xây kiên cố, cổng trường chưa chắc chẵn đảm bảo mỹ quan</t>
  </si>
  <si>
    <t>Ngoài mẫu thiết kế dài  khoảng 150m</t>
  </si>
  <si>
    <t xml:space="preserve">Đảm bảo cơ sở trang thiết bị vật chất , dạy và học </t>
  </si>
  <si>
    <t>Điểm phân trường mầm Non Khuổi Nộc hiện tại chưa có bếp ăn bán trú</t>
  </si>
  <si>
    <t xml:space="preserve">Ngoài mẫu thiết </t>
  </si>
  <si>
    <t>Đảm bảo điều kiện cơ sở trang thiết bị vật  sinh hoạt cho nhà trường</t>
  </si>
  <si>
    <t>thôn Bản Giang</t>
  </si>
  <si>
    <t>Hiện trạng bờ kè đã bị nứt vớ không đảm bảo an toàn, cần được nâng cấp đầu tư mới</t>
  </si>
  <si>
    <t xml:space="preserve">Tạo điều kiện cơ sở vât chất  cho trạm nơi phục vụ khác chữa bệnh cho nhân dân </t>
  </si>
  <si>
    <t>Chương trình MTQG</t>
  </si>
  <si>
    <t>Công trình phục vụ vận chuyển  khai thác lâm sản, và tuần tra, kiểm tra chăm sóc bảo vệ rừng</t>
  </si>
  <si>
    <t>Đường GTNTcấp B áp dụng  theo thiết kế mẫu ban hành kèm theo Quyết định số 272/QĐ-SGTVT ngày 31/7/2023 của Sở Giao thông vận tải tỉnh Bắc Kạn, chiều dài khoảng 300 m</t>
  </si>
  <si>
    <t>Tọa thuận lợi vận chuyển hàng hóa nông lâm sản cho bàn con nhân dân</t>
  </si>
  <si>
    <t>Đường GTNTcấp B áp dụng  theo thiết kế mẫu ban hành kèm theo Quyết định số 272/QĐ-SGTVT ngày 31/7/2023 của Sở Giao thông vận tải tỉnh Bắc Kạn, chiều dài khoảng 130 m</t>
  </si>
  <si>
    <t>Công trình phục vụ vận chuyển canh tác sản xuất nông nghiệp</t>
  </si>
  <si>
    <t>Đường GTNTcấp B áp dụng  theo thiết kế mẫu ban hành kèm theo Quyết định số 272/QĐ-SGTVT ngày 31/7/2023 của Sở Giao thông vận tải tỉnh Bắc Kạn, chiều dài khoảng 400 m</t>
  </si>
  <si>
    <t>Công trình thủy lợi phục vụ nước tưới tiêu  cánh đồng Nà Lịa - Pàn Xả</t>
  </si>
  <si>
    <t>Công trình kênh mương nội đồng Áp dụng theothiết kế  mẫu ban hành theo quyết định 283/QĐ-SNN tỉnh Bắc Kạnngày 20/9/2022 của sở nông nghiệp và phát triển nông thôn tỉnh Bắc Kạn chiều dài khoảng 290m</t>
  </si>
  <si>
    <t>Công trình đường giao thông nội đồng phục vụ đi lại canh tác sản xuất nông nghiệp</t>
  </si>
  <si>
    <t>Đường GTNTcấp B áp dụng  theo thiết kế mẫu ban hành kèm theo Quyết định số 272/QĐ-SGTVT ngày 31/7/2023 của Sở Giao thông vận tải tỉnh Bắc Kạn, chiều dài khoảng 563 m</t>
  </si>
  <si>
    <t>Đường GTNTcấp B áp dụng  theo thiết kế mẫu ban hành kèm theo Quyết định số 272/QĐ-SGTVT ngày 31/7/2023 của Sở Giao thông vận tải tỉnh Bắc Kạn, chiều dài khoảng 412 m</t>
  </si>
  <si>
    <t>Công trình thủy lợi phục vụ nước tưới tiêu  cánh đồng Cốc Lùng, thôn Nà Làng</t>
  </si>
  <si>
    <t>Công trình kênh mương nội đồng Áp dụng theothiết kế  mẫu ban hành theo quyết định 283/QĐ-SNN tỉnh Bắc Kạnngày 20/9/2022 của sở nông nghiệp và phát triển nông thôn tỉnh Bắc Kạn chiều dài khoảng 70m</t>
  </si>
  <si>
    <t>Phục vụ tưới tiêu cho bà con nhân dân canh tác sản xuất tại cánh đồng Cốc Lùng, thôn Nà Làng</t>
  </si>
  <si>
    <t>Công trình thủy lợi phục vụ nước tưới tiêu  cánh đồng Cốc Lùngra sông Bắc Giang, thôn Nà Làng</t>
  </si>
  <si>
    <t>Công trình kênh mương nội đồng Áp dụng theothiết kế  mẫu ban hành theo quyết định 283/QĐ-SNN tỉnh Bắc Kạnngày 20/9/2022 của sở nông nghiệp và phát triển nông thôn tỉnh Bắc Kạn chiều dài khoảng 320m</t>
  </si>
  <si>
    <t>Phục vụ tưới tiêu cho bà con nhân dân canh tác sản xuất tại cánh đồng thôm Lỏng, Cốc Lùng, thôn Nà Làng</t>
  </si>
  <si>
    <t>Công trình mương tiêu thủy lợi phục vụ thoát nước vào mùa mưa cánh đồng Pác Khuổi Nhừng, thôn Nà Làng</t>
  </si>
  <si>
    <t>Công trình kênh mương nội đồng Áp dụng theothiết kế  mẫu ban hành theo quyết định 283/QĐ-SNN tỉnh Bắc Kạnngày 20/9/2022 của sở nông nghiệp và phát triển nông thôn tỉnh Bắc Kạn chiều dài khoảng 60m</t>
  </si>
  <si>
    <t>Phục vụ thoát nước ngập úng tại cánh đồng Pác Khuổi Nhừng, thôn Nà Làng</t>
  </si>
  <si>
    <t xml:space="preserve">Công trình mương tiêu thủy lợi phục vụ thoát nước vào mùa mưa khu dưới nhà ông Vang, ông Lực, thôn Nà Làng </t>
  </si>
  <si>
    <t>Công trình kênh mương nội đồng Áp dụng theothiết kế  mẫu ban hành theo quyết định 283/QĐ-SNN tỉnh Bắc Kạnngày 20/9/2022 của sở nông nghiệp và phát triển nông thôn tỉnh Bắc Kạn chiều dài khoảng 150m</t>
  </si>
  <si>
    <t>Thôn Vằng Khít</t>
  </si>
  <si>
    <t>Công trình  thủy lợi phục vụ  tưới tiêu tại cánh đồng đông Deng</t>
  </si>
  <si>
    <t>Công trình kênh mương nội đồng Áp dụng theothiết kế  mẫu ban hành theo quyết định 283/QĐ-SNN tỉnh Bắc Kạnngày 20/9/2022 của sở nông nghiệp và phát triển nông thôn tỉnh Bắc Kạn chiều dài khoảng 300m</t>
  </si>
  <si>
    <t xml:space="preserve">Đảm bảo phục vụ nước tưới tiêu thuận tiện cho bàn con nhân dân tại cánh đồng Đông Deng, thôn Vằng Khít </t>
  </si>
  <si>
    <t>Tạo thuận lợi vận chuyển hàng hóa nông lâm sản cho bàn con nhân dân</t>
  </si>
  <si>
    <t>Đường GTNTcấp B áp dụng  theo thiết kế mẫu ban hành kèm theo Quyết định số 272/QĐ-SGTVT ngày 31/7/2023 của Sở Giao thông vận tải tỉnh Bắc Kạn, chiều dài khoảng 400m</t>
  </si>
  <si>
    <t>Đường GTNTcấp B áp dụng  theo thiết kế mẫu ban hành kèm theo Quyết định số 272/QĐ-SGTVT ngày 31/7/2023 của Sở Giao thông vận tải tỉnh Bắc Kạn, chiều dài khoảng 700 m</t>
  </si>
  <si>
    <t>Hiện tại tuyến đường giao thông liên xã Pác Pạng, Khuổi Nộc xã Lương Thượng - Mảy Van, xã Thượng Quan, huyện Ngân Sơn bà con  nhân dân giữa hai xã đi lại còn gặp nhiều khó khăn nhất là vào mừa mưa</t>
  </si>
  <si>
    <t>Đường GTNTcấp B áp dụng  theo thiết kế mẫu ban hành kèm theo Quyết định số 272/QĐ-SGTVT ngày 31/7/2023 của Sở Giao thông vận tải tỉnh Bắc Kạn, chiều dài khoảng 1500 m</t>
  </si>
  <si>
    <t>Công trình phục vụ việc đi lại vận chuyển hàng hóa  giao lưu nông sản giữa hai xã được thuận tiện thông suốt</t>
  </si>
  <si>
    <t>Đường GTNTcấp B áp dụng  theo thiết kế mẫu ban hành kèm theo Quyết định số 272/QĐ-SGTVT ngày 31/7/2023 của Sở Giao thông vận tải tỉnh Bắc Kạn, chiều dài khoảng 2000 m</t>
  </si>
  <si>
    <t>Hiện tại khu vực ruộng tái định cư chưa chó hệ thống thoát nước thường ngập úng gây ảnh hưởng đến công tác sản xuất của bàn con nhân dân cần được đầu tư mới</t>
  </si>
  <si>
    <t>Công trình kênh mương nội đồng Áp dụng theo thiết kế  mẫu ban hành theo quyết định 283/QĐ-SNN tỉnh Bắc Kạnngày 20/9/2022 của sở nông nghiệp và phát triển nông thôn tỉnh Bắc Kạn chiều dài khoảng 200m</t>
  </si>
  <si>
    <t>Đảm bảo thoát nước tại khu ruộng tái định cư Khuổi Có, thôn Khuổi Nộc</t>
  </si>
  <si>
    <t>Hiện trạng nhà chưa đủ 3 cứng theo quy định</t>
  </si>
  <si>
    <t xml:space="preserve">Đảm bảo </t>
  </si>
  <si>
    <t>Hỗ trợ nhà ở. Tổng là 52 nhà</t>
  </si>
  <si>
    <t>Làm đoạn đường rẽ Cốc Pái, Cốc Chủ thôn Bản Vin</t>
  </si>
  <si>
    <t>Xây dựng đập Lùm Pò Tổ thôn Nà Lác</t>
  </si>
  <si>
    <t>Công trình nước sạch Khuổi Khoang - Bản Vèn</t>
  </si>
  <si>
    <t>Mở rộng suối từ Phai Bưa đến Nặm Tốc</t>
  </si>
  <si>
    <t>Tuyến đường Lũng Cà - Sán Hò (mở rộng)</t>
  </si>
  <si>
    <t>Kiên cố hóa đoạn mương từ Phai Bưa đến Mạ Vi</t>
  </si>
  <si>
    <t>Đầu tư tiếp kênh mương Khoang Tồng, Cáy Ton thôn Bản Vin</t>
  </si>
  <si>
    <t>Bê tông rãnh thoát nước dọc tuyến đường từ Khuổi Tát - Khuổi Sáo</t>
  </si>
  <si>
    <t xml:space="preserve">Đổ bê tông đường nội đồng Khuổi Phầy </t>
  </si>
  <si>
    <t>Xây dựng đập, mương Khuổi Ca thôn Nà Ản</t>
  </si>
  <si>
    <t>Bê tông tuyến đường từ thôn Cốc Tém đến đỉnh Khau Pi</t>
  </si>
  <si>
    <t>Xây dựng sân khấu và nhà vệ sinh nhà văn hóa thôn Bản Kẹ</t>
  </si>
  <si>
    <t>Xây dựng Nhà văn hóa và các công trình phụ thôn Nà Lác</t>
  </si>
  <si>
    <t>Xây dựng  Nhà hiệu bộTrường PTDTBT TH&amp;THCS Kim Hỷ</t>
  </si>
  <si>
    <t>Xây dựng bếp ăn trường Mầm non Kim Hỷ</t>
  </si>
  <si>
    <t>Xây dựng tường rào trường Mầm non Kim Hỷ</t>
  </si>
  <si>
    <t>Đường Khuổi Kiềng - Nặm Lặc</t>
  </si>
  <si>
    <t>Đường xuống đồng Khuổi Sáo</t>
  </si>
  <si>
    <t>Mở rộng đường từ Trạm kiểm lâm đến nhà ông Dưỡng</t>
  </si>
  <si>
    <t>Xây cầu qua suối đoạn ruộng nhà ông Huê</t>
  </si>
  <si>
    <t>Xây dựng Nhà văn hóa xã</t>
  </si>
  <si>
    <t>Trên nền diện tích sãn có</t>
  </si>
  <si>
    <t>Đảm bảo thu nước cho diện tích đất cần tưới, hoàn thiện hơn tiêu chí Thủy lợi trong thực hiện xây dựng nông thôn mới</t>
  </si>
  <si>
    <t>Xây đập mới, quy mô cao hơn đấp cũ, rộng hơn</t>
  </si>
  <si>
    <t>Đập đã xuống cấp, hư hỏng cần xây mới, không đảm bảo thu nước</t>
  </si>
  <si>
    <t>Thôn Nà Lác, xã Kim Hỷ</t>
  </si>
  <si>
    <t>Trên nèn đất sẵn có</t>
  </si>
  <si>
    <t>Thuận lợi cho người dân đi lại sản xuất, giảm chi phí sản xuất, tăng giá thành nông, lâm sản, nâng cao thu  nhập cho người dân</t>
  </si>
  <si>
    <t>Bê tông đường rộng 1,5m dài 650m</t>
  </si>
  <si>
    <t xml:space="preserve">Đường đất, nhỏ, trơn trượt, </t>
  </si>
  <si>
    <t>Bê tông đường từ Nhà ông Dưỡng đến đường nội đồng Cốc Keng</t>
  </si>
  <si>
    <t>Xây câu bê tông kiên cố dài 3m, rộng 3, cao 2,5m</t>
  </si>
  <si>
    <t>Cầu gỗ dân tự dụng, đi lại sản xuất khó khăn, không an toàn</t>
  </si>
  <si>
    <t>Xây cầu qua suối đoạn  ruộng nhà ông Huê</t>
  </si>
  <si>
    <t>Các hộ dân đi lại thuận lợi, an toàn</t>
  </si>
  <si>
    <t>Mở rộng, bê tông mặt đường rộng 3m, khoảng 700m</t>
  </si>
  <si>
    <t>Đường bê tông dân tự đổ, có mặt đường nhỏ khoảng 2m, độ dốc cao đi lại khó khăn</t>
  </si>
  <si>
    <t>Bê tông mặt đường dài 300 rộng 3m</t>
  </si>
  <si>
    <t>Đường đất dân tự mở xuống cánh đồng để sản xuất đi lại khó khăn, trơn trượt,  lầy lội</t>
  </si>
  <si>
    <t>Bê tông mặt đường rộng 2m dài khoảng 2000m</t>
  </si>
  <si>
    <t>Đường đất dân tự mở đi lại khó khăn, trơn trượt,  lầy lội</t>
  </si>
  <si>
    <t>Môi trường giáo dục được cải tạo góp phần phát triển giáo dục tại địa phươn</t>
  </si>
  <si>
    <t xml:space="preserve">Xây tường rào với tổng diện tích dài 720m, cao 2m (móng 50cm, tường 1,5m)  </t>
  </si>
  <si>
    <t xml:space="preserve"> Xây bếp ăn với tổng diện tích 60m2,  </t>
  </si>
  <si>
    <t>Xây dựng được 35 nhà đảm bảo 3 cứng theo quy định</t>
  </si>
  <si>
    <t>Hỗ trợ người dân xây mới nhà ở đảm bảo đủ 3 cứng theo quy định</t>
  </si>
  <si>
    <t>Nhà hộ nghèo chưa đảm bảo 3 cứng, không an toàn cho người sử dụng</t>
  </si>
  <si>
    <t>Hộ trợ nhà ở 35 nhà</t>
  </si>
  <si>
    <t>Xây nhà 2 tầng đủ các phòng theo quy định</t>
  </si>
  <si>
    <t>Chưa có khói phòng hành chính quản trị, cần xây dựng để phục vụ cho việc dạy và học</t>
  </si>
  <si>
    <t>Phù hợp với quy hoạch xây dựng</t>
  </si>
  <si>
    <t>Làm mương bê tông dài khoảng 1000m</t>
  </si>
  <si>
    <t>Người dân đi lại được thuận lợi, vận chuyển hàng hoá,  sản được thuận lợi hơn từ đó giảm chi phí đầu tư, gia tăng lợi nhuận, tăng thu nhập cho người dân</t>
  </si>
  <si>
    <t>Bê tông hoá mặt đường rộng 2m, dài khoảng 500m</t>
  </si>
  <si>
    <t>Đường đất, đi qua bờ ruộng rộng từ 1,5-2m</t>
  </si>
  <si>
    <t>Người dân đi lại sản xuất được thuận lợi, vận chuyển hàng hoá,  sản được thuận lợi hơn từ đó giảm chi phí đầu tư, gia tăng lợi nhuận, tăng thu nhập cho người dân</t>
  </si>
  <si>
    <t>Bê tông mặt đường dài khoảng 150m</t>
  </si>
  <si>
    <t>Đường xuống cấp đi lại khó khăn</t>
  </si>
  <si>
    <t>Xây kè, mở rộng đường, đổ bê tông mặt đường dài khoảng 200m</t>
  </si>
  <si>
    <t>Đường nội đồng bé, chiều rộng hơn 1m, cần xây kè để mở rộng nền đuòng</t>
  </si>
  <si>
    <t>Người dân thôn Khuổi Phầy đi lại được thuận lợi, vận chuyển hàng hoá, nông lâm sản được thuận lợi hơn từ đó giảm chi phí đầu tư, gia tăng lợi nhuận, tăng thu nhập cho người dân</t>
  </si>
  <si>
    <t>Bê tông mặt đường 2m dài khoảng 1km</t>
  </si>
  <si>
    <t>Đường đất, mặt đường trơn trượt khó đi</t>
  </si>
  <si>
    <t>Thôn Khuổi Phầy, xã Kim Hỷ</t>
  </si>
  <si>
    <t>Đảm bảo thông thoát nước, an toàn cho người dân khi tham gia giao thông qua đoạn này</t>
  </si>
  <si>
    <t>Xây dựng cống bản thay thế cốn tròn hiện có</t>
  </si>
  <si>
    <t>Hiện tại là cống tròn, chưa đáp ứng được việc thoát nước, khi mưa lũ thường bị tắc</t>
  </si>
  <si>
    <t>Có bục sân khấu theo quy định thuận lợi cho các hoạt đông văn hoá, văn nghệ, có nhà vệ sinh đảm bảo vệ sinh góp phần củng cố thêm tiêu chí cơ sở vật chất văn hoá</t>
  </si>
  <si>
    <t>Xây dựng bục sân khấu và nhà vệ sinh theo thiết kế mẫu</t>
  </si>
  <si>
    <t>Chưa có bục sân khấu, chưa có nhà vệ sinh tại nhà văn hoá thôn</t>
  </si>
  <si>
    <t>Đầu tư thêm đoạn kênh khoảng 200m</t>
  </si>
  <si>
    <t>Chưa có mương được kiên cố hoá, mương đất thất thoát nước, thiếu nước tưới</t>
  </si>
  <si>
    <t>Chiều dài kênh bê tông khoảng 500m, đật dâng rộng 10m</t>
  </si>
  <si>
    <t>Người dân có nơi sinh hoạt văn hoá văn nghệ thuận lợi, phát huy truyền thống văn hoá dân tộc, hoàn thiện tiêu chí cơ sở vật chất văn hoá</t>
  </si>
  <si>
    <t>Xây mới nhà văn hoá 80 chỗ ngồi theo thiết kế mẫu</t>
  </si>
  <si>
    <t>Chưa có nhà văn hoá đủ diện tích theo quy định</t>
  </si>
  <si>
    <t>Xây dựng cửa thu nước, mương dân nước</t>
  </si>
  <si>
    <t>Chưa có hệ thống cửa thu nước, hệ thống  mương dẫn nước, thiếu nước tưới</t>
  </si>
  <si>
    <t>Bê tông rãnh thoát nước dọc được khoảng 1500m, bảo vệ mặt đường bê tông, đảm bảo công trình được khai thác ổnn định lâu dài</t>
  </si>
  <si>
    <t>Mương bê tông xi măng mác 200, đá 1x2 dày 10cm, rộng 50cm, đáy rộng 30cm</t>
  </si>
  <si>
    <t>Mương đất, độ dốc cao, nước sói mòn tạo thành rãnh sâu, mất phần lề đường và nguy cơ mất toàn bộ mặt đường bê tông</t>
  </si>
  <si>
    <t>Người dân đi lại thuận tiện, đảm bảo an toàn giao thông, đặc biệt là các cháu nhỏ khi đến trường, đồng thời tạo cho thôn có tuyến đường để thuận lợi trong vận chuyển nông, lâm sản, vật liệu xây dựng</t>
  </si>
  <si>
    <t>Mở rộng nền đường, kề bờ suối và bờ ao, đổ bê tông mặt đường 3m, dày 18cm, dài khoảng 350m</t>
  </si>
  <si>
    <t>Đường nhỏ, từ 1,2m - 1,5 m, đi qua bờ ruộng và bờ ao đến các hộ trong thôn, rất nguy hiểm khi di chuyển, không vận chuyển được vật liệu xây dựng</t>
  </si>
  <si>
    <t>Phù hợp Quy hoạch sử dụng đất, quy hoạch xây dựng</t>
  </si>
  <si>
    <t>Người dân thôn Lũng Cậu đi lại được thuận lợi, vận chuyển hàng hoá, nông lâm sản được thuận lợi hơn từ đó giảm chi phí đầu tư, gia tăng lợi nhuận, tăng thu nhập cho người dân</t>
  </si>
  <si>
    <t>Mở rộng nền đường 4m, đổ bê tông mặt đường 3m, hệ thống rãnh thoát nước dọc, thoát nước ngang</t>
  </si>
  <si>
    <t>Đường đất, mặt đường từ 1,5-2, đi lại khó khăn</t>
  </si>
  <si>
    <t>Bê tông được khoảng 2km đường, người dân đi lại thuận lợi, góp phần hoàn thiện tiêu chí giao thông</t>
  </si>
  <si>
    <t>Bê tông mặt đường rộng 3m, dày 18 cm, dài khoảng 2km theo thiết kế mẫu</t>
  </si>
  <si>
    <t>Đường đất, đi lại rất khó khăn đặc biệt là vào mùa mưa</t>
  </si>
  <si>
    <t>Bê tông được khoảng 3km đường, người dân đi lại thuận lợi, góp phần hoàn thiện tiêu chí giao thông</t>
  </si>
  <si>
    <t>Mở rộng mặt đường 4 m, đổ bê tông đường 3m dài 3km</t>
  </si>
  <si>
    <t>Đường đất, bé đi lại rất khó khăn</t>
  </si>
  <si>
    <t>Mương kiên cố đến hết cánh đồng thuận lợi cho việc tưới, tiêu của người dân, đồng thời không gây ảnh hưởng đến ruộng của dân</t>
  </si>
  <si>
    <t>Nối thêm đoạn mượng bê tông dai khoảng 150m qua ruộng của dân đến mương thoát nước</t>
  </si>
  <si>
    <t>Mương bê tông đến ruộng của dân chưa đi hết cánh đồng, nước, rác thải chảy vào ruộng dân</t>
  </si>
  <si>
    <t>Phù hợp với quy hoạch sử dụng đất, quy hoạch xây dựng</t>
  </si>
  <si>
    <t>Các hoạt động văn hóa, văn nghệ của xã có địa điểm để tổ chức, phục vụ hơn 1900 dân số thường trú trên địa bàn xã có nơi sinh hoạt văn hóa, văn nghệ…các hoạt động truyền thống của dân tộc</t>
  </si>
  <si>
    <t>Xây mới nhà văn hóa quy mô 250 chỗ ngồi</t>
  </si>
  <si>
    <t>Xã chưa có nhà văn hóa xã được xây dựng, vì vậy cần xây mới nhà văn hóa xã để phục vụ các hoạt động văn hóa, văn nghệ đề từ đó nâng cao được đời sống tinh thần cho người dân, bảo tồn, phát huy giá trị văn hóa truyền thống của dân tộc</t>
  </si>
  <si>
    <t>Xây dựng Nhà văn hóa xã Kim Hỷ</t>
  </si>
  <si>
    <t>Xây đập Khuổi Luông và dẫn nước ra nà Sao Tham Không</t>
  </si>
  <si>
    <t>Đập và mương dẫn nước Tham Không</t>
  </si>
  <si>
    <t>Nâng cấp đường điện từ trạm biến áp II đến Nà Pò</t>
  </si>
  <si>
    <t>Đường sản xuất từ Cốc Phường đến Kéo Pụt (Khuổi Can)</t>
  </si>
  <si>
    <t>Đường sản xuất từ Nà Pái đến Khuổi Lù (Nà Tha)</t>
  </si>
  <si>
    <t>Đường sản xuất từ Phai Thiếc đi Khuổi Muồng (Nà Vả)</t>
  </si>
  <si>
    <t>Đường sản xuất từ Khuổi Ỏ đi Khau Khước (Quan Làng)</t>
  </si>
  <si>
    <t>Đường sản xuất từ Buốc Sao đến Khuổi Thiển (Tham Không)</t>
  </si>
  <si>
    <t>Đường sản xuất từ Nà Đán đến Nà Lay (Nà Buốc)</t>
  </si>
  <si>
    <t>Mở mới đường bê tông vào đập Cốc Bó - Phiêng Quân</t>
  </si>
  <si>
    <t>Mở mới đường Pò Đồn - Khau Mu thôn Nà Rầy</t>
  </si>
  <si>
    <t>Xây kè Kéo Trường</t>
  </si>
  <si>
    <t>Đường bê tông từ QL3B đến Mùa Puộm</t>
  </si>
  <si>
    <t>Đường nội đồng Nả Táng</t>
  </si>
  <si>
    <t>Đường nội đồng từ Nà Đán đến Nà Lốc</t>
  </si>
  <si>
    <t>Đường bê tông Nà Choong - Cốc Đứa</t>
  </si>
  <si>
    <t>Mở mới đường sản xuất Hin Toọc sang Phia Tuồng</t>
  </si>
  <si>
    <t xml:space="preserve">Xây kè chống sạt lở Vằng Thấn - Nà Mạ </t>
  </si>
  <si>
    <t>Mở mới đường Vằng Thấn đến Cọn Moỏng</t>
  </si>
  <si>
    <t>Xây cầu Nà Chiêng</t>
  </si>
  <si>
    <t>Đường bê tông từ nhà văn hóa thôn Khuổi Phầy đến cuối thôn</t>
  </si>
  <si>
    <t>Đường bê tông Cốc Chủ - Nà Vài</t>
  </si>
  <si>
    <t xml:space="preserve">Đường bê tông Pá Deng -Vằng Thiên </t>
  </si>
  <si>
    <t>Mở mới đường sản xuất Cốc Pheo, Cốc Lầu</t>
  </si>
  <si>
    <t>Xây Cầu Soi Pái</t>
  </si>
  <si>
    <t>Mở mới đường sản xuất Đin Đeng đi Kéo Phia</t>
  </si>
  <si>
    <t> Đường bê tông ngõ xóm Nà Pùng - Khả Keo</t>
  </si>
  <si>
    <t>Đường ngõ xóm QL3B đến Nà Thôm</t>
  </si>
  <si>
    <t>Đường nội thôn từ Trạm hạ thế đến Cốc Pái</t>
  </si>
  <si>
    <t>Hệ thống mương dẫn nước từ Cốc Lìn đến Nà Nưa</t>
  </si>
  <si>
    <t>Mở mới đường sản xuất từ Pò Trang đi Phia Khao</t>
  </si>
  <si>
    <t>Xây kè chống sạt lở thôn Nà Vả</t>
  </si>
  <si>
    <t>Đường bê tông Pang Thửa - Mùa Puộm</t>
  </si>
  <si>
    <t xml:space="preserve">Mở mới đường sản xuất từ Nà Lại - Nà Giảo </t>
  </si>
  <si>
    <t>Ống dẫn nước Thẳm Đăm - Nà Chiêng</t>
  </si>
  <si>
    <t>Xây dựng phòng tin học, phòng thư viện và phòng giáo viên trường Mầm non Quang Phong</t>
  </si>
  <si>
    <t>Xây dựng sân vườn và tường rào trường Mầm non Quang Phong</t>
  </si>
  <si>
    <t>Đường ngõ xóm Nà Liềng - Nà Ca</t>
  </si>
  <si>
    <t>Đường bê tông từ nhà văn hóa thôn đến Nà Kéo</t>
  </si>
  <si>
    <t>Đường bê tông từ Khuổi Bao đi Pò Pái</t>
  </si>
  <si>
    <t>Đường đất trơn lầy lội khó đi vào mùa mưa</t>
  </si>
  <si>
    <t>Đường GNTN cấp B áp dụng thiết kế mâũ ban hành kèm theo Quyết định 272/QĐ-SGTVT ngày 31/7/2023 của Sở Giao thông vận tải tỉnh Bắc Kạn, chiều dài tuyến khoảng 250m</t>
  </si>
  <si>
    <t>Quy hoạch dây dựng xã đang lập và có danh mục này dự kiến phê duyệt trong quý IV/2024</t>
  </si>
  <si>
    <t>Đường ngõ xóm Cốc Ca - Nà Pò</t>
  </si>
  <si>
    <t>Đường GNTN cấp B áp dụng thiết kế mâũ ban hành kèm theo Quyết định 272/QĐ-SGTVT ngày 31/7/2023 của Sở Giao thông vận tải tỉnh Bắc Kạn, chiều dài tuyến khoảng 200m</t>
  </si>
  <si>
    <t>Thôn Nà Buốc</t>
  </si>
  <si>
    <t>Đường GNTN cấp B áp dụng thiết kế mâũ ban hành kèm theo Quyết định 272/QĐ-SGTVT ngày 31/7/2023 của Sở Giao thông vận tải tỉnh Bắc Kạn, chiều dài tuyến khoảng 2500m</t>
  </si>
  <si>
    <t>Đường GNTN cấp B áp dụng thiết kế mâũ ban hành kèm theo Quyết định 272/QĐ-SGTVT ngày 31/7/2023 của Sở Giao thông vận tải tỉnh Bắc Kạn, chiều dài tuyến khoảng 1500m</t>
  </si>
  <si>
    <t>Đường GNTN cấp B áp dụng thiết kế mâũ ban hành kèm theo Quyết định 272/QĐ-SGTVT ngày 31/7/2023 của Sở Giao thông vận tải tỉnh Bắc Kạn, chiều dài tuyến khoảng 700m</t>
  </si>
  <si>
    <t>Đường GNTN cấp B áp dụng thiết kế mâũ ban hành kèm theo Quyết định 272/QĐ-SGTVT ngày 31/7/2023 của Sở Giao thông vận tải tỉnh Bắc Kạn, chiều dài tuyến khoảng 1200m</t>
  </si>
  <si>
    <t>Đường GNTN cấp B áp dụng thiết kế mâũ ban hành kèm theo Quyết định 272/QĐ-SGTVT ngày 31/7/2023 của Sở Giao thông vận tải tỉnh Bắc Kạn, chiều dài tuyến khoảng 900m</t>
  </si>
  <si>
    <t>Đường bê tông từ Khuổi Bao đi Pò Pâí</t>
  </si>
  <si>
    <t>Đi lại thuận  tiện cho nhân dân giao thương hàng hóa góp phần phát triển KT-XH</t>
  </si>
  <si>
    <t>Đường GNTN cấp B áp dụng thiết kế mâũ ban hành kèm theo Quyết định 272/QĐ-SGTVT ngày 31/7/2023 của Sở Giao thông vận tải tỉnh Bắc Kạn, chiều dài tuyến khoảng 300m</t>
  </si>
  <si>
    <t>Tạo điều kiện cho trường đảm bảo các điều kiện  dạy và hoạc tập của  cháu học sinh và giáo viên, nhân viên, nhà trường</t>
  </si>
  <si>
    <t>Xây dựng tường cao 2m, dài 350m bằng gạch chỉ; sân vườn rộng 400m2</t>
  </si>
  <si>
    <t>Ứng dụng CNTT trong dạy học mầm non, Giúp trẻ có một môi trường giáo dục hiện đại thân thiện và hiệu quả,  Giáo viên nghỉ chờ, có phòng để họp theo nhóm, sinh hoạt</t>
  </si>
  <si>
    <t>Gồm 03 phòng: Phòng tin học diện tích 40m2, phòng thư viện 48m2 và phòng giáo viên 12m2</t>
  </si>
  <si>
    <t xml:space="preserve"> Tăng cường cơ sở vật chất điều kiện làm việc cho giáo viên, Giáo viên tăng cường ứng dụng CNTT trong giảng dạy, thiết kế bài giảng điện tử, tăng khả năng tương tác với học sinh, Hình thành thói quen cho trẻ làm quen với sách, thích nghe kể chuyện, trẻ được tiếp cận với công nghệ số qua thư viện</t>
  </si>
  <si>
    <t>Phục vụ tưới tiêu đất sản xuất nông nghiệp</t>
  </si>
  <si>
    <t>Chiều dài 1.300m</t>
  </si>
  <si>
    <t>Tạo điều kiện thuận lợi cho người dân tham gia sản xuất, vận chuyển nông sản</t>
  </si>
  <si>
    <t>Mở rộng đường với chiều dài 1500m, mặt đường 3m</t>
  </si>
  <si>
    <t>Đi lại thuận tiện cho nhân dân giao thương hàng hóa góp phần phát triển KT-XH</t>
  </si>
  <si>
    <t>Đường bê tông Pang Thuở - Mùa Puộm</t>
  </si>
  <si>
    <t>Chống sạt lở đất</t>
  </si>
  <si>
    <t xml:space="preserve">Chiều dài 20m, cao 10m </t>
  </si>
  <si>
    <t>Tạo điều kiện thuận lợi cho người dân tham gia giao thông, trao đổi hàng hóa</t>
  </si>
  <si>
    <t>Mở mới đường dài khoảng 400m, rộng mặt đường 4 m</t>
  </si>
  <si>
    <t xml:space="preserve"> Tạo điều kiện cấp nước sản xuất nông nghiệp cho người dân</t>
  </si>
  <si>
    <t>Mương bê tông dài khoảng 1000m</t>
  </si>
  <si>
    <t>Phục vụ tưới tiêu sẩn xuất nông nghiệp</t>
  </si>
  <si>
    <t>Tạo điều kiện thuận lợi cho giao thông, trao đổi hàng hóa của người dân</t>
  </si>
  <si>
    <t>Mở rộng mặt đường 4m, đổ bê tông dài khoảng 800m</t>
  </si>
  <si>
    <t>Đường GNTN cấp B áp dụng thiết kế mâũ ban hành kèm theo Quyết định 272/QĐ-SGTVT ngày 31/7/2023 của Sở Giao thông vận tải tỉnh Bắc Kạn, chiều dài tuyến khoảng 150m</t>
  </si>
  <si>
    <t>Mở mới đường dài khoảng 800m, rộng mặt đường 4 m</t>
  </si>
  <si>
    <t>Tạo điều kiện thuận lợi cho người dân đi lại sản xuất, sinh hoạt</t>
  </si>
  <si>
    <t>Đường GNTN cấp B áp dụng thiết kế mâũ ban hành kèm theo Quyết định 272/QĐ-SGTVT ngày 31/7/2023 của Sở Giao thông vận tải tỉnh Bắc Kạn, chiều dài tuyến khoảng 800m</t>
  </si>
  <si>
    <t>Thôn Khuổi Phầy</t>
  </si>
  <si>
    <t xml:space="preserve">Thuận tiện đi lại cho nhân dân </t>
  </si>
  <si>
    <t>Cầu bê tông dài 20m</t>
  </si>
  <si>
    <t>Chống sạt lở vào đất nông nghiệp đang canh tác</t>
  </si>
  <si>
    <t>Chiều dài khoảng 2.500m, cao khoảng 1,5m</t>
  </si>
  <si>
    <t>Mở mới đường dài khoảng 1.000m, rộng mặt đường 4 m</t>
  </si>
  <si>
    <t xml:space="preserve">Chiều dài 100m, cao 2m </t>
  </si>
  <si>
    <t>Mở mới đường Chiều dài 300m</t>
  </si>
  <si>
    <t>Mở mới đường bê tông vào đập Cố Bó - Phiêng Quân</t>
  </si>
  <si>
    <t>Đường GNTN cấp B áp dụng thiết kế mâũ ban hành kèm theo Quyết định 272/QĐ-SGTVT ngày 31/7/2023 của Sở Giao thông vận tải tỉnh Bắc Kạn, chiều dài tuyến khoảng 1.000m</t>
  </si>
  <si>
    <t>Hỗ trợ nhà ở</t>
  </si>
  <si>
    <t>Mở rộng đường Háng Cáu - Cường Lợi</t>
  </si>
  <si>
    <t>Cầu cứng Hát Luông</t>
  </si>
  <si>
    <t>Đổ bê tông bờ hồ Khuổi Khe</t>
  </si>
  <si>
    <t>Xây dựng trạm bơm và mương dẫn nước Phiêng Đốc</t>
  </si>
  <si>
    <t xml:space="preserve">Trạm Bơm, kênh dẫn nước Khuổi Bú </t>
  </si>
  <si>
    <t>Xây lớp học và phòng chức năng trường Mầm Non</t>
  </si>
  <si>
    <t>Đường Khum Mằn - Bãi rác</t>
  </si>
  <si>
    <t>Đổ bê tông đường ngõ xóm Hát Cảm thôn Háng Cáu</t>
  </si>
  <si>
    <t>Đổ bê tông đường nội đồng QL3B chân núi Phia Mu</t>
  </si>
  <si>
    <t>Đổ bê tông đường ngõ xóm từ trục chính đến Bản Đâng - Nà Ké thôn Lũng Cào</t>
  </si>
  <si>
    <t xml:space="preserve">  Đổ bê tông đường Từ Cốc Lùng đến Lò Bó thôn Bản Đâng ( Ngõ xóm)</t>
  </si>
  <si>
    <t>Đổ bê tông đường ngõ xóm Lũng Tao - Bản Cũ, thôn Lũng Tao ( Đoạn từ nhà ông Cu đến nhà ông Lai)</t>
  </si>
  <si>
    <t>Đổ bê tông đường Từ nhà Thế vào Khuổi Giàng, thôn Bản Cháng</t>
  </si>
  <si>
    <t>Đường bê tông Mèng Đeng - Pác Dắm thôn Bản Cháng</t>
  </si>
  <si>
    <t>Đổ bê tông đường ngõ xóm Khuổi Ít- Co Pao thôn Khuổi Ít</t>
  </si>
  <si>
    <t>Đổ bê tông đường từ vườn ươm đến bờ sông thôn Đồng Tâm</t>
  </si>
  <si>
    <t xml:space="preserve">Đổ bê tông đường ngõ xóm Khuổi Ít Chòm Bon </t>
  </si>
  <si>
    <t>Đổ bê tông đường Nà Ké thôn Nà Đon</t>
  </si>
  <si>
    <t>Đổ bê tông đường nội đồng từ đầu cầu treo đến Khau Đon thôn Hát Luông</t>
  </si>
  <si>
    <t>Đổ bê tông đường nội đồng từ Lò Bó đến Thổ Công thôn Bản Đâng</t>
  </si>
  <si>
    <t>Đổ bê tông đường nội đồng Pan Khe thôn Phiêng Đốc</t>
  </si>
  <si>
    <t>Đổ bê tông đường Bản Cháng đến khu ruộng Nà Đon</t>
  </si>
  <si>
    <t>Mở rộng đường bê tông Háng Cáu - Cường Lợi</t>
  </si>
  <si>
    <t>Đường liên xã Kim Lư - Cường Lợi mặt đường hẹp, nên việc mở rộng rất cần thiết cho đi lại thuận tiện giao lưu buôn bán</t>
  </si>
  <si>
    <t xml:space="preserve">Mặt đường bê tông 5m, dày 18cm, chiều dài 7 km </t>
  </si>
  <si>
    <t>Thuận tiện cho việc đi lại của người dân và vận chuyển hàng hóa cho xe có trọng tải lớn.</t>
  </si>
  <si>
    <t>Cầu cứng có trọng tải 15 tấn , dài 50m</t>
  </si>
  <si>
    <t xml:space="preserve">Xe ô tô đến tận thôn thì xã sẽ đạt tiêu chí giao thông trong bộ tiêu chí NTM nâng cao, và người dân đi lại thuận tiện, trao đổi hàng hóa </t>
  </si>
  <si>
    <t>Đường Khum Mằn - Bãi Rác</t>
  </si>
  <si>
    <t>Đổ bê tông theo thiết kế mẫu</t>
  </si>
  <si>
    <t>Đường đất rộng 3m, dài khoảng 1000m</t>
  </si>
  <si>
    <t>Đường đất rộng 3m, dài 1000m</t>
  </si>
  <si>
    <t>Thôn Lũng Cào</t>
  </si>
  <si>
    <t>Đường đất rộng 2,5m, dài khoảng 300m</t>
  </si>
  <si>
    <t>Đây là đường vào khu du lịch sinh thái, nên cần được đầu tu để phát triển du lịch sinh thái địa phương cũng như của huyện</t>
  </si>
  <si>
    <t>Sẵn đường đất 2,5m dài khoảng 300m</t>
  </si>
  <si>
    <t>Thôn Lũng Tao</t>
  </si>
  <si>
    <t>Đường đất rộng 3m, dài khoảng 500m</t>
  </si>
  <si>
    <t>Sẵn đường đất 3m, dài  khoảng 400m</t>
  </si>
  <si>
    <t>Sẵn đường đất 3m , dài khoảng 500m</t>
  </si>
  <si>
    <t>Sẵn đường đất 3m, dài khoảng 800m</t>
  </si>
  <si>
    <t>Thôn Đồng Tâm</t>
  </si>
  <si>
    <t>Sẵn đường đất rộng 3m dài khoảng 500m</t>
  </si>
  <si>
    <t>Dài khoảng 1000m</t>
  </si>
  <si>
    <t>Thôn Nà Đon</t>
  </si>
  <si>
    <t>Đường đất rộng 3m dài khoảng 120m</t>
  </si>
  <si>
    <t>Sẵn đường đất rộng 1,5m, dài khoảng 600m</t>
  </si>
  <si>
    <t>Dài khoảng 500m</t>
  </si>
  <si>
    <t xml:space="preserve">Xây dựng trạm bơm và mương dẫn nước Phiêng Đốc,  </t>
  </si>
  <si>
    <t>Phục vụ cho sản xuất nông nghiệp</t>
  </si>
  <si>
    <t>Đập mương bê tông dài khoảng 3000m</t>
  </si>
  <si>
    <t>Tạo điều kiện cấp nước cho sản xuất nông nghiệp</t>
  </si>
  <si>
    <t>Cung cấp nước sạch cho nhân dân, đảm bảo ổn định cuộc sống để lao động sản xuất góp phần phát triển KT-XH</t>
  </si>
  <si>
    <t>Xây đập Khuổi Luông và dẫn nước ra Nà Sao Thâm Không</t>
  </si>
  <si>
    <t>Đảm bảo cơ sở vật chất của xã và phù hợp với quy hoạch</t>
  </si>
  <si>
    <t>Phục vụ cho các cuộc họp của Đảng ủy, HĐND, UBND các ban ngành đoàn thể cũng như phục vụ các hoạt động về văn hóa, văn nghệ, thể dục, thể thao của bà con trên địa bàn xã, góp phần xây dựng tiêu chí nông thôn mới</t>
  </si>
  <si>
    <t>Mở mới đường Vằng Thiên đến Cọn Moỏng</t>
  </si>
  <si>
    <r>
      <t>Diện tích khoảng 1.500 m</t>
    </r>
    <r>
      <rPr>
        <vertAlign val="superscript"/>
        <sz val="11"/>
        <rFont val="Times New Roman"/>
        <family val="1"/>
      </rPr>
      <t>2</t>
    </r>
  </si>
  <si>
    <t>Nâng cấp, cải tạo nguồn nước sinh hoạt thôn Khuổi A</t>
  </si>
  <si>
    <t>Xây dựng lò giết mổ gia súc, gia cầm xã Trần Phú</t>
  </si>
  <si>
    <t>Cải tạo nâng cấp đường Tục Lừa - Bản Chang thôn Nà Mển</t>
  </si>
  <si>
    <t>Bê tông đường ngõ xóm Nà Luông</t>
  </si>
  <si>
    <t>Đường liên thôn Nà Vèn - Khuổi Mý</t>
  </si>
  <si>
    <t>Đường Sản xuất Hang Lọ</t>
  </si>
  <si>
    <t>Đổ bê tông đường Kéo Pụt - Khuổi Can</t>
  </si>
  <si>
    <t>Cải tạo, nâng cấp Chợ Trần Phú</t>
  </si>
  <si>
    <t>Hiện đã quy hoạch quỹ đất xây dựng nhưng chưa có kinh phí thực hiện</t>
  </si>
  <si>
    <t>Giải phòng mặt bằng, xây nhà tưởng niệm theo quy định</t>
  </si>
  <si>
    <t xml:space="preserve">Để tưởng nhớ và ghi nhận những công lao to lớn của cán bộ, chiến sĩ đã anh dũng hy sinh trong quá trình làm nhiệm vụ </t>
  </si>
  <si>
    <t>Trường THCS Trần Phú</t>
  </si>
  <si>
    <t>Đường lên trường bị hự hỏng, thiếu các phòng học chuyên môn, một số phòng hư hỏng xuống cấp,…</t>
  </si>
  <si>
    <t>Làm mới đường lên Trường THCS Trần Phú; Xây mới 01 bục sân khấu; Xây mới 06 phòng học bộ môn gồm 01 phòng Âm nhạc;  01 phòng học Mỹ thuật; 01 phòng học Công nghệ; 01 phòng KHTN; 01 phòng đa chức năng; 01 phòng học Khoa học xã hội; Xây mới 02 phòng chuyên môn Tự nhiên và khoa học xã hội; Xây mới 01 Phòng tư vấn học đường và hỗ trợ giáo dục học sinh khuyết tật học hòa; Xây mới 01 phòng truyền thống; Xây mới 01 nhà kho; Làm mới nhà để xe cho học sinh và  GV</t>
  </si>
  <si>
    <t>Đảm báo cơ sở vật chất cho các cháu học sinh, phát triển nên giao dực của địa phương, góp phần hoàn thiện tiêu chí xây dựng nông thôn mới</t>
  </si>
  <si>
    <t>Thôn Nà Noong, Cung Năm, Khuổi Khiếu</t>
  </si>
  <si>
    <t>Công trình nước sạch tại thôn Khuổi khiếu đã hư hỏng, hiện 03 thôn chưa có công trình cấp nước tập trung, một số hộ thiếu nước sinh hoạt vào mùa khô,…</t>
  </si>
  <si>
    <t>Sửa chữa, cải tạo, nâng cấp: Hệ thống bể lọc, bể chữa, ống dẫn nước</t>
  </si>
  <si>
    <t>79 hộ hương lợi</t>
  </si>
  <si>
    <t>Chợ được đàu tư từ năm 2001 đến này chưa được sửa chữa nâng cấp, hiện các hạng mục trong chợ đã hư hỏng, xuống cấp cần được cải tạo, nâng cấp trong thời gian trươc mắt.</t>
  </si>
  <si>
    <t>Sửa chữa xay lại tường rào, xây lại nhà vệ sinh, hệ thống thoát nước,nâng cấp sân và nhà chợ,…</t>
  </si>
  <si>
    <t>Tạo điều kiện thuận lợi, an toàn cho người dân địa phương, tiểu thương đến chợ mua bán trao đổi hàng hóa</t>
  </si>
  <si>
    <t>Thôn Nà Coòng</t>
  </si>
  <si>
    <t>Thôn chưa có công trình cấp nước sinh hoạt tập trung  một số hộ thiếu nước sinh hoạt vào mùa khô,…</t>
  </si>
  <si>
    <t>Xây hệ thống đường ống dẫn nước, bể chữa, bể lọc,….</t>
  </si>
  <si>
    <t>Phục vụ nước sinh hoạt cho 45 hộ dân</t>
  </si>
  <si>
    <t>Hiện xã chưa được đầu tư lò giết mổ, nếu nược đầu tư sẽ giảm ô nhiễm môi trường</t>
  </si>
  <si>
    <t>Giải phòng mặt bằng, xây lò giết mổ</t>
  </si>
  <si>
    <t>Phát triển kinh tế xã hội của địa phương, giảm ô nhiễm môi trường.</t>
  </si>
  <si>
    <t>Dự án 1: Nội dung số 02: Hỗ trợ nhà ở</t>
  </si>
  <si>
    <t>Xây dựng được 46 nhà đảm bảo 3 cứng theo quy định</t>
  </si>
  <si>
    <t>Thôn Nà Tảng</t>
  </si>
  <si>
    <t>Hiện trạng đường đất, chưa có cầu qua suối, diện tích đất sản xuất lớn</t>
  </si>
  <si>
    <t xml:space="preserve">Cầu bê tông cốt théo dài 16m, rộng 4m, mở rộng đường lâm nghiệp </t>
  </si>
  <si>
    <t>50 hộ hương lợi, 100 ha đất sản xuất</t>
  </si>
  <si>
    <t>Phòng học cũ xây dựng lâu năm, không đủ diện tích.</t>
  </si>
  <si>
    <t>12 phòng học nhà 2 tầng</t>
  </si>
  <si>
    <t>Học sinh có phòng học theo đúng tiêu chuẩn của Bộ giao dục và đào tạo</t>
  </si>
  <si>
    <t>Đường đất người dân đi lại khó khăn</t>
  </si>
  <si>
    <t>Đổ đường BTXM dài 300 rộng 2m</t>
  </si>
  <si>
    <t>Phục vụ 20 hộ, diện tích hưởng lợi 2,4 ha</t>
  </si>
  <si>
    <t>Thôn Khuổi Mý</t>
  </si>
  <si>
    <t>Bị hự hỏng xuống cấp không đủ nước sử dụng</t>
  </si>
  <si>
    <t>Cải tạo sửa chữa hệ thống  nước</t>
  </si>
  <si>
    <t>24 hộ hưởng lợi</t>
  </si>
  <si>
    <t>Thôn Khuổi Mý, Nà Vèn</t>
  </si>
  <si>
    <t>Nền đường đất dài 600m nền rộng 4m</t>
  </si>
  <si>
    <t>Đổ BTXM theo thiết kế mẫu đường GTNT loại B dài 600m</t>
  </si>
  <si>
    <t>67 hộ hưởng lợi, diện tích hưởng lợi 100ha</t>
  </si>
  <si>
    <t>Thôn Nà Mới</t>
  </si>
  <si>
    <t>Hiện trạng chưa có đường vào khu sản xuất</t>
  </si>
  <si>
    <t>Mở tiếp đường dài 1,5km, rộng 4m</t>
  </si>
  <si>
    <t>15 hộ hưởng lợi, diện tích hưởng lợi 20ha</t>
  </si>
  <si>
    <t>Nền đường đất dài 300m, rộng 2m</t>
  </si>
  <si>
    <t>BTXM đương dài 300 rộng 2m</t>
  </si>
  <si>
    <t>4 hộ hưởng lợi, diện tích hưởng lợi 7ha</t>
  </si>
  <si>
    <t>Thôn Nà Liêng</t>
  </si>
  <si>
    <t>Hiện này mưa lớn cầu tràn bị tắc, không thoát nước được</t>
  </si>
  <si>
    <t>Cầu cứng BTCT dài 18m, rộng 6m</t>
  </si>
  <si>
    <t>104 hộ hưởng lợi, diện tích hưởng lợi 250 ha</t>
  </si>
  <si>
    <t>Nền đường BTXM hẹp dài 260m, rộng 1,7m cần mở rộng để xe vào vận chuyển nông lâm sản</t>
  </si>
  <si>
    <t>Mở rộng nền và đổ BTXM dài 260m rộng đủ 3m. Đổ nối tiếp đoạn đường dài 500m, rộng 3m, đày 18cm</t>
  </si>
  <si>
    <t>50 hộ hưởng lợi, diện tích hưởng lợi 50ha</t>
  </si>
  <si>
    <t>Thôn Khuổi Khiếu</t>
  </si>
  <si>
    <t>Mở mới nền đường đất rộng 3m, dài 400m</t>
  </si>
  <si>
    <t>40 hộ hưởng lợi, đất sản xuất 30 ha</t>
  </si>
  <si>
    <t>Đổ BTXM dài 400m, rộng 3m dầy 18cm</t>
  </si>
  <si>
    <t>10 hộ hưởng lợi, đất sản xuất 20 ha</t>
  </si>
  <si>
    <t>Ưu tiên 20</t>
  </si>
  <si>
    <t>Thôn Nà Mển</t>
  </si>
  <si>
    <t>Đường bê tông dài 650m rộng 1,5m, các phương tiện lớn không đi lại được, khó khăn trong vận chuyển hàng hóa</t>
  </si>
  <si>
    <t>Mở rộng và đổ bê tông đường đài 1km, rộng 3m, dầy 18cm, trên tuyến điều chuyển kênh thủy lợi</t>
  </si>
  <si>
    <t>27 hộ hưởng lợi</t>
  </si>
  <si>
    <t>Ưu tiên 21</t>
  </si>
  <si>
    <t>Chưa có đập mương, lấy nước sản xuất khó khăn</t>
  </si>
  <si>
    <t>Xây đập, kênh BTXM dài 300m, kích thước 30x30</t>
  </si>
  <si>
    <t>20 hộ hưởng lợi, phục vụ 2ha đất lúa</t>
  </si>
  <si>
    <t>Ưu tiên 22</t>
  </si>
  <si>
    <t>Nền đường đất chưa được nhà nước đầu tư, chưa có đường vào rừng sản xuất</t>
  </si>
  <si>
    <t>Mở đường dài 1,5km, nền rộng 5m vào khu sản xuất</t>
  </si>
  <si>
    <t>21 hộ hưởng lợi, đất sản xuất 45 ha</t>
  </si>
  <si>
    <t>Ưu tiên 23</t>
  </si>
  <si>
    <t>Mới đường và đổ bê tông dài 1km, rộng 3m, dầy 18cm</t>
  </si>
  <si>
    <t>42 hộ hưởng lợi, đất sản xuất 100 ha</t>
  </si>
  <si>
    <t>Ưu tiên 24</t>
  </si>
  <si>
    <t>Đường  đất nền rộng 4m</t>
  </si>
  <si>
    <t>Đổ BTXM đường dài 600, tộng 3m, đày 18cm</t>
  </si>
  <si>
    <t>42 hộ hưởng lợi, đất sản xuất 10 ha</t>
  </si>
  <si>
    <t>Ưu tiên 25</t>
  </si>
  <si>
    <t>Chưa có đập, mương đất kho khăn trong việc lấy nước sản xuất</t>
  </si>
  <si>
    <t>Xây dựng đập, Đổ kệnh BTXM dài 600m, kích Thước 30x30cm</t>
  </si>
  <si>
    <t>15 hộ hưởng lợi, đất sản xuất 1 ha</t>
  </si>
  <si>
    <t>Ưu tiên 26</t>
  </si>
  <si>
    <t>Đường đất rộng 3m, dài 500m đi lại vào khu sản xuất khó khăn</t>
  </si>
  <si>
    <t xml:space="preserve">Mở tiếp và đổ bê tông đường dài 1km, rộng 3m, đày 18cm </t>
  </si>
  <si>
    <t>Ưu tiên 27</t>
  </si>
  <si>
    <t>Xây dựng đập, Đổ kệnh BTXM dài 200m, kích thươc 30x30cm</t>
  </si>
  <si>
    <t>Ưu tiên 28</t>
  </si>
  <si>
    <t>Thôn Nà Coóc</t>
  </si>
  <si>
    <t>Xây đập, kênh BTXM dài 500m, kích thước 30x30</t>
  </si>
  <si>
    <t>18 hộ hưởng lợi ohục vụ 2,5ha đất lúa</t>
  </si>
  <si>
    <t>Ưu tiên 29</t>
  </si>
  <si>
    <t>Đường đất nền rộng 2,5m, đi lại vào khu sản xuất khó khăn</t>
  </si>
  <si>
    <t>Mở rộng nền và đổ BTXM dài 1,2km rộng 3m, dầy 18cm</t>
  </si>
  <si>
    <t>20 hộ hưởng lợi ohục vụ 20 ha đất nông nghiệp</t>
  </si>
  <si>
    <t>Ưu tiên 30</t>
  </si>
  <si>
    <t>Xây mới tường rà 250m</t>
  </si>
  <si>
    <t>Trụ sở quân sự xã Sơn Thành</t>
  </si>
  <si>
    <t>Công trình: Sân khấu có mái lợp Trường TH&amp;THCS Lương Thành</t>
  </si>
  <si>
    <t>Công trình: Sân khấu có mái lợp Trường Mầm Non Sơn Thành</t>
  </si>
  <si>
    <t>Công trình: Cơi nới phòng học điểm chính Nà KhonTrường Mầm Non Sơn Thành</t>
  </si>
  <si>
    <t>Thay mái tôn, thay đường dây điện, láng nền, chát lại toàn bộ tường nhà hai tầng lớp học bậc THCS trường TH và THCS Lam Sơn</t>
  </si>
  <si>
    <t>Láng sân bê tông Tiểu học</t>
  </si>
  <si>
    <t>Xây nhà vệ sinh học sinh bậc THCS</t>
  </si>
  <si>
    <t>Xây dựng tường rào Trường TH và THCS Lương Thành</t>
  </si>
  <si>
    <t>Sửa nhà trạm y tế Lam Sơn đưa vào sử dụng</t>
  </si>
  <si>
    <t>Láng sân bê tông Trường TH&amp;THCS Lương Thành</t>
  </si>
  <si>
    <t>Cơi nới phòng học điểm chính Nà KhonTrường Mầm Non Sơn Thành</t>
  </si>
  <si>
    <t>Sân khấu có mái lợp Trường Mầm Non Sơn Thành</t>
  </si>
  <si>
    <t>Sân khấu có mái lợp Trường TH&amp;THCS Lương Thành</t>
  </si>
  <si>
    <t>Cầu cứng Nà Đăng - Nà Lác, thôn Nà Khon</t>
  </si>
  <si>
    <t>Đường điện Xưởng Cưa - Bản Diếu</t>
  </si>
  <si>
    <t>Đường điện thôn Khuổi Vạt, Pác Cáp</t>
  </si>
  <si>
    <t>Nâng cấp đường điện và cấp cột điện từ Khuổi Pục - Nà Slưa thôn Nà Nôm</t>
  </si>
  <si>
    <t>Đường điện Kéo dây 3 pha sang Nà Quang thôn Nà Pàn</t>
  </si>
  <si>
    <t>Nối tiếp đường dây điện vào các hộ Khu gần Hồ nước</t>
  </si>
  <si>
    <t>Đường điện Nhả Đa</t>
  </si>
  <si>
    <t>Công trình: Đập Vằng Kheo, thôm Pục</t>
  </si>
  <si>
    <t>Công trình khoan giếng CN-Nà Lạ, thôn Pan Khe</t>
  </si>
  <si>
    <t>Công trình khoan giếng CN-Nà Cốc Phát thôn Pan Khe</t>
  </si>
  <si>
    <t>Công trình khoan giếng CN Nà Pùng thôn Pan Khe</t>
  </si>
  <si>
    <t>Công trình: Đập mương Pác Lùng Vai - Nà Mu, thôn Bản Diếu</t>
  </si>
  <si>
    <t>Công trình đổ bê tông nối tiếp đường Khuổi Luộng</t>
  </si>
  <si>
    <t>Công trình: Đổ bê tông Đường ngõ xóm Cốc Pục, thôn Nà Lẹng</t>
  </si>
  <si>
    <t>Công trình: Xây mương dẫn nước đập Nà Lẹng</t>
  </si>
  <si>
    <t xml:space="preserve">Công trình: Xây dựng đập kênh mương nội đồng từ đập Phia Vẻn ra đến nhà ông Lương Quang </t>
  </si>
  <si>
    <t>Công trình: Đương bê tông ngõ xóm bản trên, thôn Nà Kèn</t>
  </si>
  <si>
    <t>Công trình: Đường bê tông Nà Én, thôn Hợp Thành</t>
  </si>
  <si>
    <t>Công trình Đường ngõ xóm từ nhà ông Nghị đến nhà ông Lộc thôn Phiêng Cuôn</t>
  </si>
  <si>
    <t>Công trình: Đường ngõ xóm Pò Bôm 2 thôn Pò Chẹt</t>
  </si>
  <si>
    <t>Công trình: Đường ngõ xóm Cốc Khuông, thôn Pan Khe</t>
  </si>
  <si>
    <t>Công trình: Đường vào khu sản xuất Thôm Quyền, thôn Nà Khon</t>
  </si>
  <si>
    <t>Công trình: Đường ngõ xóm Pò Bôm 1 thôn Pò Chẹt</t>
  </si>
  <si>
    <t>Công trình: Mương thủy lợi Cốc Kham-Pó Khiếu</t>
  </si>
  <si>
    <t>Công trình: Xây kênh mương dẫn nước từ hồ ra đồng ruộng, thôn Thanh Sơn</t>
  </si>
  <si>
    <t>Đường sản xuất dọc theo suối cạn ra đường Quốc lộ</t>
  </si>
  <si>
    <t>Công trình: Đổ bê tông Đường vào khu sản xuất Bó Mèo, thôn Nà Lẹng</t>
  </si>
  <si>
    <t>Công trình: Xây dựng kênh mương thủy lợi tuyến Khuổi Pục và tuyến Nà Nôm, thôn Nà Nôm</t>
  </si>
  <si>
    <t>Công trình: Xây dựng tuyến kênh mương Cốc Có - Nà Slám, Bản Diếu</t>
  </si>
  <si>
    <t>Công trình: Xây dựng đập, kênh mương thủy lợi thôn Khuổi Luông</t>
  </si>
  <si>
    <t>Công trình: Đổ bê tông đường ngõ xóm Slam Kha- Cốc Pục, thôn Nà Lẹng</t>
  </si>
  <si>
    <t>Công trình: Đường vào khu sản xuất Pác Slọ, thôn Bản Chang</t>
  </si>
  <si>
    <t xml:space="preserve">Công trình: Đường vào khu sản xuất Sloong Bó </t>
  </si>
  <si>
    <t>Công trình: Đường vào khu sản xuất  Bó Eng, thôn Thôm Pục</t>
  </si>
  <si>
    <t>Công trình: Đường sản xuất từ nhà bà Nhiệu - đường liên thôn Khuổi Kháp, Nà Lẹng. Nhánh 2 từ Thọ Công - Đông Thấn</t>
  </si>
  <si>
    <t>Công trình: Đường liên Pác Cáp - Hát Lài</t>
  </si>
  <si>
    <t>Công trình: Đường vào khu sản Xuất Lùng Chình - đi Kéo Cà</t>
  </si>
  <si>
    <t>Công trình: Đổ bê tông đường đi Cốc Kẹn</t>
  </si>
  <si>
    <t>Công trình: Đổ bê tông đường Khuổi Luông đến mỏ Ăng ti mon</t>
  </si>
  <si>
    <t>Công trình: Đường bê tông Khuổi Luông-Bằng Long</t>
  </si>
  <si>
    <t>Đường sản xuất quốc lộ 3B đến Pò Mả Slam, thôn Pan Khe</t>
  </si>
  <si>
    <t>CT: Đường khu sản xuất Pan Khe (Từ lán ông La đến Nà Pùng)</t>
  </si>
  <si>
    <t>Công trình: Đường ngõ xóm từ quốc lộ 3B (Nhà Bà Ành đến nhà Doanh, Đức)</t>
  </si>
  <si>
    <t>Công trình: Đường bê tông đỉnh Khao Dảo đi Thôm Săm-Đông Phi</t>
  </si>
  <si>
    <t>Công trình: Đổ bê tông đường vào khu sản xuất từ nhà Bà Bông đến Nà Pài thôn Nà Nôm</t>
  </si>
  <si>
    <t>Công trình: Đường vào khu sản xuất từ nhà văn hóa thôn-Cốc Phia Moàng</t>
  </si>
  <si>
    <t>Công trình: Đường ngõ xóm thôn Nà Nôm</t>
  </si>
  <si>
    <t>Công trình: Đường vào khu sản xuất Slọ Ngù - Pàn Lùng Va, thôn Xưởng Cưa</t>
  </si>
  <si>
    <t xml:space="preserve">Công trình: Đường vào khu sản xuất Bó Vai Nà Slám, Lủng Chình </t>
  </si>
  <si>
    <t>Công trình: Đường vào khu sản xuất Khuổi Mười - Khuổi Điểng, thôn Bản Diếu</t>
  </si>
  <si>
    <t>Công trình: Đường vào khu sản xuất Slưa Phồm - Khưa Trạng, thôn Pò Chẹt</t>
  </si>
  <si>
    <t>Công trình: Đường vào khu sản xuất Kéo Bao, thôn Pò Chẹt</t>
  </si>
  <si>
    <t>Công trình: Đường vào khu sản xuất Phiêng Kèn, thôn Nà Kèn</t>
  </si>
  <si>
    <t>Công trình: Đường vào khu sản xuất Pác Kéo - Kéo Quân, thôn Nà Kèn</t>
  </si>
  <si>
    <t>Công trình: Đường vào khu sản xuất Slọ Liềng, thôn Hợp Thành</t>
  </si>
  <si>
    <t>Công trình: Đường bê tông Cạm Mản, thôn Hợp Thành</t>
  </si>
  <si>
    <t>Công trình: Đường ngõ xóm Pò Chẹt - Đông Sâu</t>
  </si>
  <si>
    <t>Công trình: Đường bê tông Soi Cải - Nà Diệc</t>
  </si>
  <si>
    <t>Công trình: Đường bê tông Pác Khuổi Po lên sân vận động Hat Ngần</t>
  </si>
  <si>
    <t>Công trình: Đường bê tông ngõ xóm từ nhà họp thôn đến nhà bà Hương, thôn Phiêng Cuôn</t>
  </si>
  <si>
    <t>Công trình Đường ngõ xóm từ nhà ông Nghị đến qua nhà ông Lợi thôn Phiêng Cuôn</t>
  </si>
  <si>
    <t>Công trình Đường vào khu sản xuất từ nhà ông Họp đến Khuổi Om thôn Phiêng Cuôn</t>
  </si>
  <si>
    <t>Công trình Đường ngõ xóm Phắc Hom từ nhà ông Bình đến nhà ông Khình thôn Phiêng Cuôn</t>
  </si>
  <si>
    <t>Công trình: Đường bê tông ngõ xóm Keo Phia - Lũng Lầu, thôn Phiêng Cuôn</t>
  </si>
  <si>
    <t>Công trình: Đường vào khu sản xuất Hồ Thanh Sơn</t>
  </si>
  <si>
    <t>Công trình: Đường bê tông Khuổi Luông - Bãi rác xã Kim Lư</t>
  </si>
  <si>
    <t>Công trình: Đường ngõ xóm Nà Mển, thôn Nà Khon</t>
  </si>
  <si>
    <t>Công trình: Đường giao thông liên thôn Khuổi Kháp - Nà Lẹng</t>
  </si>
  <si>
    <t>Công trình: Đường vào khu sản xuất Nhả Đa, thôn Thôm Pục</t>
  </si>
  <si>
    <t>Công trình: Đường vào khu sản xuất Thẳm Càng - Buổng Hồng, thôn Xưởng Cưa</t>
  </si>
  <si>
    <t>Công trình: Đường liên thôn Hợp Thành - Pan Khe</t>
  </si>
  <si>
    <t>Công trình: Đường vào khu sản xuất Phiêng Dù (đoạn 2)</t>
  </si>
  <si>
    <t>Công trình: Đường ngõ xóm Khuổi Luông - Khuổi Bốc</t>
  </si>
  <si>
    <t>Công trình: Đường vào khu sản xuất Chang Slọ, thôn Bản Chang</t>
  </si>
  <si>
    <t>Công trình: Đường ngõ xóm Nà Đăng, Nà Khon</t>
  </si>
  <si>
    <t>Công trình: Đồng bê tông đường vào khu sản xuất Phia Đeng, thôn Bản Diếu</t>
  </si>
  <si>
    <t>Công trình: Đường Cốc Khau - Phiêng Luông ( đoạn 2)</t>
  </si>
  <si>
    <t>Công trình: Đường bê tông Khuổi Vạt, thôn Pác Cáp</t>
  </si>
  <si>
    <t>Công trình: Đường ngõ xóm Lung Chình, thôn Khuổi Luông</t>
  </si>
  <si>
    <t>Công trình: Đường vào khu sản xuất Nà Khon (Đoạn nối tiêp)</t>
  </si>
  <si>
    <t>Công trình: Đường vào khu sản xuất Phia Khao, thôn Pò Chẹt</t>
  </si>
  <si>
    <t>Công trình: Đường ngõ xóm Bản Chang - Đông Slấn</t>
  </si>
  <si>
    <t>Công trình: Đường ngõ xóm Phiêng Cuôn  (ông Việt)</t>
  </si>
  <si>
    <t>Công trình: Đường bê tông Nà Nôm - Vằng Hon</t>
  </si>
  <si>
    <t xml:space="preserve">Công trình: Đường bê tông Khuổi Kháp - Hát Ngần </t>
  </si>
  <si>
    <t>Công trình: Nhà Văn hóa xã Sơn Thành</t>
  </si>
  <si>
    <t xml:space="preserve">Sau khi hoàn thành công trình sẽ phục cho học sinh và các bộ công nhân viên nhà trường có chỗ để tổ chức các ngày lễ của nhà trường </t>
  </si>
  <si>
    <t>Diện tích Rộng khoảng 8m, dài 10m</t>
  </si>
  <si>
    <t>Hiện nay chưa có Sân khấu có mái lợp Trường TH&amp;THCS Lương Thành</t>
  </si>
  <si>
    <t>Hiện nay chưa có Sân khấu có mái lợp Trường Mầm Non Sơn Thành</t>
  </si>
  <si>
    <t>Trường Mầm non Sơn Thành</t>
  </si>
  <si>
    <t xml:space="preserve">Sau khi hoàn thành công trình sẽ phục cho học có chỗ ngủ buổi trưa, phòng kho để đồ dùng </t>
  </si>
  <si>
    <t>Diện tích Rộng khoảng 3m, dài 6m, cao 4m</t>
  </si>
  <si>
    <t xml:space="preserve">Cơn nới 04 phòng học </t>
  </si>
  <si>
    <t>NTM</t>
  </si>
  <si>
    <t xml:space="preserve">Công trình: Sửa nhà trạm y tế Lam Sơn </t>
  </si>
  <si>
    <t>Xây tường bao quanh khuôn viên đất nhà trường đã có giấy chứng nhận quyền sử dụng đất, nhưng chưa có quy hoạch mặt bằng tổng thể đước cấp có thẩm quyền phê duyệt, chỉ có sơ đồ mặt bằng tổng thể</t>
  </si>
  <si>
    <t>Công trình: Xây dựng tường rào Trường TH và THCS Lam Sơn</t>
  </si>
  <si>
    <t>Công trình: Khoan giếng CN-Nà Lạ, thôn Pan Khe</t>
  </si>
  <si>
    <t>Công trình: Khoan giếng CN-Nà Cốc Phát, thôn Pan Khe</t>
  </si>
  <si>
    <t>Công trình: Khoan giếng CN Nà Pùng, thôn Pan Khe</t>
  </si>
  <si>
    <t>Công trình: Đập Cốc Túm, thôn Thôm Pục</t>
  </si>
  <si>
    <t>Xây mới 200m2 tường rào</t>
  </si>
  <si>
    <t>Xây tường rào bao quanh trường học.</t>
  </si>
  <si>
    <t>Tường rào được xây từ lâu năm hiện nay đã xống cấp nhiều, có đoạn đã bị đổ, có đoạn nứt sắp đổ không đảm bảo an toàn cho nhà trường.</t>
  </si>
  <si>
    <t>Xây mới 02 nhà vệ sinh đạt tiêu chuẩn (01 nhà vệ sinh của HS, 01 nhà vệ sinh của GV)</t>
  </si>
  <si>
    <t xml:space="preserve">Xây 2 nhà vệ sinh </t>
  </si>
  <si>
    <t>Nhà trường chưa có nhà vệ sinh của GV. Nhà vệ sinh của học sinh do xây dựng lâu năm, hiện nay đã xuống cấp  nhiều không đảm bảo an toàn cho nhà trường.</t>
  </si>
  <si>
    <t>Xây mới một ngôi nhà đảm bảo an toàn. 1 nhà bảo vệ</t>
  </si>
  <si>
    <t>01 nhà bảo vệ với diện tích 12m2</t>
  </si>
  <si>
    <t>Nhà trường chưa có nhà bảo vệ.</t>
  </si>
  <si>
    <t>Xây mới một nhà đa đăng đạt tiêu chuẩn.</t>
  </si>
  <si>
    <t>01 nhà đa năng đủ diện tích theo thông tư quy định.</t>
  </si>
  <si>
    <t>Nhà trường chưa có nhà đa năng.</t>
  </si>
  <si>
    <t>Xây mới 1 ngôi nhà 2 tầng đạt tiêu chuẩn đảm bảo đủ phòng học bộ môn và phòng hỗ trợ học tập.</t>
  </si>
  <si>
    <t>Một ngôi nhà 2 tầng có đủ các phòng học bộ môn, phòng hỗ trợ học tập.</t>
  </si>
  <si>
    <t>Nhà trường chưa có phòng học bộ môn, phòng hỗ trợ học tập (Phòng thiết bị, phòng Đội thiếu niên, phòng Y tế, phòng truyền thống…)</t>
  </si>
  <si>
    <t>Xây mới 1 ngôi nhà 2 tầng đạt tiêu chuẩn đảm bảo đủ phòng học cho nhà trường.</t>
  </si>
  <si>
    <t xml:space="preserve"> Một ngôi nhà  2 tầng  có đủ 10 phòng học.</t>
  </si>
  <si>
    <t>Lớp học bán kiên cố, diện tích nhỏ được xây dựng từ lâu năm, hiện nay đã xuống cấp nhiều.</t>
  </si>
  <si>
    <t xml:space="preserve">Nhà xây kiên cố </t>
  </si>
  <si>
    <t>Trường chính tại Nà Khon</t>
  </si>
  <si>
    <t>Sân lát gạch 1000m2</t>
  </si>
  <si>
    <t>Nhà 2 tầng gồm 4 phòng học</t>
  </si>
  <si>
    <t>làm mới 100%</t>
  </si>
  <si>
    <t>01 nhà đa năng đủ diện tích theo thông tư quy định</t>
  </si>
  <si>
    <t>Hiện tại chưa có nhà đa năng</t>
  </si>
  <si>
    <t>Dài: 1500 m, rộng 50cm</t>
  </si>
  <si>
    <t xml:space="preserve">18 hộ hưởng lợi, phục vụ 15 ha đất nông nghiệp </t>
  </si>
  <si>
    <t>Công trình: Mương thủy lợi Cốc Kham-Pó Khiếu, Thôn Hát Lài</t>
  </si>
  <si>
    <t>Sau khi hoàn thành công trình sẽ đạt tiêu chí thủy lợi</t>
  </si>
  <si>
    <t>Dài 650 m, rộng 60 cm</t>
  </si>
  <si>
    <t xml:space="preserve">36 hộ hưởng lợi, phục vụ 10 ha đất nông nghiệp </t>
  </si>
  <si>
    <t xml:space="preserve">Sau khi hoàn thành công trình sẽ đạt tiêu chí giao thông </t>
  </si>
  <si>
    <t>Dài 100 m, rộng 3m</t>
  </si>
  <si>
    <t>15 hộ hưởng lợi, phục vụ 15 ha đất lâm nghiệp và 20ha đất lâm nghiệp, 0,5ha đất nông nghiệp</t>
  </si>
  <si>
    <t>Công trình đổ bê tông nối tiếp đường Khuổi Luộng, Thôn Thanh Sơn</t>
  </si>
  <si>
    <t>Dài 500 m, rộng 3m</t>
  </si>
  <si>
    <t>30 hộ hưởng lợi phục vụ 5 ha đất trồng trọt nông nghiệp</t>
  </si>
  <si>
    <t>Đường sản xuất dọc theo suối cạn ra đường Quốc lộ, thôn Thanh Sơn</t>
  </si>
  <si>
    <t>17 hộ hưởng lợi</t>
  </si>
  <si>
    <t>Chiều rộng 3m, dày 18 cm, chiều dài 2000m</t>
  </si>
  <si>
    <t>Phục vụ đi lại và sản xuất nông-lâm nghiệp</t>
  </si>
  <si>
    <t>Thôn Nà Lẹng</t>
  </si>
  <si>
    <t>Chiều rộng 2,5m, dày 16 cm, chiều dài 500m</t>
  </si>
  <si>
    <t>Phục vụ đi lại của nhân dân và sản xuất nông nghiệp</t>
  </si>
  <si>
    <t>Chiều rộng 30, cao 30, chiều dài 400m</t>
  </si>
  <si>
    <t>Phục vụ sản xuất 17 hộ hưởng lợi</t>
  </si>
  <si>
    <t>Phục vụ tưới tiêu 02 cách đồng tuyến Khuổi Pục và tuyến Nà Nôm</t>
  </si>
  <si>
    <t>Dài 300m</t>
  </si>
  <si>
    <t xml:space="preserve">Xây dựng nối tiếp 02 tuyến mương </t>
  </si>
  <si>
    <t>Chiều dài Khoảng 500m,</t>
  </si>
  <si>
    <t>Công trình: Xây dựng đập kênh mương nội đồng từ đập Phia Vẻn ra đến nhà ông Lương Quang, thôn Xưởng Cưa</t>
  </si>
  <si>
    <t>50 hộ hưởng lợi của 02 thôn Bản Diếu, Khuổi Luông, Xưởng Cưa</t>
  </si>
  <si>
    <t>Chiều dài 1,000m, rộng 03 mét, cao 0,3m</t>
  </si>
  <si>
    <t>Hiện nay tuyến kênh mương chưađược đầu tư xây dựng kiên cố</t>
  </si>
  <si>
    <t>31 hộ hưởng lợi của trong thôn, trong đó có  3,0 ha đất nông nghiệp</t>
  </si>
  <si>
    <t xml:space="preserve">02 đập dâng; mương dài: 600 m, </t>
  </si>
  <si>
    <t xml:space="preserve">Hiện nay chưa có đập kênh mương thủy lợi để tạo điều kiện tưới tiêu  thuận lợi phục vụ cho bà con nhân dân thôn Khuổi Luông </t>
  </si>
  <si>
    <t>Thôn Khuổi Luông</t>
  </si>
  <si>
    <t>Tạo điều kiện cho bà con nhân dân trong thôn đi lại và giao thương hàng hóa được thuận lợi hơn</t>
  </si>
  <si>
    <t>Chiều rộng 2,5m, dày 16 cm, chiều dài 800m</t>
  </si>
  <si>
    <t>Phục vụ đi lại và sản xuất nông nghiệp</t>
  </si>
  <si>
    <t>Bản Chang</t>
  </si>
  <si>
    <t>Công trình: Đổ bê tông đường ngõ xóm Slam Kha- Cốc Pục, thôn Bản Chang</t>
  </si>
  <si>
    <t xml:space="preserve">10 hộ hưởng lợi  phục vụ cho sản xuất đất lâm nghiệp 8 ha và phục vụ cho các hộ gia đình đi lại </t>
  </si>
  <si>
    <t>Dài: 400 m, rộng 3m, dày 18 cm</t>
  </si>
  <si>
    <t>Hiện nay chưa có đường giao thông thông suốt tạo điều kiện thuận lợi cho bà con nhân dân của thôn Bản Chang đi lại  vào khu sản xuất được thuận tiện</t>
  </si>
  <si>
    <t>Thôn Bản Chang</t>
  </si>
  <si>
    <t>Sau khi hoàn thành công trình sẽ đạt được tiêu chí về giao thông tại địa phương</t>
  </si>
  <si>
    <t>Dài: 200m, rộng 3m</t>
  </si>
  <si>
    <t>11 hộ hưởng lợi, thôn Thôm Pục; phục vụ  10ha đất lâm nghiệp, 2 ha đất nông nghiệp và phục vụ đi lai cho bà con trong thôn</t>
  </si>
  <si>
    <t xml:space="preserve">Công trình: Đường vào khu sản xuất Sloong Bó, thôn Thôm Pục </t>
  </si>
  <si>
    <t>15 hộ hưởng lợi, thôn Thôm Pục; phục vụ  15ha đất lâm nghiệp, 3 ha đất nông nghiệp và phục vụ đi lai cho bà con trong thôn</t>
  </si>
  <si>
    <t>Chiều dài tuyến  2.000m, rộng 3m</t>
  </si>
  <si>
    <t>60 hộ hưởng lợi, thôn Khuổi Kháp và thôn Nà Lẹng, và phục  đường đi lại cho nhân dân đi lại trồng lúa và trồng ngô và phục vụ 60ha đất lâm nghiệp, 1,0ha đất nông nghiệp</t>
  </si>
  <si>
    <t xml:space="preserve">Thôn Khuổi Kháp </t>
  </si>
  <si>
    <t>Dài: 1500 m, rộng 3m</t>
  </si>
  <si>
    <t>150 hộ hưởng lợi, gồm thôn Hát Lài, thôn Pác Cáp và thôn Nà Nôm phục vụ 50 ha đất lâm nghiệp và 10 ha đất nông nghiệp</t>
  </si>
  <si>
    <t xml:space="preserve">Thôn Pác Cáp </t>
  </si>
  <si>
    <t>40 hộ hưởng lợi, thôn Khuổi Luông, và phục  đường đi lại cho nhân dân đi lại trồng lúa và trồng ngô và phục vụ 50ha đất lâm nghiệp, 1,0ha đất nông nghiệp</t>
  </si>
  <si>
    <t xml:space="preserve">Thôn Khuổi Luông </t>
  </si>
  <si>
    <t>Công trình: Đường vào khu sản Xuất Lùng Chình - đi Kéo Cà, thôn Khuổi Luông</t>
  </si>
  <si>
    <t>Dài: 2000 m, rộng 3m</t>
  </si>
  <si>
    <t>50 hộ hưởng lợi, thôn Khuổi Luông, và phục  đường đi lại cho nhân dân đi lại trồng lúa và trồng ngô</t>
  </si>
  <si>
    <t>Công trình: Đổ bê tông đường đi Cốc Kẹn, thôn Khuổi Luông</t>
  </si>
  <si>
    <t>20 hộ hưởng lợi, thôn Khuổi Luông, có 4000 đất ruộng và đường đi lại cho nhân dân đi trồng rừng</t>
  </si>
  <si>
    <t>80 hộ hưởng lợi, gồm thôn Khuổi Luông, thôn Bản Diếu v thôn Xưởng Cưa phục vụ  90ha đất lâm nghiệp và 10,0 ha đất nông nghiệp</t>
  </si>
  <si>
    <t>Tạo điều kiện cho người dân trong thôn đi lại, thuận tiện cho sản xuất</t>
  </si>
  <si>
    <t>Chiều dài 300m, rộng 3m</t>
  </si>
  <si>
    <t>Nhân dân đi lại còn khó khăn 30 hộ hưởng lợi</t>
  </si>
  <si>
    <t>Chiều dài 1000m, rộng 3m</t>
  </si>
  <si>
    <t>Nhân dân đi lại còn khó khăn 100 hộ hưởng lợi</t>
  </si>
  <si>
    <t>CT: Đường khu sản xuất Pan Khe (Từ lán ông La đến Nà Pùng), thôn Pan Khe</t>
  </si>
  <si>
    <t>Dài 300m rộng 3m</t>
  </si>
  <si>
    <t>Nhân dân đi lại còn khó khăn</t>
  </si>
  <si>
    <t>Công trình: Đường ngõ xóm từ quốc lộ 3B (Nhà Bà Ành đến nhà Doanh, Đức), thôn Pan Khe</t>
  </si>
  <si>
    <t>Dài 4 km, rộng 3m,</t>
  </si>
  <si>
    <t>200 hộ hưởng lợi, nhân dân đi lại còn khó khăn</t>
  </si>
  <si>
    <t>Công trình: Đường bê tông đỉnh Khao Dảo đi Thôm Săm-Đông Phi, THÔN Pan Khe</t>
  </si>
  <si>
    <t>Dài 1,000m, rộng 3mét, dày 18cm</t>
  </si>
  <si>
    <t>Hiện nay chưa có đường bê tông bà con nhân dân đi lại rất khó khăn</t>
  </si>
  <si>
    <t>Dài: 1000 m, rộng 3m</t>
  </si>
  <si>
    <t xml:space="preserve">15 hộ hưởng lợi, phục vụ 30 ha đất lâm nghiệp </t>
  </si>
  <si>
    <t>Dài 300m, rộng 3mét, dày 18cm</t>
  </si>
  <si>
    <t>Chiều dài 1,000m, rộng 3 mét, dày 18cm</t>
  </si>
  <si>
    <t>50 hộ hưởng lợi gồm các thôn Bản Diếu, Khuổi Luông</t>
  </si>
  <si>
    <t>Chiều dài 1,500m, rộng 03 mét</t>
  </si>
  <si>
    <t>Chiều dài 2,000m, rộng 03 mét, xây mới 01 cây cầu</t>
  </si>
  <si>
    <t>Thôn Pò Chẹt</t>
  </si>
  <si>
    <t>Chiều dài 1,500m, rộng 3 mét, dày 18cm</t>
  </si>
  <si>
    <t>Chiều dài 250m, rộng 3 mét, dày 18cm</t>
  </si>
  <si>
    <t>Thôn Nà Kèn</t>
  </si>
  <si>
    <t>Chiều dài 3,500m, rộng 2,5 mét, dày 16cm</t>
  </si>
  <si>
    <t>Chiều dài 300m, rộng 2,5 mét, dày 16cm</t>
  </si>
  <si>
    <t>Chiều dài 800m, rộng 03 mét</t>
  </si>
  <si>
    <t>Thôn Hợp Thành</t>
  </si>
  <si>
    <t>Chiều dài 400m, rộng 03 mét, dày 18 cm</t>
  </si>
  <si>
    <t>Chiều dài 800m, rộng 03 mét, dày 18 cm</t>
  </si>
  <si>
    <t>Chiều dài 400m, rộng 3 mét, dày 18cm</t>
  </si>
  <si>
    <t>Chiều dài 1,500m, rộng 03 mét, dày 18 cm</t>
  </si>
  <si>
    <t>Chiều dài 300m, rộng 03 mét, dày 18 cm</t>
  </si>
  <si>
    <t>Công trình: Đường bê tông Pác Khuổi Po lên sân vận động Hát Ngần, thôn Soi Cải</t>
  </si>
  <si>
    <t>Chiều dài 200m, rộng 03 mét, dày 18 cm</t>
  </si>
  <si>
    <t>Chiều dài 600m, rộng 03 mét, dày 18 cm</t>
  </si>
  <si>
    <t>Chiều dài 3,000m, rộng 03 mét, dày 18 cm</t>
  </si>
  <si>
    <t>Chiều dài 500m, rộng 03 mét, dày 18 cm</t>
  </si>
  <si>
    <t>Chiều dài 1.800m, rồng 03 mét, dày 18 cm</t>
  </si>
  <si>
    <t xml:space="preserve">25 hộ hưởng lợi  phục vụ cho các hộ gia đình đi lại </t>
  </si>
  <si>
    <t>Dài: 250 m, rộng 3 m</t>
  </si>
  <si>
    <t>Hiện nay chưa có đường giao thông thông suốt tạo điều kiện thuận lợi cho bà con nhân dân của thôn Pò Chẹt đi lại được thuận tiện</t>
  </si>
  <si>
    <t>15 hộ hưởng lợi, phục vụ 15 ha đất lâm nghiệp và 0,2 đất nông nghiệp</t>
  </si>
  <si>
    <t>Dài: 150 m, rộng 3 m</t>
  </si>
  <si>
    <t>Hiện nay chưa có đường giao thông thông suốt tạo điều kiện thuận lợi cho bà con nhân dân của thôn Pan Khe đi lại được thuận tiện</t>
  </si>
  <si>
    <t xml:space="preserve"> Thôn Pan Khe</t>
  </si>
  <si>
    <t>10 hộ hưởng lợi, phục vụ 3ha đất nông nghiệp</t>
  </si>
  <si>
    <t>Dài: 200 m, rộng 3 m</t>
  </si>
  <si>
    <t>Hiện nay chưa có đường giao thông thông suốt tạo điều kiện thuận lợi cho bà con nhân dân của thôn Nà Khon đi lại  vào khu sản xuất được thuận tiện</t>
  </si>
  <si>
    <t>21 hộ hưởng lợi, phục vụ 40 ha đất lâm nghiệp và 1,2 đất nông nghiệp</t>
  </si>
  <si>
    <t>Dài: 1500 m, rộng 3 m</t>
  </si>
  <si>
    <t>Hiện nay chưa có đường giao thôngvào hồ tạo điều kiện thuận lợi cho bà con nhân dân của thôn Thanh Sơn đi lại vào hồ được thuận tiện</t>
  </si>
  <si>
    <t xml:space="preserve">80 hộ hưởng lợi  của thôn Khuổi Luong, thôn Bản Diếu, thôn Xưởng Cưa và một số hộ xã Kim Lư, trong đó 90 ha đất lâm nghiệp và 10 ha đất nông nghiệp </t>
  </si>
  <si>
    <t>Dài: 1400 m, rộng 3 m</t>
  </si>
  <si>
    <t>Hiện nay chưa có đường giao thông thông suốt tạo điều kiện thuận lợi cho bà con nhân dân của thôn Khuổi Luông đi lại được thuận tiện</t>
  </si>
  <si>
    <t xml:space="preserve">13 hộ hưởng lợi  phục vụ cho các hộ gia đình đi lại </t>
  </si>
  <si>
    <t>Hiện nay chưa có đường giao thông thông suốt tạo điều kiện thuận lợi cho bà con nhân dân của thôn Nà Khon đi lại được thuận tiện</t>
  </si>
  <si>
    <t xml:space="preserve"> Thôn Nà Khon</t>
  </si>
  <si>
    <t xml:space="preserve">80 hộ hưởng lợi  của thôn Bản Chang, thôn Khuổi Kháp, thôn Nà Pàn, thôn Nà Lẹng, trong đó 97 ha đất lâm nghiệp và 13 ha đất nông nghiệp </t>
  </si>
  <si>
    <t>Dài: 1300 m, rộng 3 m</t>
  </si>
  <si>
    <t>Hiện nay chưa có đường giao thông thông suốt tạo điều kiện thuận lợi cho bà con nhân dân của 02 thôn Khuổi Kháp - Nà Lẹng đi lại được thuận tiện</t>
  </si>
  <si>
    <t xml:space="preserve">15 hộ hưởng lợi  phục vụ cho các hộ gia đình đi lại </t>
  </si>
  <si>
    <t>Hiện nay chưa có đường giao thông thông suốt tạo điều kiện thuận lợi cho bà con nhân dân của thôn Pò Chẹt đi lại  vào khu sản xuất được thuận tiện</t>
  </si>
  <si>
    <t>20 hộ hưởng lợi, phục vụ 2,5 ha đất nông nghiệp</t>
  </si>
  <si>
    <t>Dài: 400 m, rộng 3 m</t>
  </si>
  <si>
    <t>Hiện nay chưa có đường giao thông thông suốt tạo điều kiện thuận lợi cho bà con nhân dân của thôn Thôm Pục đi lại  vào khu sản xuất được thuận tiện</t>
  </si>
  <si>
    <t>36 hộ hưởng lợi của các thôn Xưởng Cưa, thôn Pan Khe, thôn Bản Diếu, trong đó có 25 ha đất lâm nghiệp và 4,5 ha đất nông nghiệp</t>
  </si>
  <si>
    <t>Dài: 1000 m, rộng 3 m</t>
  </si>
  <si>
    <t>Hiện nay chưa có đường giao thông thông suốt tạo điều kiện thuận lợi cho bà con nhân dân của thôn Xưởng Cưa đi lại  vào khu sản xuất được thuận tiện</t>
  </si>
  <si>
    <t>140 hộ hưởng lợi của các thôn Pò Chẹt, thôn Pan Khe, thôn Hát Lài thôn Nà Nôm, trong đó có 50ha đất lâm nghiệp và 0,5ha đất nông nghiệp</t>
  </si>
  <si>
    <t>Dài: 2500 m, rộng 3 m</t>
  </si>
  <si>
    <t>Hiện nay chưa có đường giao thông thông suốt tạo điều kiện thuận lợi cho bà con nhân dân của thôn Pan Khe, Hợp Thành đi lại  và vận chuyển hàng hóa thuận tiện</t>
  </si>
  <si>
    <t>Thôn Hợp Thành - Pan Khe</t>
  </si>
  <si>
    <t xml:space="preserve">25 hộ hưởng lợi  phục vụ cho sản xuất đất lâm nghiệp 35 ha và phục vụ cho các hộ gia đình đi lại </t>
  </si>
  <si>
    <t>Dài: 700 m, rộng 3 m</t>
  </si>
  <si>
    <t xml:space="preserve">Hiện nay chưa có đường giao thông thông suốt tạo điều kiện thuận lợi cho bà con nhân dân của thôn Pò Chẹt đi lại  và vận chuyển hàng hóa thuận tiện </t>
  </si>
  <si>
    <t xml:space="preserve">27 hộ hưởng lợi  phục vụ cho các hộ gia đình đi lại và phục vụ trong sản xuất </t>
  </si>
  <si>
    <t>Dài: 500 m, rộng 3,0m</t>
  </si>
  <si>
    <t xml:space="preserve">Hiện nay chưa có đường giao thông thông suốt tạo điều kiện thuận lợi cho bà con nhân dân của thôn Khuổi Luông đi lại  và vận chuyển hàng hóa thuận tiện </t>
  </si>
  <si>
    <t xml:space="preserve">10 hộ hưởng lợi  phục vụ cho sản xuất đất lâm nghiệp 25 ha và phục vụ cho các hộ gia đình đi lại </t>
  </si>
  <si>
    <t>Dài: 300 m, rộng 2,5m</t>
  </si>
  <si>
    <t>Dài: 200 m, rộng 2,5 m</t>
  </si>
  <si>
    <t xml:space="preserve">Hiện nay chưa có đường giao thông thông suốt tạo điều kiện thuận lợi cho bà con nhân dân của thôn Nà Khon đi lại  và vận chuyển hàng hóa thuận tiện </t>
  </si>
  <si>
    <t>192 hộ hưởng lợi của các thôn Pò Chẹt, thôn Pan Khe, thôn Bản Diếu, trong đó có 30ha đất lâm nghiệp và 12ha đất nông nghiệp</t>
  </si>
  <si>
    <t>Dài khoảng: 1800 m, rộng 3 m</t>
  </si>
  <si>
    <t xml:space="preserve">Hiện nay chưa có đường giao thông thông suốt tạo điều kiện thuận lợi cho bà con nhân dân của 02 thôn Pò Chẹt - Bản Diếu đi lại  và vận chuyển hàng hóa thuận tiện </t>
  </si>
  <si>
    <t xml:space="preserve"> Thôn Bản Diếu</t>
  </si>
  <si>
    <t xml:space="preserve">40 hộ hưởng lợi  của thôn Nà Kèn, thôn Hát Lài, trong đó 20 ha đất lâm nghiệp và 3,5 ha đất nông nghiệp </t>
  </si>
  <si>
    <t>Dài khoảng: 1.300 m, rộng 3,0m</t>
  </si>
  <si>
    <t xml:space="preserve">Hiện nay chưa có đường giao thông thông suốt tạo điều kiện thuận lợi cho bà con nhân dân của thôn Hát Lài đi lại  và vận chuyển hàng hóa thuận tiện </t>
  </si>
  <si>
    <t xml:space="preserve">30 hộ hưởng lợi  của thôn Pác Cáp, trong đó 14 ha đất lâm nghiệp và 2,5 ha đất nông nghiệp </t>
  </si>
  <si>
    <t>Dài  khoảng: 400 m, rộng 3,0m</t>
  </si>
  <si>
    <t xml:space="preserve">Hiện nay chưa có đường giao thông thông suốt tạo điều kiện thuận lợi cho bà con nhân dân của thôn Pác Cáp đi lại  và vận chuyển hàng hóa thuận tiện </t>
  </si>
  <si>
    <t xml:space="preserve">15 hộ hưởng lợi  phục vụ cho các hộ gia đình đi lại và phục vụ trong sản xuất </t>
  </si>
  <si>
    <t>Dài: khoảng 1200 m, rộng 3,0m</t>
  </si>
  <si>
    <t xml:space="preserve">30 hộ hưởng lợi  của thôn Nà Khon, thôn Phiêng Cuôn, trong đó 14 ha đất lâm nghiệp và 1,5ha đất nông nghiệp </t>
  </si>
  <si>
    <t>Dài khoảng: 200 m, rộng 3,0 m</t>
  </si>
  <si>
    <t xml:space="preserve">50 hộ hưởng lợi  của thôn Pò Chẹt, thôn Pan Khe, trong đó 52 ha đất lâm nghiệp và 2,5 ha đất nông nghiệp </t>
  </si>
  <si>
    <t>Dài: khoảng 1.100 m, rộng 3,0 m</t>
  </si>
  <si>
    <t xml:space="preserve">Hiện nay chưa có đường giao thông thông suốt tạo điều kiện thuận lợi cho bà con nhân dân của thôn Pò chẹt đi lại  và vận chuyển hàng hóa thuận tiện </t>
  </si>
  <si>
    <t>Dài: khoảng 270 m, rộng 2,5m</t>
  </si>
  <si>
    <t xml:space="preserve">Hiện nay chưa có đường giao thông thông suốt tạo điều kiện thuận lợi cho bà con nhân dân của thôn Bản Chang đi lại  và vận chuyển hàng hóa thuận tiện </t>
  </si>
  <si>
    <t xml:space="preserve">15 hộ hưởng lợi  của thôn, trong đó 25 ha đất lâm nghiệp và 1,5 ha đất nông nghiệp </t>
  </si>
  <si>
    <t>Dài: khoảng 600 m, rộng 3,0m</t>
  </si>
  <si>
    <t xml:space="preserve">Hiện nay chưa có đường giao thông thông suốt tạo điều kiện thuận lợi cho bà con nhân dân của thôn Phiêng Cuôn đi lại  và vận chuyển hàng hóa thuận tiện </t>
  </si>
  <si>
    <t xml:space="preserve">34 hộ hưởng lợi  của thôn Nà Nôm, thôn Hát Lài và một số hộ của thị trấn Yến Lạc, trong đó 25 ha đất lâm nghiệp và 12 ha đất nông nghiệp </t>
  </si>
  <si>
    <t>Dài: khoảng 500 m, rộng 3,0m</t>
  </si>
  <si>
    <t xml:space="preserve">Hiện nay chưa có đường giao thông thông suốt tạo điều kiện thuận lợi cho bà con nhân dân của thôn Nà Nôm đi lại  và vận chuyển hàng hóa thuận tiện </t>
  </si>
  <si>
    <t xml:space="preserve">Theo Quyết định số 4632/QĐ-UBND ngày 30/12/2022 của UBND huyện Na Rì về việc đồ án quy hoạch chung xây dựng xã Sơn Thành, huyệ Na Rì, tỉnh Bắc Kạn giai đoạn 2021-2030 </t>
  </si>
  <si>
    <t xml:space="preserve">80 hộ hưởng lợi  của thôn Bản Chang, Khuổi Kháp, thôn Soi Cải, trong đó 85 ha đất lâm nghiệp và 15 ha đất nông nghiệp </t>
  </si>
  <si>
    <t>Dài: khoảng 1300 m, rộng: 3 m</t>
  </si>
  <si>
    <t xml:space="preserve">Hiện nay chưa có đường giao thông thông suốt tạo điều kiện thuận lợi cho bà con nhân dân của 02 thôn đi lại  và vận chuyển hàng hóa thuận tiện </t>
  </si>
  <si>
    <t>Thôn Khuổi Kháp, Soi Cải</t>
  </si>
  <si>
    <t>Sau khi hoàn thành công trình sẽ đạt được tiêu chí về văn hóa tại địa phương</t>
  </si>
  <si>
    <t>300 chỗ ngồi và các công trình phụ trợ khác</t>
  </si>
  <si>
    <t>Trung tâm UBND xã chưa có nhà văn hóa để thuận lợi sự kiện, hội nghị, đại hội và văn hóa văn nghệ ở địa phương</t>
  </si>
  <si>
    <t>Bãi rác chung của UBND xã</t>
  </si>
  <si>
    <t>Xây dựng phòng bảo vệ Trường Mầm Non</t>
  </si>
  <si>
    <t>Xây dựng nhà công vụ Trường Mầm Non</t>
  </si>
  <si>
    <t>Xây dựng bếp ăn Trường Mầm Non</t>
  </si>
  <si>
    <t>Xây dựng hạ tầng kỹ thuật, phòng cháy chữa cháy Trường TH&amp;THCS</t>
  </si>
  <si>
    <t>Xây nhà bảo vệ khối phòng quản trị hành chính</t>
  </si>
  <si>
    <t>Xây khu sân chơi, bãi tập thể dục thể thaoTrường TH&amp;THCS</t>
  </si>
  <si>
    <t>Xây dựng khối phòng hỗ trợ học tậpTrường TH&amp;THCS</t>
  </si>
  <si>
    <t>Xây dựng phòng phụ trợ và phòng quản hành chính quản trịTrường TH&amp;THCS</t>
  </si>
  <si>
    <t xml:space="preserve">Sửa chữa, cải tạo Trường TH&amp;THCS </t>
  </si>
  <si>
    <t>Dự án đường lâm nghiệp</t>
  </si>
  <si>
    <t>Hồ chứa nước Khuổi Sáo</t>
  </si>
  <si>
    <t>Đường Khuổi Sáo-Nà Giàu</t>
  </si>
  <si>
    <t>Mương Nà Pàn Khuổi A</t>
  </si>
  <si>
    <t>Mương Pác Lùng - Cốc Mìn</t>
  </si>
  <si>
    <t>Mương Sloi Đình Nà Nen</t>
  </si>
  <si>
    <t>Mương Cốc Hóp Nà Giàng</t>
  </si>
  <si>
    <t>Mương Cốc Sâu Nà Giàu</t>
  </si>
  <si>
    <t>Mương Nà Cải- Nà Cồn</t>
  </si>
  <si>
    <t>Đường trục thôn Khung Xa</t>
  </si>
  <si>
    <t>Đường trục thôn Nà Cà</t>
  </si>
  <si>
    <t>Đường  nhựa - Phiêng Nen</t>
  </si>
  <si>
    <t>Đường Khuổi Kheo - Lùng Tranh</t>
  </si>
  <si>
    <t>Đường Nà Ái - Thẳm Mạ</t>
  </si>
  <si>
    <t>Đường Khuổi Húng thôn Nà Nen</t>
  </si>
  <si>
    <t>Đường Lọ Giảo Nà Nen</t>
  </si>
  <si>
    <t>Đường Nà Lọ Nà Nen</t>
  </si>
  <si>
    <t>Đường Nà Khoa - Khuổi Sluôn</t>
  </si>
  <si>
    <t>Đường nội đồng Nà Giàng</t>
  </si>
  <si>
    <t>Đường nhựa - Xa Quốc</t>
  </si>
  <si>
    <t>Đường Nà Giàu - Khuổi Pục</t>
  </si>
  <si>
    <t>Đường Cốc Chủ - Khuổi Lạ</t>
  </si>
  <si>
    <t xml:space="preserve">Đảm bảo cho 34  nhà 3 cứng, </t>
  </si>
  <si>
    <t>105 nhân khẩu</t>
  </si>
  <si>
    <t>Dựng án đường lâm nghiệp</t>
  </si>
  <si>
    <t>Mở mới 12 km đường đất</t>
  </si>
  <si>
    <t>Mặt đường rộng 5mét thiết kế rãnh 50cm</t>
  </si>
  <si>
    <t>Phuc vụ cho 1890 người đi lại</t>
  </si>
  <si>
    <t>Nà Khoa- Khuổi Sluôn</t>
  </si>
  <si>
    <t xml:space="preserve">Mặt đường bê tông rộng 3m*18cm x chiều dài 3000m </t>
  </si>
  <si>
    <t>Thôn Nà Nen</t>
  </si>
  <si>
    <t>Phuc vụ cho 390 người đi lai</t>
  </si>
  <si>
    <t>Phuc vụ cho 230 người đi lai</t>
  </si>
  <si>
    <t>Thôn Khuổi Kheo</t>
  </si>
  <si>
    <t xml:space="preserve">Mặt đường bê tông rông 3m*18cm x chiều dài 1500m </t>
  </si>
  <si>
    <t>Phuc vụ cho 630 người đi lai</t>
  </si>
  <si>
    <t>Nâng cấp mở rộng mặt đường bê tông</t>
  </si>
  <si>
    <t xml:space="preserve">Mặt đường bê tông rông 3m*18cm x chiều dài 2500m </t>
  </si>
  <si>
    <t>Phuc vụ cho1230 người đi lai</t>
  </si>
  <si>
    <t>Thôn Khung Xa</t>
  </si>
  <si>
    <t>Phuc vụ cho 650 người đi lai</t>
  </si>
  <si>
    <t>rộng: 30cm, cao 30cm ; BTXM đáy mương dày 15cm M200, BTXM 2 thành dày 12cm, chiều dài 1500 m</t>
  </si>
  <si>
    <t xml:space="preserve">Phuc vụ tưới tiêu cho 6,5 ha </t>
  </si>
  <si>
    <t>Thôn Nà Giàu</t>
  </si>
  <si>
    <t>rộng: 30cm, cao 30cm ; BTXM đáy mương dày 15cm M200, BTXM 2 thành dày 12cm, chiều dài 300 m</t>
  </si>
  <si>
    <t xml:space="preserve">Phuc vụ tưới tiêu cho 3,0 ha </t>
  </si>
  <si>
    <t>Nâng cấp Đường Nội đồng Nà Giàng</t>
  </si>
  <si>
    <t xml:space="preserve">Mặt đường bê tông rông 3m*15cm x chiều dài 600m </t>
  </si>
  <si>
    <t>Phuc vụ 23 hộ dân đi lại phục vụ sản xuất</t>
  </si>
  <si>
    <t>Thôn Nà Phai</t>
  </si>
  <si>
    <t>Thôn Nà Mình-Rầy Ỏi-Nà Giàu</t>
  </si>
  <si>
    <t>Thôn Nà mình</t>
  </si>
  <si>
    <t>Xây hồ chứa nước</t>
  </si>
  <si>
    <t>Xay đập dài 20m, 
mương rộng: 30cm, cao 30cm ; BTXM đáy mương dày 15cm M200, BTXM 2 thành dày 12cm,dài 1500m</t>
  </si>
  <si>
    <t>Phục vụ diện tích tưới tiêu 30ha</t>
  </si>
  <si>
    <t>Các phòng học xây dựng đã lâu năm nay xuống cấp trầm trọng, Sân trường khi mưa bị ngập nước và bùn lầy bẩn. Chư có nhà để xe nên gặp nhiều khó khăn trong việc bảo vệ tài sản của học sinh và giáo viên.</t>
  </si>
  <si>
    <t>Sửa chữa phòng lớp học văn hoá nhà 2 tầng Gồm: 10 phòng hoc; 02 phòng chờ Xây mới nhà 2 tầng,gồm 6 phòng học tại điểm trường Nà nen, xây mới nhà học bộ môn 2 tầng gồm 6 phòng học, xây mới 1 nhà đa năng chức tại trường chính</t>
  </si>
  <si>
    <t>Phù hợp với quy hoạch, kế hoạch</t>
  </si>
  <si>
    <t>Xây dựng phòng phụ trợ và phòng quản hành chính quản trị</t>
  </si>
  <si>
    <t>Nhà đã được xây dựng lâu năm đã xuống cấp , chưa có hệ thống phòng hành chính quản trị, nhà vệ sinh, chưa có nhà để xe cho giáo viên và học sinh, tường rào trường  chính chưa xây đủ, điểm trường Nà Nen chưa có rãnh thoát nước</t>
  </si>
  <si>
    <t>Xây mới nhà hội đồng, xây nhà kho, nhà để xe, sửa chữa nhà vệ sinh, xây bổ sung tường rào trường chính 1,500 m2, , điểm trường Nà Nen, xây hệ thống rãnh thoát nước điểm trường Nà Nen 2,000m2</t>
  </si>
  <si>
    <t>Xây dựng khối phòng hỗ trợ học tập Trường TH&amp;THCS</t>
  </si>
  <si>
    <t>Chưa có hệ thống khối phòng hỗ trợ học tập</t>
  </si>
  <si>
    <t>Xây dựng kiên cố  phòng thư viện, phòng thiết bị giáo dục, phòng tư vấn học đường, phòng đoàn đội</t>
  </si>
  <si>
    <t>Sân trường chưa được bê tông hóa, còn lầy lội vào mùa mưa</t>
  </si>
  <si>
    <t>Đổ bê tông  sân trường chính 2,000m2, làm rảnh thoát nước 2,000m2</t>
  </si>
  <si>
    <t>Xây nhà bảo vệ khối phòng quản trị hành chínhTrường TH&amp;THCS</t>
  </si>
  <si>
    <t>Chưa có nhà bảo vệ, trường chính và phân trường</t>
  </si>
  <si>
    <t>Xây 02 phòng bảo vệ tại Trường chính và phân trường</t>
  </si>
  <si>
    <t>Xây dựng hạ hạ tầng kỹ thuật, phòng cháy chữa cháyTrường TH&amp;THCS</t>
  </si>
  <si>
    <t>Chưa có hệ thống xử lý rác thải</t>
  </si>
  <si>
    <t>Xây dựng hệ thống phòng cháy chữa cháy, hệ thống xử lý rác thải</t>
  </si>
  <si>
    <t>Chưa có bếp ăn cho các cháu</t>
  </si>
  <si>
    <t>Xây dựng bếp ăn cho trường chính rộng khoản 42m2</t>
  </si>
  <si>
    <t>Chưa có nhà công vụ</t>
  </si>
  <si>
    <t>Xây dựng nhà công vụ cho giáo viên trường chính, quy mô 6 phòng</t>
  </si>
  <si>
    <t>Xây dựng phòng bảo vệ</t>
  </si>
  <si>
    <t xml:space="preserve">Xây dựng Nhà bảo vệ Trường chính </t>
  </si>
  <si>
    <t>Bãi rác chung 
của xã</t>
  </si>
  <si>
    <t>Thôn Khung
 Xa</t>
  </si>
  <si>
    <t>Xây hố xử lý rác, 
tường rào</t>
  </si>
  <si>
    <t>Xay hố xử lý rác có mái tre 
rộng 15 m, dài 20 m</t>
  </si>
  <si>
    <t>Làm mới 21 nhà tạm, dột nát cho 21 hộ nghèo</t>
  </si>
  <si>
    <t>Phục vụ cho nhân dân 7 thôn của xã</t>
  </si>
  <si>
    <t>Xây phòng học cấp Tiểu học xã Côn Minh</t>
  </si>
  <si>
    <t>Xây phòng học cấp Trung học cơ sở xã Côn Minh</t>
  </si>
  <si>
    <t>Thôn Nà Thỏa, xã Côn Minh</t>
  </si>
  <si>
    <t>Mở mới nền đường rộng 3,0m với chiều dài khoảng 2,0km</t>
  </si>
  <si>
    <t>Phục vụ nhu cầu đi lại cho các hộ dân, phục vụ đường vận xuất lâm nghiệp, thông thương hai xã Côn Minh - Quang Phong</t>
  </si>
  <si>
    <t>Thôn Nà Ngoàn, xã Côn Minh</t>
  </si>
  <si>
    <t>Mở mới nền đường rộng 3,0m với chiều dài khoảng 2,5km</t>
  </si>
  <si>
    <t>Đường sản xuất Đèo Quán, xã Côn Minh</t>
  </si>
  <si>
    <t>Thôn Áng Hin, xã Côn Minh.</t>
  </si>
  <si>
    <t>Mở mới nền đường rộng 3,0m với chiều dài khoảng 2,2km</t>
  </si>
  <si>
    <t>Phục vụ nhu cầu đi lại cho các hộ dân, phục vụ đường vận xuất lâm nghiệp với diện tích ≥80ha</t>
  </si>
  <si>
    <t>Thôn Nà Cằm, xã Côn Minh</t>
  </si>
  <si>
    <t>Phục vụ nhu cầu đi lại cho các hộ dân, phục vụ đường vận xuất lâm nghiệp với diện tích ≥60ha</t>
  </si>
  <si>
    <t>Mở mới nền đường rộng 3,0m với chiều dài khoảng 2,5 km</t>
  </si>
  <si>
    <t>Phục vụ nhu cầu đi lại cho các hộ dân, phục vụ đường vận xuất lâm nghiệp với diện tích ≥30ha</t>
  </si>
  <si>
    <t>Đường lâm nghiệp Lùng Tát</t>
  </si>
  <si>
    <t>Thôn Áng Hin, xã Côn Minh</t>
  </si>
  <si>
    <t>Mở mới nền đường rộng 3,0m với chiều dài khoảng 900m</t>
  </si>
  <si>
    <t xml:space="preserve">Phục vụ nhu cầu đi lại cho hơn 15hộ dân, phục vụ sản xuất nông lâm nghiệp, rừng </t>
  </si>
  <si>
    <t>Xây phòng học cấp Tiểu học Côn Minh</t>
  </si>
  <si>
    <t xml:space="preserve">Đảm bảo cho công tác dạy học nhà trường và học sinh </t>
  </si>
  <si>
    <t>Xây nhà 2 tầng gồm 4 phòng học</t>
  </si>
  <si>
    <t xml:space="preserve">Đảm bảo cho công tác dạy học </t>
  </si>
  <si>
    <t>Phụ hợp với quy hoạch sử dụng đất, quy hoạch xây dựng chung của xã</t>
  </si>
  <si>
    <t>Xây phòng học cấp Trung học cơ sở Côn Minh</t>
  </si>
  <si>
    <t>Phục vụ công tác huấn luyện và diễn tập.</t>
  </si>
  <si>
    <t xml:space="preserve">Phục vụ nhu cầu đi lại cho việc huấn luyện và diễn tập </t>
  </si>
  <si>
    <t>Quyết định số 5464/QĐ-UBND ngày 14/11/2023 của UBND huyện Na Rì</t>
  </si>
  <si>
    <t>2026-2030</t>
  </si>
  <si>
    <t>Xây tường rào trường TH&amp;THCS Cường Lợi</t>
  </si>
  <si>
    <t>Thay mái tôn nhà lớp học cấp Tiểu học trường TH&amp;THCS Cường Lợi</t>
  </si>
  <si>
    <t>Thay mái tôn nhà lớp học cấp THCS, trường TH&amp;THCS Cường Lợi</t>
  </si>
  <si>
    <t>Sửa chữa 6 phòng học cấp Tiểu học trường TH&amp;THCS Cường Lợi</t>
  </si>
  <si>
    <t>Xây dựng phòng học</t>
  </si>
  <si>
    <t>Xây 01 phòng học bộ môn trường TH&amp;THCS Cường Lợi</t>
  </si>
  <si>
    <t>Xây 01 nhà hành chính + khối phụ trợ trường Mầm Non Cường Lợi</t>
  </si>
  <si>
    <t>Xây 01 nhà lớp học + bếp ăn + các phòng bộ môn trường Mầm Non Cường Lợi</t>
  </si>
  <si>
    <t>Đổ bê tông đường vào khu sản xuất Rọ Dắm thôn Nặm Dắm đoạn cuối</t>
  </si>
  <si>
    <t xml:space="preserve">Đường vào khu sản xuất Cạm Cà thôn Nặm Dắm </t>
  </si>
  <si>
    <t>Ngầm vào đường sản xuất Rọ Dắm thôn Nặm Dắm, Cường Lợi</t>
  </si>
  <si>
    <t>Cầu và đường vào khu sản xuất Pác Phai thôn Nà Sang</t>
  </si>
  <si>
    <t>Cầu và đường vào khu sản xuất Yên Mạ thôn Nà Sang</t>
  </si>
  <si>
    <t>Đường vào khu sản xuất từ Rọ Nghiều đến nhà ông Tường- Cạm Lậc thôn Nà Tát</t>
  </si>
  <si>
    <t>Công trình thủy lợi  Cốc Bó - Cạm Phấy Nặm thôn Nà Tát</t>
  </si>
  <si>
    <t xml:space="preserve">Kênh mương Nà Chúa- Chào Khuôm - Khuổi Tặc thôn Nà Tát </t>
  </si>
  <si>
    <t>Đường sản xuất   vào Khuổi Nghiềng thôn Nà Tát</t>
  </si>
  <si>
    <t xml:space="preserve">Đường vào khu sản xuất Kéo Sảm- Pò Lải- Pò Ngoạng thôn Nà Tát </t>
  </si>
  <si>
    <t>Đường ngõ xóm Nà Tát thôn Nà Tát, Cường Lợi đoạn 2</t>
  </si>
  <si>
    <t xml:space="preserve">Đường sản xuất Cốc Khuông, Nà Sang </t>
  </si>
  <si>
    <t xml:space="preserve">Sửa chữa cải tạo nhà văn hóa và các hạng mục phụ trợ thôn Nà Khưa xã Cường Lợi </t>
  </si>
  <si>
    <t xml:space="preserve">Sửa chữa cải tạo nhà văn hóa và các hạng mục phụ trợ thôn Nà Chè xã Cường Lợi </t>
  </si>
  <si>
    <t xml:space="preserve">Sửa chữa cải tạo nhà văn hóa và các hạng mục phụ trợ thôn Nà Nưa xã Cường Lợi </t>
  </si>
  <si>
    <t>Đường trục thôn Nà Sha xã Cường Lợi đoạn 2</t>
  </si>
  <si>
    <t>Đổ bê tông đường liên xã Cường Lợi Kim Lư (đoạn xã Cường Lợi)</t>
  </si>
  <si>
    <t>Đường vào khu sản xuất Cốc Tranh thôn Nà Khưa</t>
  </si>
  <si>
    <t>Đường ngõ xóm Pác Lẹp, thôn Nà Khưa, Cường Lợi</t>
  </si>
  <si>
    <t>Đường vào khu sản xuất Sha Đeng thôn Pò Nim, Cường Lợi</t>
  </si>
  <si>
    <t>Đường vào khu sản xuất Tà Pai Thôm Rọ thôn Nà Nưa, Cường Lợi</t>
  </si>
  <si>
    <t>Đường sản xuất từ Pò Mu đến Rọ Ngà thôn Nà Nưa, Cường Lợi.</t>
  </si>
  <si>
    <t>Xây mới đập, kênh mương thủy lợi Phai Nghiều thôn Nà Nưa, Cường Lợi.</t>
  </si>
  <si>
    <t>Đường sản xuất cốc cúm khuổi hương  Nà Nưa thôn Nà Nưa , Cường Lợi</t>
  </si>
  <si>
    <t>Đường nfõ xóm khau kéo Nà Khưa thôn Nà Khưa</t>
  </si>
  <si>
    <t>Đường sản xuất Bó Tẻng thôn Nà Chè xã Cường Lợi</t>
  </si>
  <si>
    <t>Đường sản xuất Pò Đính Nà Sha thôn Nà Sha, Cường Lợi</t>
  </si>
  <si>
    <t>Sửa chữa nâng cấp đập kênh mương Phai Nằm thôn Nà Chè</t>
  </si>
  <si>
    <t>Xây mương  thủy lợi phai chạo co phong thôn Nà Khưa</t>
  </si>
  <si>
    <t>Ống dẫn nước thủy lợi kênh cạm báng sang Nà Bấc Nà Khun</t>
  </si>
  <si>
    <t>Các phòng học xây lâu năm đã xuống cấp</t>
  </si>
  <si>
    <t>Xây nhà 02 tầng gồm 8 phòng học</t>
  </si>
  <si>
    <t>Đường đất, nền mặt đường đã được đầu tư từ giai đoạn trước</t>
  </si>
  <si>
    <t xml:space="preserve">Đổ bê tông dày 18cm, rộng 3m, dài khoảng 200m </t>
  </si>
  <si>
    <t>Đạt tỷ lệ % tiêu chí giao thông đường sản xuất xã NTM nâng cao</t>
  </si>
  <si>
    <t>Đã có mặt bằng</t>
  </si>
  <si>
    <t>Đường đất, nền mặt đường do dân mở để đi lại sản xuất</t>
  </si>
  <si>
    <t xml:space="preserve">Đổ bê tông dày 18cm, rộng 3m, dài khoảng 600m </t>
  </si>
  <si>
    <t>xã Cường Lợi</t>
  </si>
  <si>
    <t>Đường đi qua suối đi lại khó khăn khi trời mưa</t>
  </si>
  <si>
    <t xml:space="preserve">Xây cống đổ đường ngầm bê tông </t>
  </si>
  <si>
    <t xml:space="preserve">Đổ bê tông dày 18cm, rộng 3m, dài khoảng 500m </t>
  </si>
  <si>
    <t xml:space="preserve">Đổ bê tông dày 18cm, rộng 3m, dài khoảng 400m </t>
  </si>
  <si>
    <t xml:space="preserve">Đổ bê tông dày 18cm, rộng 3m, dài khoảng 300m </t>
  </si>
  <si>
    <t>Đổ bê tông đường ngõ xóm  Nà Tát thôn Nà Tát đoạn 2</t>
  </si>
  <si>
    <t>Đường đất đi lại khó khăn khi trời mưa; là thôn được xáp nhập về xã Cường Lợi năm 2020 chưa được đầu tư do thôn mới xáp nhập về xã</t>
  </si>
  <si>
    <t xml:space="preserve">Đổ bê tông dày 18cm, rộng 3m, dài khoảng 1.500m </t>
  </si>
  <si>
    <t xml:space="preserve">Đổ bê tông dày 18cm, rộng 3m, dài khoảng 100m </t>
  </si>
  <si>
    <t xml:space="preserve">Nhà văn hóa chưa có tường rào nhà vệ sinh </t>
  </si>
  <si>
    <t xml:space="preserve">Xây tường rào nhà vệ sinh sửa chữa hệ thống điện </t>
  </si>
  <si>
    <t>Đạt tiêu chí về cơ sở vật chất VH xã NTM nâng cao</t>
  </si>
  <si>
    <t xml:space="preserve">Nhà văn hóa chưa có cổng, nhà vệ sinh </t>
  </si>
  <si>
    <t xml:space="preserve">Xây cổng nhà văn hóa. nhà vệ sinh sửa chữa hệ thống điện </t>
  </si>
  <si>
    <t>Nhà văn hóa được xây dựng từ giai đoạn trước hiện nay nhiều hạng mục đã xuống cấp</t>
  </si>
  <si>
    <t>Cạo tường, trát lại toàn bộ, sửa các công trình phụ trợ, hệ thống điện</t>
  </si>
  <si>
    <t>Đường đất đi lại khó khăn</t>
  </si>
  <si>
    <t>Đạt tiêu chí về giao thông xã NTM nâng cao</t>
  </si>
  <si>
    <t>Đổ bê tông dài 500m, rộng 3m, chiều dày 18cm</t>
  </si>
  <si>
    <t>Đổ bê tông dài 300m, rộng 3m, chiều dày 18cm</t>
  </si>
  <si>
    <t>Đường vào khu sản xuất Pa Đeng thôn Pò Nim, Cường Lợi</t>
  </si>
  <si>
    <t>Đường vào khu sản xuất Tà Spai Thôm Rọ thôn Nà Nưa, Cường Lợi</t>
  </si>
  <si>
    <t>Đổ bê tông dài 700m, rộng 3m, chiều dày 18cm</t>
  </si>
  <si>
    <t xml:space="preserve">Chưa có đập và kênh </t>
  </si>
  <si>
    <t>Xây đập + kênh dài 200m</t>
  </si>
  <si>
    <t>DĐạt tiêu chí thủy lợi xã NTM Nâng cao</t>
  </si>
  <si>
    <t>Nền mặt đường đường đất đi lại khó khăn khi trời mưa</t>
  </si>
  <si>
    <t>Đạt tiêu chí giao thông đường nội đồng</t>
  </si>
  <si>
    <t>Đường ngõ xóm khau kéo Nà Khưa thôn Nà Khưa</t>
  </si>
  <si>
    <t>Đường đất đi lại khó khăn khi trời mưa.</t>
  </si>
  <si>
    <t>Đạt tiêu chí giao thông đường ngõ xóm</t>
  </si>
  <si>
    <t>Đổ bê tông dài 250m, rộng 3m, chiều dày 18cm</t>
  </si>
  <si>
    <t xml:space="preserve">Đập kênh mương được xây từ giai đoạn trước hiện nay đã xuống cấp </t>
  </si>
  <si>
    <t>Sửa chữa nâng cấp đập và kênh</t>
  </si>
  <si>
    <t>Đạt tiêu chí thủy lợi xã NTM nâng cao</t>
  </si>
  <si>
    <t>Hiện trạng là mương đất chưa được xây dò dỉ không đảm bảo nước phục vụ SX NN</t>
  </si>
  <si>
    <t xml:space="preserve">Đổ bê tông kênh mương </t>
  </si>
  <si>
    <t xml:space="preserve">Dân tự mua vời về dẫn nước không đảm bảo khi trời mưa </t>
  </si>
  <si>
    <t xml:space="preserve">Mua ông nhựa dẫn nước Phi 200 dài 200m, xây trụ đỡ bắng bê tông qua sông </t>
  </si>
  <si>
    <t>Đã có mặt bằng sẵn, phù hợp với quy hoạch</t>
  </si>
  <si>
    <t>xã Cường Lợi, huyện Na Rì</t>
  </si>
  <si>
    <t>Xây nhà hiệu bộ, nhà lớp học trường Mầm Non Liêm Thủy</t>
  </si>
  <si>
    <t>Đường từ ĐT 256 đến khu sản xuất Pác Tấy, Khuổi Tấy B</t>
  </si>
  <si>
    <t>Cầu vào Bản Chang, thôn Khuổi Tấy A</t>
  </si>
  <si>
    <t>Đường từ Khuổi Lỷ vào Lọ Pshon, thôn Lũng Danh</t>
  </si>
  <si>
    <t>Cầu Pác Buốc, thôn Nà Bó</t>
  </si>
  <si>
    <t>Đường sản xuất Slam Kha, thôn Khuổi Tấy B</t>
  </si>
  <si>
    <t xml:space="preserve">Đường từ ĐT 256 đến khu sản xuất Mạy  Ỏ, thôn Khuổi Tấy B </t>
  </si>
  <si>
    <t>Đường, cầu Khuổi Lỷ vào Cốc Pái, thôn Lũng Danh</t>
  </si>
  <si>
    <t>Đường Cốc Lát - Nà Riềng  - Tổng Đình, thôn Bản Cải</t>
  </si>
  <si>
    <t>Đường sản xuất Cốc Muồng - Phai Nà - Cốc Mù, thôn Khuổi Tấy A</t>
  </si>
  <si>
    <t>Đường sản xuất Coóc Pục, thôn Khuổi Tấy A</t>
  </si>
  <si>
    <t>Đường sản xuất Lũng Nọi, thôn Nà Bó</t>
  </si>
  <si>
    <t>Đường lâm nghiệp Bó Ngần lên đến Khau Cải, thôn Nà Pì</t>
  </si>
  <si>
    <t>Đập, mương Năm Tốc, thôn Bản Cải</t>
  </si>
  <si>
    <t>Đập, kênh mương Khuổi Pẩu , thôn Lũng Danh</t>
  </si>
  <si>
    <t>Đập, mương Thôm Liềng, thôn Nà Pì</t>
  </si>
  <si>
    <t>Thôn Nà Pì</t>
  </si>
  <si>
    <t>Đảm bảo quy định về cơ sở vật chất theo Thông tư 13/2020/TT-BGD (Do chưa có nhà hiệu bộ; lớp học xuống cấp hết niên hạn sử dụng)</t>
  </si>
  <si>
    <t>Xây mới nhà hiệu bộ 2 tầng bao gồm 01
phòng họp 60m2, 01 phòng Hiệu
Trưởng, 01 phòng phó Hiệu trưởng, 01
phòng y tế, 01 phòng thư viện, 01 phòng
nhân viên; 01 phòng bảo vệ; 01 nhà lớp
học 2 tầng gồm 6 phòng học.</t>
  </si>
  <si>
    <t xml:space="preserve">Hoàn thiện đảm bảo cơ sở vật cho dạy và học </t>
  </si>
  <si>
    <t>Đã nằm trong khảo sát sơ đồ
quy hoạch mặt bằng tổng thể</t>
  </si>
  <si>
    <t>Đường từ ĐT 256 đến khu sản xuất Pác Tấy</t>
  </si>
  <si>
    <t>Thôn Khuổi Tấy B</t>
  </si>
  <si>
    <t>Hoàn thiện tiêu chí số 2 về giao thông</t>
  </si>
  <si>
    <t>Đường bê tông loại B theo Quyết định số 272/QĐ-SGTVT của Sở Giao thông vận tải tỉnh Bắc Kạn; Chiều dài 1400m, chiều rộng 3m; BTXM dày 18cm, M250</t>
  </si>
  <si>
    <t>Phục vụ 6 hộ dân có nhà ở; 350ha đất lâm nghiệp và 3,5ha đất nông nghiệp của 16 hộ dân hai thôn Khuổi Tấy B</t>
  </si>
  <si>
    <t xml:space="preserve">Quy hoạch chung xây dựng xã Liêm Thuỷ, huyện Na Rì, tỉnh Bắc Kạn tại Quyết định số 4314/QĐ-UBND ngày 15/12/2022 của UBND huyện Na Rì V/v phê duyệt nhiệm vụ lập quy hoạch chung xây dựng xã Liêm Thuỷ, huyện Na Rì, tỉnh Bắc Kạn đến năm 2030 </t>
  </si>
  <si>
    <t>Thôn Khuổi Tấy A</t>
  </si>
  <si>
    <t>Phục vụ 11 hộ dân có nhà ở; 540ha đấy lâm nghiệp và 6,5ha đất nông nghiệp của 17 hộ dân các thôn Khuổi Tấy A, B và thôn Bản Cải</t>
  </si>
  <si>
    <t>Thôn Lũng Danh</t>
  </si>
  <si>
    <t>Đường bê tông loại B theo Quyết định số 272/QĐ-SGTVT của Sở Giao thông vận tải tỉnh Bắc Kạn; Chiều dài 500m, chiều rộng 3m; BTXM dày 18cm, M250</t>
  </si>
  <si>
    <t>Phục vụ 5 hộ dân có nhà ở; 100ha đất lâm nghiệp và 3,5ha đất nông nghiệp của 13 hộ dân hai thôn Lũng Danh</t>
  </si>
  <si>
    <t>Thôn Nà Bó</t>
  </si>
  <si>
    <t>Xây dựng cầu theo thông tư số 11/2021/TT-BXD và thông tư số 12/2021?TT-BXD ngày 31/8/2021, cầu dài 4m, rộng 3,0m (xây kè và đổ bê tông 2 đầu cầu)</t>
  </si>
  <si>
    <t>Phục vụ 32 hộ dân có nhà ở; 500ha đấy lâm nghiệp và 50ha đất nông nghiệp của các hộ dân trong thôn</t>
  </si>
  <si>
    <t>Tiêu chuẩn thiết kế đường giao thông nông thôn loại C (TCVN 10380- 2014), có châm trước về độ dốc, chiều dài 2,5km</t>
  </si>
  <si>
    <t>Phục vụ 300ha đất lâm nghiệp và 3,0ha đất nông nghiệp của 15 hộ dân hai thôn Khuổi Tấy A, B</t>
  </si>
  <si>
    <t>Đường từ ĐT 256 đến khu sản xuất Mạy  Ỏ</t>
  </si>
  <si>
    <t>Tiêu chuẩn thiết kế đường giao thông nông thôn loại C (TCVN 10380- 2014), có châm trước về độ dốc, chiều dài 1,9km</t>
  </si>
  <si>
    <t>Phục vụ 130ha đất lâm nghiệp và 2,5ha đất nông nghiệp của 10 hộ dân thôn Khuổi Tấy B</t>
  </si>
  <si>
    <t>Đường bê tông loại B theo Quyết định số 272/QĐ-SGTVT của Sở Giao thông vận tải tỉnh Bắc Kạn; Chiều dài 650m, chiều rộng 3m; BTXM dày 18cm, M250</t>
  </si>
  <si>
    <t>Phục vụ 2 hộ dân có nhà ở; 200ha đất lâm nghiệp và 3,0ha đất nông nghiệp của 10 hộ dân hai thôn Lũng Danh</t>
  </si>
  <si>
    <t>Thôn Bản Cải</t>
  </si>
  <si>
    <t>Đường cấp phối loại B theo Quyết định số 272/QĐ-SGTVT của Sở Giao thông vận tải tỉnh Bắc Kạn; Chiều dài 1000m, chiều rộng 3m; BTXM dày 18cm, M250</t>
  </si>
  <si>
    <t>Phục vụ 6 hộ dân có nhà ở; 350ha đất lâm nghiệp và 3,5ha đất nông nghiệp của 16 hộ dân hai thôn Bản Cải</t>
  </si>
  <si>
    <t>Tiêu chuẩn thiết kế đường giao thông nông thôn loại C (TCVN 10380- 2014), có châm trước về độ dốc, chiều dài 2500m</t>
  </si>
  <si>
    <t>Phục vụ 600ha đất lâm nghiệp và 2,4ha đất nông nghiệp của 22 hộ dân các thôn Khuổi Tấy A, B và thôn Bản Cải</t>
  </si>
  <si>
    <t>Tiêu chuẩn thiết kế đường giao thông nông thôn loại C (TCVN 10380- 2014), có châm trước về độ dốc, chiều dài 2,0km</t>
  </si>
  <si>
    <t>Phục vụ 220ha đất lâm nghiệp và 2,0ha đất nông nghiệp của 12 hộ dân thôn Khuổi Tấy A</t>
  </si>
  <si>
    <t>Tiêu chuẩn thiết kế đường giao thông nông thôn loại C (TCVN 10380- 2014), có châm trước về độ dốc, chiều dài 1,0km</t>
  </si>
  <si>
    <t>Phục vụ 100ha đất lâm nghiệp và 0,5ha đất nông nghiệp của 10 hộ dân thôn Nà Bó</t>
  </si>
  <si>
    <t>Đường đất loại B theo Quyết định số 72/QĐ-SGTVT của Sở Giao thông vận tải tỉnh Bắc Kạn; Chiều dài 690m, chiều rộng 3m; BTXM dày 18cm, M250</t>
  </si>
  <si>
    <t>Hoàn thiện tiêu chí số 3 về thuỷ lợi</t>
  </si>
  <si>
    <t>Đập dài 5m, mương dẫn nước dài 200m</t>
  </si>
  <si>
    <t>Phục vụ 4,0ha đất nông nghiệp của 12 hộ dân thôn Bản Cải</t>
  </si>
  <si>
    <t>Đập dài 8m, mương dẫn nước dài 1000m</t>
  </si>
  <si>
    <t>Phục vụ 6,0ha đất nông nghiệp của 15 hộ dân thôn Lũng Danh</t>
  </si>
  <si>
    <t>Đập dài 5m, mương dẫn nước dài 250m</t>
  </si>
  <si>
    <t>Phục vụ 4,5ha đất nông nghiệp của 8 hộ dân thôn Nà Pì</t>
  </si>
  <si>
    <t>Lớp học, phòng đa năng trường mầm non</t>
  </si>
  <si>
    <t>Thôn Thôm 
Khinh</t>
  </si>
  <si>
    <t>Chưa đạt chuẩn theo quy định</t>
  </si>
  <si>
    <t xml:space="preserve">Xây dựng 01
 phòng đa năng, 05 phòng học </t>
  </si>
  <si>
    <t>Trường đủ các
 lớp học và phòng chức năng đạt tiêu chuẩn</t>
  </si>
  <si>
    <t>Xây dựng nhà hành chính quản trị</t>
  </si>
  <si>
    <t>Trường đủ các  phòng chức năng đạt tiêu chuẩn</t>
  </si>
  <si>
    <t>Xây dựng nhà bếp</t>
  </si>
  <si>
    <t>Trường có bếp ăn đạt tiêu chuẩn</t>
  </si>
  <si>
    <t>12 phòng ở
 nhà 2 tầng</t>
  </si>
  <si>
    <t>Học sinh có 
phòng ở theo đúng tiêu chuẩn</t>
  </si>
  <si>
    <t>Đảm bảo công
 tác ăn bán trú cho học sinh</t>
  </si>
  <si>
    <t>Chưa có tường rào</t>
  </si>
  <si>
    <t>Đảm bảo an 
toàn cho học sinh</t>
  </si>
  <si>
    <t>Nhà hành chính 
quản trị, nhà lớp học, tường rào trường tiểu học Văn Vũ</t>
  </si>
  <si>
    <t>Thôn Pò Cạu</t>
  </si>
  <si>
    <t>Đường bê tông khuổi Rầu</t>
  </si>
  <si>
    <t>Đường bê tông Khuổi Rịa</t>
  </si>
  <si>
    <t xml:space="preserve">Đường bê tông Khuổi Tàn </t>
  </si>
  <si>
    <t>Thôn Khuổi Tàn</t>
  </si>
  <si>
    <t>Đường bê tông khuổi mụ</t>
  </si>
  <si>
    <t>Thôn Khuổi Mụ</t>
  </si>
  <si>
    <t>Đường bê tông Pác thôm - Thôm Quỳnh</t>
  </si>
  <si>
    <t>Thôn Pác Thôm</t>
  </si>
  <si>
    <t>Nhà văn hóa thôn Thôm Khinh quy mô 80 chỗ ngồi</t>
  </si>
  <si>
    <t>Thôn Thôm Khinh</t>
  </si>
  <si>
    <t>Nhà văn hóa thôn Nà Cằm quy mô 50 chỗ ngồi</t>
  </si>
  <si>
    <t>Thôn Nà Cằm</t>
  </si>
  <si>
    <t>Nhà văn hóa thôn Khuổi Phầy quy mô 50 chỗ ngồi</t>
  </si>
  <si>
    <t>Nhà văn hóa thôn Thôm Eng quy mô 50 chỗ ngồi</t>
  </si>
  <si>
    <t>Thôn Thôm Eng</t>
  </si>
  <si>
    <t>Nhà văn hóa thôn Pác Thôm</t>
  </si>
  <si>
    <t>Nhà văn hóa thôn Bản Đâng quy mô 80 chỗ ngồi</t>
  </si>
  <si>
    <t>Đường bê tông Khuổi Phầy</t>
  </si>
  <si>
    <t>Đường bê tông Khau Đin-Khuổi Rằm</t>
  </si>
  <si>
    <t>Thôn Chang Ngòa</t>
  </si>
  <si>
    <t>Đường bê tông Pác cáp-Nà Ngọa</t>
  </si>
  <si>
    <t>Thôn Pò Phyeo</t>
  </si>
  <si>
    <t>Đường bê tông Bó mặn - Pò Cạu</t>
  </si>
  <si>
    <t>Đường bê tông Khuổi khuông</t>
  </si>
  <si>
    <t>Thôn Pò Duốc</t>
  </si>
  <si>
    <t>Đường bê tông Nà Hẻo</t>
  </si>
  <si>
    <r>
      <rPr>
        <sz val="11"/>
        <rFont val="Times New Roman"/>
        <family val="1"/>
      </rPr>
      <t>Chưa có đủ phòng ở cho học sinh</t>
    </r>
  </si>
  <si>
    <r>
      <rPr>
        <sz val="11"/>
        <rFont val="Times New Roman"/>
        <family val="1"/>
      </rPr>
      <t>01 nhà cấp IV</t>
    </r>
  </si>
  <si>
    <r>
      <rPr>
        <sz val="11"/>
        <rFont val="Times New Roman"/>
        <family val="1"/>
      </rPr>
      <t>Xây kiên cố</t>
    </r>
  </si>
  <si>
    <r>
      <rPr>
        <sz val="11"/>
        <rFont val="Times New Roman"/>
        <family val="1"/>
      </rPr>
      <t>Xây dựng nhà đa năng diện tích khoảng 400m2, 01 nhà bộ môn 2 tầng 04 phòng, 02 nhà lớp học 8 phòng</t>
    </r>
  </si>
  <si>
    <r>
      <rPr>
        <sz val="11"/>
        <rFont val="Times New Roman"/>
        <family val="1"/>
      </rPr>
      <t>Xây dựng 01 nhà hành chính quản trị, nhà 2 tầng 8 phòng học</t>
    </r>
  </si>
  <si>
    <r>
      <rPr>
        <sz val="11"/>
        <rFont val="Times New Roman"/>
        <family val="1"/>
      </rPr>
      <t>Trường đủ các lớp học và phòng chức năng đạt tiêu chuẩn</t>
    </r>
  </si>
  <si>
    <t>Đường đất, mặt đường
 rộng 3,5 m</t>
  </si>
  <si>
    <t>Đường bê tông 
theo thiết kế mẫu dài 1.000m</t>
  </si>
  <si>
    <t>Đường bê tông 
theo thiết kế mẫu dài 600m</t>
  </si>
  <si>
    <t>Đường bê tông 
theo thiết kế mẫu dài 1.400m</t>
  </si>
  <si>
    <t>Nhà văn hóa thôn Thôm Khinh</t>
  </si>
  <si>
    <t>Nhà họp thôn chưa đạt chuẩn</t>
  </si>
  <si>
    <t>Nhà họp thôn theo thiết kế mẫu 80 chỗ ngồi</t>
  </si>
  <si>
    <t xml:space="preserve">Nhà văn hóa thôn Nà Cằm </t>
  </si>
  <si>
    <t>Nhà họp thôn theo thiết kế mẫu 50 chỗ ngồi</t>
  </si>
  <si>
    <t xml:space="preserve">Nhà văn hóa thôn Khuổi Phầy </t>
  </si>
  <si>
    <t>Chưa có nhà họp thôn</t>
  </si>
  <si>
    <t>Nhà văn hóa thôn Thôm Eng</t>
  </si>
  <si>
    <t xml:space="preserve">Nhà văn hóa thôn Bản Đâng </t>
  </si>
  <si>
    <t>Đường bê tông 
theo thiết kế mẫu dài 1.300m</t>
  </si>
  <si>
    <t>Đường bê tông 
theo thiết kế mẫu dài 800m</t>
  </si>
  <si>
    <t>Đường bê tông 
theo thiết kế mẫu dài 300m</t>
  </si>
  <si>
    <t>Đường bê tông 
theo thiết kế mẫu dài 500m</t>
  </si>
  <si>
    <t>Dự án: Đường Kim Lư - Lạng Sơn</t>
  </si>
  <si>
    <t>Xây dựng tuyến đường từ xã Liêm Thủy, huyện Na Rì, tỉnh Bắc Kạn đi xã Sảng Mộc, huyện Võ Nhai, tỉnh Thái Nguyên</t>
  </si>
  <si>
    <t>Đường Kim Lư - Lạng Sơn</t>
  </si>
  <si>
    <t>Kết nối liên vùng, giao thương sản xuất hàng hóa</t>
  </si>
  <si>
    <t>Đường cấp V. MN</t>
  </si>
  <si>
    <t>Đang đề nghị vào quy hoạch vùng huyện Na Rì do Sở Xây dựng lập Đồ án</t>
  </si>
  <si>
    <t>Phòng Kinh tế &amp; Hạ tầng; Ban Quản lý DA ĐTXD huyện</t>
  </si>
  <si>
    <t>Xây dựng cầu Hát Noong, đường vào UBND xã Trần Phú</t>
  </si>
  <si>
    <t>Ban QLDA ĐTXD huyện</t>
  </si>
  <si>
    <t>Nâng cấp, mở rộng đường Kim Lư - Sơn Thành (đoạn ngã tư Phố Cổ đến đường rẽ đi Hang Tiên)</t>
  </si>
  <si>
    <t>Đường bê tông qua Nhà văn hóa tổ nhân dân Giả Dìa, thị trấn Yến Lạc, huyện Na Rì.</t>
  </si>
  <si>
    <t>Cải tạo, nâng cấp đường từ cổng Công an huyện qua Trung tâm y tế huyện đến đường tránh QL.3B xã Kim Lư</t>
  </si>
  <si>
    <t>Nâng cấp, mở rộng Chợ đêm Phố Cổ thị trấn Yến Lạc</t>
  </si>
  <si>
    <t>Mương thoát nước thải thị trấn Yến Lạc</t>
  </si>
  <si>
    <t>Nhà hành chính quản trị, nhà lớp học, nhà bộ môn, hàng rào.. Trường THCS Yến Lạc</t>
  </si>
  <si>
    <t>Nhà lớp học, nhà bộ môn trường Tiểu học Yến Lạc</t>
  </si>
  <si>
    <t>Trụ sở Ban chỉ huy Quân sự thị trấn Yến Lạc</t>
  </si>
  <si>
    <t>Đường bê tông Slọ Mèo, thôn Khuổi Nằn 1, thị trấn Yến Lạc</t>
  </si>
  <si>
    <t>Đường bê tông Nặm Thiếu đi núi Cô Tiên</t>
  </si>
  <si>
    <t>Nội dung 2: Hỗ trợ nhà ở</t>
  </si>
  <si>
    <t xml:space="preserve">Thôn Khuổi Nằn 1, thị trấn Yến Lạc </t>
  </si>
  <si>
    <t>Khu vực Hang Tiên chưa có công trình cấp nước sinh hoạt tập trung  một số hộ thiếu nước sinh hoạt vào mùa khô,…</t>
  </si>
  <si>
    <t>Phục vụ nước sinh hoạt cho các hộ dân</t>
  </si>
  <si>
    <t>Hiện trạng nhà văn hóa chưa đáp ứng phục vụ nhu cầu sinh hoạt của cộng đồng thôn Khuổi Nằn 1</t>
  </si>
  <si>
    <t>Hiện trạng là đường đất nhân dân đi lại gặp nhiều khó khăn</t>
  </si>
  <si>
    <t>Đổ BTXM theo thiết kế mẫu đường GTNT loại B chiều dài khoảng 80 m</t>
  </si>
  <si>
    <t>Đáp ứng nhu cầu đi lại của nhân dân trong canh tác sản xuất nông lâm nghiệp</t>
  </si>
  <si>
    <t>Phù hợp với quy hoạch chung xây dựng thị trấn Yến Lạc, huyện Na Rì, tỉnh Bắc Kạn, giai đoạn năm 2021-2031</t>
  </si>
  <si>
    <t>Đổ BTXM theo thiết kế mẫu đường GTNT loại B chiều dài khoảng 1.000 m</t>
  </si>
  <si>
    <t>Hiện trạng Chợ đêm Phố Cổ đang hoạt động tổ chức 1 lần/quý, thu hút được đông đảo quần chúng nhân dân tham gia, tuy nhiên do mặt bằng nhỏ hẹp chưa đáp ứng so với thực tế của địa phương nên cần phải nâng cấp, mở rộng</t>
  </si>
  <si>
    <t>Xây dựng sân khấu, di dời một số cột điện, mở rộng sân,…</t>
  </si>
  <si>
    <t>Đảm bảo mặt bằng cho người dân bày bán hàng hóa, kinh doanh buôn bán và tham gia các hoạt động của Chợ đêm Phố Cổ</t>
  </si>
  <si>
    <t>Đường bê tông  qua Nhà văn hóa tổ nhân dân Giả Dìa, thị trấn Yến Lạc, huyện Na Rì.</t>
  </si>
  <si>
    <t>Tổ nhân dân Giả Dìa, thị trấn Yến Lạc, huyện Na Rì</t>
  </si>
  <si>
    <t>Cải tạo, nâng cấp trường Tiểu học Yến Lạc</t>
  </si>
  <si>
    <t>Pò Đồn Thị trấn Yến Lạc</t>
  </si>
  <si>
    <t>Thôn Pò Đồn, thị trấn Yến Lạc</t>
  </si>
  <si>
    <t>Tổ Nhân dân Phố Mới</t>
  </si>
  <si>
    <t>Cải tạo, nâng cấp Trường THCS Yến Lạc</t>
  </si>
  <si>
    <t>Nhà lớp học và các công trình phụ trợ của Trường  hiện đã xuống cấp, cần cải tạo sửa chửa để đảm bảo công năng sử dụng của công trình</t>
  </si>
  <si>
    <t>Xây dựng 01 khối phòng hành chính quản trị, 01 nhà lớp học, 01 nhà bộ môn, hàng rào</t>
  </si>
  <si>
    <t>Thôn Nà Lẹng, thị trấn Yến Lạc, huyện Na Rì</t>
  </si>
  <si>
    <t>Thôn Nà Hin, thị trấn Yến Lạc, huyện Na Rì</t>
  </si>
  <si>
    <t>Tổ nhân dân Phố Mới, thị trấn Yến Lạc</t>
  </si>
  <si>
    <t>Chưa có trụ sở riêng cho Ban chỉ huy Quân sự thị trấn Yến Lạc</t>
  </si>
  <si>
    <t>Giải phóng mặt bằng và xây dựng mới nhà làm việc của Ban chỉ huy Quân sự thị trấn Yến Lạc tại khu đồi Pò Loỏng</t>
  </si>
  <si>
    <t>Phục vụ cho Ban chỉ huy Quân sự thị trấn Yến Lạc</t>
  </si>
  <si>
    <t>Xây dựng đường Ngầm Tà pìn</t>
  </si>
  <si>
    <t>Tổ nhân dân Phiêng Chang, thị trấn Yến Lạc</t>
  </si>
  <si>
    <t>Xây dựng đường Ngầm Tà pìn phục vụ cho các xe có trọng tải lớn qua lại</t>
  </si>
  <si>
    <t>Xây dựng đường BTXM chiều dài khoảng 50m và Ngầm qua sông Tà Pìn chiều dài khoảng 30m</t>
  </si>
  <si>
    <t>Phục vụ nhân dân và các phương tiện giao thông trọng tải lớn đi lại</t>
  </si>
  <si>
    <t>Hiện trạng đoạn đường từ ngã tư Phố Cổ đến đường rẽ đi Hang Tiên nhỏ hẹp lưu lượng  các phương tiện giao thông qua lại  nhiều chưa đáp ứng phục vụ đi lại của nhân dân, nên cần phải đầu tư nâng cấp mở rộng đường</t>
  </si>
  <si>
    <t>Mở rộng đường 16,5m, chiều dài khoảng 600m</t>
  </si>
  <si>
    <t xml:space="preserve"> Đảm bảo cho các phương tiên giao thông đi lại</t>
  </si>
  <si>
    <t>Đảm bảo phục vụ nhu cầu sinh hoạt của thôn, nâng cao chất lượng các hoạt động văn hóa, văn nghệ, nâng cao mức hưởng thụ văn hóa của nhân dân tổ chức hội họp, học tập cộng đồng và các sinh hoạt khác ở tổ dân.</t>
  </si>
  <si>
    <t>Khu vực Tổ nhân dân Giả Dìa, Thôn Nà Lẹng, Nà Hin, Pò Đồn, Phố A, Phố B, Bản Bia, Phiêng Chang chưa có hệ thống xử lý nước thải. Cần phải đầu tư xử lý nước thải tránh gây ảnh hưởng đến môi trường cộng đồng dân cư</t>
  </si>
  <si>
    <t>Nhà hiệu bộ Trường Mầm Non, xã Đổng Xá</t>
  </si>
  <si>
    <t>Xây nhà ở cho giáo viên, Nhà bếp, Tường rào xung quanh trường chính Mầm Non xã Đổng Xá</t>
  </si>
  <si>
    <t>Xây lớp học, nhà ở cho giáo viên, Nhà bếp, Tường rào xung quanh phân trường Mầm Non Nà Thác, xã Đổng Xá</t>
  </si>
  <si>
    <t>Phòng học văn hóa, Phòng học bộ môn, phòng thư viện, thiết bị, Phòng kho Trường PTDTBT TH Đổng Xá</t>
  </si>
  <si>
    <t>Xây nhà bán trú, nhà bếp, nhà ăn. Tường bao xung quanh Trường PTDTBT TH Đổng Xá</t>
  </si>
  <si>
    <t>Nhà hiệu bộ Trường PTDTBT THCS Đổng Xá</t>
  </si>
  <si>
    <t>Xây nhà hỗ trợ học tập Trường PTDTBT THCS Đổng Xá</t>
  </si>
  <si>
    <t>Xây nhà đa năng Trường PTDTBT THCS Đổng Xá</t>
  </si>
  <si>
    <t>Đổ sân bê tông, xây kè Trường PTDTBT THCS Đổng Xá</t>
  </si>
  <si>
    <t>Xây dựng công trình phụ trợ, Đổ sân bê tông nhà văn hóa thôn Khuổi Nà, xã Đổng Xá</t>
  </si>
  <si>
    <t>Xây Nhà tưởng niệm, xã Đổng Xá</t>
  </si>
  <si>
    <t>Đường bê tông Kẹn Cò - Khuổi Trác, xã Đổng Xá</t>
  </si>
  <si>
    <t>Cầu vượt sông Soong Mèo, thôn Pác Liềng, xã Văn Minh.</t>
  </si>
  <si>
    <t>Đường ngõ xóm Khuổi Piấu thôn Nà Mực</t>
  </si>
  <si>
    <t>Đường ngõ xóm Giàn  Lỏng thôn Nà dụ</t>
  </si>
  <si>
    <t>Đường ngõ xóm Cao Lan thôn Pác Liềng</t>
  </si>
  <si>
    <t>Đường ngõ xóm Nà Piẹt thôn Nà Piẹt</t>
  </si>
  <si>
    <t>Đường ngõ xóm Cốc Pục, thôn Khuổi Tục</t>
  </si>
  <si>
    <t>Đường nội đồng Pác lốc – Hang vằng liềng thôn Pác Ban</t>
  </si>
  <si>
    <t>Đường nội đồng Vằng Tục thôn Nà Ro</t>
  </si>
  <si>
    <t>Đường ngõ xóm Bản đâng thôn Khuổi Liềng</t>
  </si>
  <si>
    <t>Kênh mương Chộc nặm, thôn Nà Mực</t>
  </si>
  <si>
    <t>Kênh mương Khuổi Ro thôn Nà Ro</t>
  </si>
  <si>
    <t>Đập mương Vằng Kho thôn Khuổi Tục</t>
  </si>
  <si>
    <t>Kênh mương thôn Nà Deng</t>
  </si>
  <si>
    <t>Đường nội đồng Cốc đông thôn Nà dụ</t>
  </si>
  <si>
    <t>Đường ngõ xóm Khuổi Piẹt thôn Nà Piẹt</t>
  </si>
  <si>
    <t>Đường sản xuất Khuổi Bốc thôn Khuổi Liềng</t>
  </si>
  <si>
    <t>Đường sản xuất Nà Ngòa – Khuổi Liềng</t>
  </si>
  <si>
    <t>Đường liên xã Nặm Cà- Pò Phyeo Văn Vũ</t>
  </si>
  <si>
    <t>Đường liên xã Bản Sảng - Phiêng Cuôn xã Sơn Thành</t>
  </si>
  <si>
    <t>Đường sản xuất Từ nhà Ông Chẹ - Pu Đeng</t>
  </si>
  <si>
    <t>Đường sản xuất Cốc Cưởm - Pùng Lúm</t>
  </si>
  <si>
    <t>Đường sản xuất Khau Lạ - Khuổi Ủng</t>
  </si>
  <si>
    <t>Đường sản xuất Nặm Cà - Khuổi Sáp</t>
  </si>
  <si>
    <t>Đường sản xuất Bãi rác - Khưa Quang</t>
  </si>
  <si>
    <t>Đường sản xuất Nà Chả - Cốc Diếu</t>
  </si>
  <si>
    <t>Đường sản xuất Nà Chả - Khau Khoang</t>
  </si>
  <si>
    <t>Đường bê tông từ đầu cầu treo Khuổi Cáy đi Yên Cư, Chơ Mới</t>
  </si>
  <si>
    <t>Đường bê tông từ ông Phong đi đến đầu suối Khuổi Tè thôn Nà Thác.</t>
  </si>
  <si>
    <t>Đường bê tông vào khu sản xuất Khuổi Mười, thôn Nặm Giàng, xã Đổng Xá. (Đoạn 1)</t>
  </si>
  <si>
    <t>Đường bê tông từ Khuổi Nạc -  Pác Cham, xã Đổng Xá.</t>
  </si>
  <si>
    <t>Đường bê tông từ nhà ông Mậu đến nhà ông Nghiên thôn Nà Khanh, xã Đổng Xá</t>
  </si>
  <si>
    <t>Đường bê tông Nà Vạng – Nà Pò thôn Nà Vạng, xã Đổng Xá</t>
  </si>
  <si>
    <t>Đường bê tông Khuổi Nà – Ma Lài thôn Khuổi Nà, xã Đổng Xá</t>
  </si>
  <si>
    <t>Đường bê tông từ nha ông Phát đến Khuổi Phậy thôn Nặm Giàng, xã Đổng Xá.</t>
  </si>
  <si>
    <t>Mở mới đường sản Khuổi Lằm - Lọ Cọc Mu thôn Nà Quản, xã Đổng Xá</t>
  </si>
  <si>
    <t>Đường bê tông từ nha ông Hoan đến khe Thôm Lừa thôn Nặm Giàng, xã Đổng Xá.</t>
  </si>
  <si>
    <t>Đường bê tông Nà Quản - Thôm Pì thôn Nà Quản, xã Đổng Xá</t>
  </si>
  <si>
    <t>Chương trình MTQG DTTS&amp;MN</t>
  </si>
  <si>
    <t>xã Văn Minh</t>
  </si>
  <si>
    <t>Giảm khó khăn mùa mưa đường lầy lội, phục vụ giao thông</t>
  </si>
  <si>
    <t>Mặt đường có chiều dài= 1,400m, Rộng 4,0m</t>
  </si>
  <si>
    <t>Thuận tiện cho 30 hộ dân và hỗ trợ phát triển sản xuất lúa, ngô và 50 ha rừng trồng</t>
  </si>
  <si>
    <t>Đã đưa vào điều chỉnh quy hoạch giai đoạn 2026 - 2030</t>
  </si>
  <si>
    <t>Bảo vệ khuôn viên nhà văn hóa, phục vụ sinh hoạt cộng đồng</t>
  </si>
  <si>
    <t>Bê tông cốt thép Xây tường rào Dài 400m, cao 1,6m</t>
  </si>
  <si>
    <t>Phục vụ cho 27 hộ sinh hoạt cộng đồng</t>
  </si>
  <si>
    <t>Xây dựng đường bê tông chiều dài 500m, nền đường rộng 3,0m.</t>
  </si>
  <si>
    <t xml:space="preserve">Thuận tiện cho 40 hộ dân trong thôn và hỗ trợ phát triển sản xuất </t>
  </si>
  <si>
    <t>Xây dựng đường bê tông chiều dài= 650m, rộng 3,0m</t>
  </si>
  <si>
    <t>Thuận tiện cho 16 hộ dân trong thô và hỗ trợ phát triển sản xuất lúa, ngô và 20 ha rừng trồng</t>
  </si>
  <si>
    <t>Xây dựng đường bê tông chiều dài= 200m, rộng 3,0m</t>
  </si>
  <si>
    <t xml:space="preserve">Thuận tiện cho 26 hộ dân và hỗ trợ phát triển sản xuất </t>
  </si>
  <si>
    <t>Xây dựng đường bê tông chiều dài= 400m, rộng 3,0m</t>
  </si>
  <si>
    <t>Thuận tiện cho 22 hộ dân và hỗ trợ phát triển sản xuất</t>
  </si>
  <si>
    <t>Phục vụ sản xuất nông nghiệp của thôn</t>
  </si>
  <si>
    <t>Xây dựng đường bê tông chiều rộng 4,0m chiều dài 1,5 km mở rộng 2m vào đất lúa, bái của cả thôn hiến đất.</t>
  </si>
  <si>
    <t>Phục vụ cho 27 hộ thuận tiện trong việc sản xuất</t>
  </si>
  <si>
    <t>Bê tông xi măng chiều dài 2000m, rộng 3,0m</t>
  </si>
  <si>
    <t>Cho 30 hộ dân thuận tiện chủ động sản xuất</t>
  </si>
  <si>
    <t>Xây dựng đường bê tông chiều dài= 1200m, rộng 3,0m</t>
  </si>
  <si>
    <t>Cho 35 hộ dân trong thôn và hỗ trợ phát triển sản xuất.</t>
  </si>
  <si>
    <t>Kênh mương có chiều dài 300m.</t>
  </si>
  <si>
    <t>Hưởng lợi 10 hộ dân chủ động sản xuất</t>
  </si>
  <si>
    <t>Bê tông xi măng Chiều dài = 500m.</t>
  </si>
  <si>
    <t>Cho 15 hộ dân chủ động sản xuất</t>
  </si>
  <si>
    <t>Phục vụ sản xuất</t>
  </si>
  <si>
    <t>Xây mới đập mương chiều dài 30m</t>
  </si>
  <si>
    <t>Hưởng lợi 22 hộ dân chủ động sản xuất</t>
  </si>
  <si>
    <t>Mở mới kênh mương</t>
  </si>
  <si>
    <t>Bê tông xi măng Chiều dài 1000m.</t>
  </si>
  <si>
    <t>Hưởng lợi cho 27 hộ dân trong thôn phát chủ động triển sản xuất lúa, ngô.</t>
  </si>
  <si>
    <t>Xây mới phục vụ giao thông</t>
  </si>
  <si>
    <t>Xây cầu Bê tông chiều dài 8m, rộng 3,5m</t>
  </si>
  <si>
    <t>Phục vụ cho 35 hộ dân trong thôn</t>
  </si>
  <si>
    <t>Bê tông chiều dài 1,200m, chiều rộng 3,0m.</t>
  </si>
  <si>
    <t>Phục vụ cho 35 hộ dân sản xuất</t>
  </si>
  <si>
    <t>Bê tông chiều dài 700m, chiều rộng 4,0m.</t>
  </si>
  <si>
    <t>Phục vụ cho các hộ dân trong thôn</t>
  </si>
  <si>
    <t>Phục vụ điện sinh hoạt của thôn</t>
  </si>
  <si>
    <t>Chiều dài = 300m, 06 cột bê tông</t>
  </si>
  <si>
    <t>Điện sinh hoạt nhà Văn hóa thôn, các hộ dân.</t>
  </si>
  <si>
    <t>Phục vụ điện sinh hoạt</t>
  </si>
  <si>
    <t>Chiều dài = 500m, 10 cột bê tông</t>
  </si>
  <si>
    <t>Điện sinh hoạt các hộ dân 11 hộ dân.</t>
  </si>
  <si>
    <t>Bê tông chiều dài 1500m, chiều rộng 3,0m.</t>
  </si>
  <si>
    <t>Xây mới 1500m2</t>
  </si>
  <si>
    <t>Phục vụ mua, bán hàng hóa của nhân dân.</t>
  </si>
  <si>
    <t>Bê tông chiều dài 3,500m, chiều rộng 3,0m.</t>
  </si>
  <si>
    <t>40 nhà</t>
  </si>
  <si>
    <t>Khau Lạ</t>
  </si>
  <si>
    <t>Cung cấp điện cho các hộ dân</t>
  </si>
  <si>
    <t>Dài 7 km</t>
  </si>
  <si>
    <t>Phục vụ điện cho các hộ dân</t>
  </si>
  <si>
    <t>Dài 2 km</t>
  </si>
  <si>
    <t>Bản Sản</t>
  </si>
  <si>
    <t>Cung cấp nước tươi tiêu</t>
  </si>
  <si>
    <t>Rộng 8 m</t>
  </si>
  <si>
    <t>Rộng 4 m</t>
  </si>
  <si>
    <t>diện tích khoảng 6000 m2</t>
  </si>
  <si>
    <t>Rộng 6m</t>
  </si>
  <si>
    <t>Rộng 6 m</t>
  </si>
  <si>
    <t>Rộng 5 m</t>
  </si>
  <si>
    <t xml:space="preserve">Thực hiện theo thiết kế mẫu mương thủy lợi (30x40x0,12 bê tông) dài 800 m </t>
  </si>
  <si>
    <t xml:space="preserve">Thực hiện theo thiết kế mẫu mương thủy lợi (30x40x0,12 bê tông) dài 300 m </t>
  </si>
  <si>
    <t>Cốc Phia</t>
  </si>
  <si>
    <t xml:space="preserve">Thực hiện theo thiết kế mẫu mương thủy lợi (30x40x0,12 bê tông) dài 1000 m </t>
  </si>
  <si>
    <t xml:space="preserve"> Thực hiện theo thiết kế mẫu mương thủy lợi (30x40x0,12 bê tông) dài 1000 m </t>
  </si>
  <si>
    <t xml:space="preserve">Thực hiện theo thiết kế mẫu mương thủy lợi dài 240 m </t>
  </si>
  <si>
    <t xml:space="preserve">Thực hiện theo thiết kế mẫu mương thủy lợi (30x40x0,12 bê tông) dài 120 m </t>
  </si>
  <si>
    <t xml:space="preserve">Thực hiện theo thiết kế mẫu mương thủy lợi (30x40x0,12 bê tông) dài 100 m </t>
  </si>
  <si>
    <t>Khuổi Sáp</t>
  </si>
  <si>
    <t xml:space="preserve">Thực hiện theo thiết kế mẫu mương thủy lợi (30x40x0,12 bê tông)  dài 800 m </t>
  </si>
  <si>
    <t xml:space="preserve">Thực hiện theo thiết kế mẫu mương thủy lợi (30x40x0,12 bê tông)  dài 200 m </t>
  </si>
  <si>
    <t>Phiêng Bang</t>
  </si>
  <si>
    <t xml:space="preserve">Thực hiện theo thiết kế mẫu mương thủy lợi (30x40x0,12 bê tông)  dài 150 m </t>
  </si>
  <si>
    <t>Đường liên xã Văn Lang- Văn Vũ</t>
  </si>
  <si>
    <t>thôn Khau Lạ - Nà Hiu- đến Nà Ca Văn Vũ</t>
  </si>
  <si>
    <t>Thông thương, đi lại sản xuất giữa 2 xã</t>
  </si>
  <si>
    <t>Đường GTNT cấp B áp dụng theo thiết kế mẫu ban hành kèm theo Quyết định số 272/QĐ-SGTVT ngày 31/7/2023 của Sở Giao thông vận tải tỉnh Bắc Kạn, chiều dài khoảng 7000 m</t>
  </si>
  <si>
    <t>Phục vụ Thông thương, đi lại sản xuất giữa 2 xã</t>
  </si>
  <si>
    <t>Theo quyết định số: 1605/QĐ-UBND ngày 30/8/2021 của UBND huyện Na Rì về việc Phê duyệt quy hoạch sử dụng đất giai đoạn 2021 -2030 và Kế hoạch sử dụng đất năm 2021 huyện Na Rì</t>
  </si>
  <si>
    <t>Đường liên xã Nà Lẹng Văn Lang - Nà Pàn Sơn Thành</t>
  </si>
  <si>
    <t>Thôn Nà Lẹng - đến Sơn Thành</t>
  </si>
  <si>
    <t>Đường liên xã Văn Lang - Côn Minh</t>
  </si>
  <si>
    <t>Thôn Nà Dường - đến thôn Lũng Pảng xã Côn Minh</t>
  </si>
  <si>
    <t>Đường GTNT cấp B áp dụng theo thiết kế mẫu ban hành kèm theo Quyết định số 272/QĐ-SGTVT ngày 31/7/2023 của Sở Giao thông vận tải tỉnh Bắc Kạn, chiều dài khoảng 8000 m</t>
  </si>
  <si>
    <t>Phục vụ công tác quân sự</t>
  </si>
  <si>
    <t>Đường GTNT cấp B áp dụng theo thiết kế mẫu ban hành kèm theo Quyết định số 272/QĐ-SGTVT ngày 31/7/2023 của Sở Giao thông vận tải tỉnh Bắc Kạn, chiều dài khoảng 1500 m</t>
  </si>
  <si>
    <t>Thôn Khuổi Cáy, xã Đổng Xá</t>
  </si>
  <si>
    <t>Cầu dầm bê tông cốt thép dự ứng lực, chiều dài toàn cầu 50m, bề rộng cầu 5m.</t>
  </si>
  <si>
    <t>Phục vụ nhu cầu đi lại cho 13 thôn bản, đặc biện ở thôn Khuổi Cáy có phân trường Tiểu học và Mầm Non tạo điều kiện cho các cháu đi học thuận lượi trong mùa mưa bão.</t>
  </si>
  <si>
    <t>Thôn Lũng Tao, xã Đổng Xá</t>
  </si>
  <si>
    <t>Cầu dầm bê tông cốt thép dự ứng lực, chiều dài toàn cầu 30m, bề rộng cầu 5m.</t>
  </si>
  <si>
    <t>Phục vụ nhu cầu đi lại cho 13 thôn bản, đặc biện ở thôn Nà Thác có phân trường Tiểu học và Mầm Non tạo điều kiện cho các cháu thôn Lũng Tao đi học thuận lợi trong mùa mưa bão.</t>
  </si>
  <si>
    <t>Thôn Nà Thác, xã Đổng Xá</t>
  </si>
  <si>
    <t>Cầu dầm bê tông cốt thép dự ứng lực, chiều dài toàn cầu 20m, bề rộng cầu 5m.</t>
  </si>
  <si>
    <t>Phục vụ nhu cầu đi lại cho hơn 113 hộ dân, phục vụ sản xuất nông lâm nghiệp, rừng 70ha, ruộng 3,5ha.</t>
  </si>
  <si>
    <t>Thôn Kẹn Cò, xã Đổng Xá</t>
  </si>
  <si>
    <t>Xây dựng hồ thủy lợi tạo thuận lợi cho việc tưới tiêu, phục vụ cho hơn 30 ha diện tích lúa, ngô góp phần phát triển kinh tế - xã hội địa phương.</t>
  </si>
  <si>
    <t>Đập chính: Thân đập, đỉnh đập, tường chắn sóng. Cống lấy nước: Thân cống lấy nước, cửa cống lấy nước, sau cống lấy nước. Đập tràn: Tường cánh, cửa tràn, sân tiêu năng. Kênh mương gắn liền trên tuyến sau đập, kênh mương bê tông xi măng dài khoảng 2,5km. Đường vào quản lý vận hành đập, hồ chứa.</t>
  </si>
  <si>
    <t>Phục vụ cho nhu cầu tưới tiêu, sản xuất nông nnghiệp, Phụ vụ cho 02 thôn với diện tích đất ruộng 25 ha.</t>
  </si>
  <si>
    <t>Phục vụ nhu cầu đi lại cho hơn 35 hộ dân, phục vụ sản xuất nông lâm nghiệp, rừng 80ha, soi bãi 8,5ha.</t>
  </si>
  <si>
    <t>Phục vụ như cầu đi lại cho 2 thôn hơn 100 hộ dân, giao lưu hoàng hóa giữa Đổng Xá và Yên cư, phát triển sản xuất lâm nghiệp hơn 65 ha rừng</t>
  </si>
  <si>
    <t>Đường GNTN cấp B áp dụng thiết kế mâũ ban hành kèm theo Quyết định 272/QĐ-SGTVT ngày 31/7/2023 của Sở Giao thông vận tải tỉnh Bắc Kạn, chiều dài tuyến khoảng 1.100m</t>
  </si>
  <si>
    <t>Phục vụ như cầu đi lại cho hơn 115 hộ dân, phát triển sản xuất nông lâm nghiệp hơn 50 ha rừng, 8ha ruộng…</t>
  </si>
  <si>
    <t>Phục vụ như cầu đi lại cho hơn 45 hộ dân, phát triển sản xuất nông lâm nghiệp hơn 100 ha rừng, 1,5ha ruộng…</t>
  </si>
  <si>
    <t>Thôn Khuổi Nạc, xã Đổng Xá</t>
  </si>
  <si>
    <t>Phục vụ như cầu đi lại cho hơn 60 hộ dân, phát triển sản xuất nông lâm nghiệp hơn 90 ha rừng, 1,5ha ruộng, cây ăn quả 3ha…</t>
  </si>
  <si>
    <t>Phục vụ như cầu đi lại cho hơn 55 hộ dân, phát triển sản xuất nông lâm nghiệp hơn 20 ha rừng, 5ha ruộng…</t>
  </si>
  <si>
    <t>Phục vụ như cầu đi lại cho hơn 36 hộ dân, phát triển sản xuất nông lâm nghiệp hơn 10 ha rừng, 8ha ruộng…</t>
  </si>
  <si>
    <t>Phục vụ như cầu đi lại cho hơn 68 hộ dân, phát triển sản xuất nông lâm nghiệp hơn 70 ha rừng, 1ha ruộng…</t>
  </si>
  <si>
    <t xml:space="preserve">Tạo điều kiện phát triển kinh tế gắn với phát triển các ngành sản xuất thế mạnh của địa phương như trồng cây ăn quả, cây lâm nghiệp, chăn nuôi gia súc… </t>
  </si>
  <si>
    <t>Mở mới đường dài khoảng 1.500m, rộng mặt đường 5 m</t>
  </si>
  <si>
    <t>Phục vụ như cầu đi lại cho hơn 55 hộ dân, phát triển sản xuất nông lâm nghiệp hơn 35 ha rừng, chăn nuôi gia súc…</t>
  </si>
  <si>
    <t>Đường bê tông từ nha ông Hoan đến khu sản xuất Thôm Lừa thôn Nặm Giàng, xã Đổng Xá.</t>
  </si>
  <si>
    <t>Phục vụ như cầu đi lại cho hơn 45 hộ dân, phát triển sản xuất nông lâm nghiệp hơn 75 ha rừng, 2ha ruộng…</t>
  </si>
  <si>
    <t>Phục vụ như cầu đi lại cho hơn 55 hộ dân, phát triển sản xuất nông lâm nghiệp hơn 15 ha rừng…</t>
  </si>
  <si>
    <t>28 nhà</t>
  </si>
  <si>
    <t>Nâng cấp đường thôn Chợ đến Trường PTDTBT THCS Đổng Xá</t>
  </si>
  <si>
    <t>Phù hợp với quy hoạc giai đoạn 2021 - 2030</t>
  </si>
  <si>
    <t>Xây phai, mương Nà Cấy thôn Nà thác, xã Đổng Xá</t>
  </si>
  <si>
    <t>Tạo thuận lợi cho việc tưới tiêu, phục vụ cho hơn 2 ha diện tích lúa, ngô góp phần phát triển kinh tế - xã hội địa phương.</t>
  </si>
  <si>
    <t>Xây phai rộng 20m, cao 2m. Mương dài 1.500m</t>
  </si>
  <si>
    <t>Phục vụ cho nhu cầu tưới tiêu, sản xuất nông nghiệp, Phụ vụ cho hơn 20 hộ với diện tích đất ruộng hơn 2 ha.</t>
  </si>
  <si>
    <t>Đường bê tông từ nhà ông Tôn sang Pá Lải thôn Nà Quản, xã Đổng Xá</t>
  </si>
  <si>
    <t>Tạo điều kiện thuận lợi cho người dân tham gia giao thông, các cháu đến trường, góp phần hoàn thiện tiêu chí Giao thông</t>
  </si>
  <si>
    <t>Đường GNTN cấp D áp dụng thiết kế mâũ ban hành kèm theo Quyết định 272/QĐ-SGTVT ngày 31/7/2023 của Sở Giao thông vận tải tỉnh Bắc Kạn, chiều dài tuyến khoảng 300m</t>
  </si>
  <si>
    <t>Phục vụ như cầu đi lại cho hơn 3 thôn, phát triển sản xuất nông lâm nghiệp hơn 5 ha ruộng</t>
  </si>
  <si>
    <t>Đường bê tông Nà Mị - Nà Chịn thôn Nà Quản, xã Đổng Xá</t>
  </si>
  <si>
    <t>Phục vụ như cầu đi lại cho hơn 55hộ dân, phục vụ cho phát triển sản xuất nông lâm nghiệp, ruông 6ha…</t>
  </si>
  <si>
    <t>Làm mái vòm sân khấu, đổ sân bê tông nhà Văn hóa thôn Chợ Chùa, xã Đổng Xá</t>
  </si>
  <si>
    <t>Thôn Chợ Chùa, xã Đổng Xá</t>
  </si>
  <si>
    <t>Dựng mái vòm bằng sắt, kẽm, nền lát gạch đỏ, mái lợp tôn. Đổ sân bê tông khoàng 500m2</t>
  </si>
  <si>
    <t>Phục vụ tốt hơn cho các buổi họp thôn, giao lưu văn hóa văn nghệ, có sân chơi sạch đẹp, bảo vệ môi trường….góp phần hoàn thiện tiêu chí Cơ sở vật chất văn hóa</t>
  </si>
  <si>
    <t>Xây dựng công trình phụ trợ, đổ sân bê tông nhà Văn hóa thôn Nặm Giàng</t>
  </si>
  <si>
    <t>Xây dựng công trình nhà vệ sinh tự hoại, đổ sân bê tông rộng khoảng 300m2</t>
  </si>
  <si>
    <t>Xây dựng công trình phụ trợ, đổ sân bê tông nhà Văn hóa thôn Nà Cà</t>
  </si>
  <si>
    <t>Xây dựng công trình phụ trợ, đổ sân bê tông nhà Văn hóa thôn Nà Thác</t>
  </si>
  <si>
    <t>Mở mới đường sản xuất Lũng Mò - Nà Thung thôn Nà cà, xã Đổng Xá</t>
  </si>
  <si>
    <t>Xây mới nhà hiệu bộ 2 tầng bao gồm 1 phòng họp khoảng 60m2, 1 phòng Hiệu Trưởng, 01 phòng phó Hiệu trưởng, 04 phòng làm việc của chuyên môn</t>
  </si>
  <si>
    <t xml:space="preserve">Hiện trường chưa có </t>
  </si>
  <si>
    <t>Xây nhà cấp IV cho giáo viên gồm 04 phòng. 01 nhà bếp. Xây tường rào chiều dài khoảng 2.000m</t>
  </si>
  <si>
    <t>Xây 02 phòng học, xây nhà cấp IV cho giáo viên gồm 03 phòng. 01 nhà bếp. Xây tường rào chiều dài khoảng 2.000m</t>
  </si>
  <si>
    <t>Xây nhà 02 tầng, gồm 12 phòng học văn hóa, 03 phòng chuyên môn, 01 phòng thư viện, 01 phòng thiết bị, 01 phòng kho</t>
  </si>
  <si>
    <t>Xây nhà bán trú, nhà bếp. Tường bao quanh trường PTDTBT TH Đổng Xá</t>
  </si>
  <si>
    <t>Đảm bảo công tác vệ sinh nha ăn bán trú cho học sinh, Bảo vệ an ninh trật tự cho nhà trường</t>
  </si>
  <si>
    <t>Xây nhà 2 tầng 08 phòng và 01 nhà bếp, 01 nhà ăn. Xây tường rào bao quanh nhà trường chiều dài khoảng 3.000m</t>
  </si>
  <si>
    <t>Trường chưa có nhà hiệu bộ, chưa có các phòng làm việc cho hiệu trưởng, phó hiệu trưởng, kế toán, Ytế, văn thư nên việc đầu tư để xây dựng là rất cần thiết tạo điều kiện thuận lợi cho cán bộ, giáo viên dạy tốt</t>
  </si>
  <si>
    <t>Xây 01 phòng họp, 08 phòng làm việc</t>
  </si>
  <si>
    <t xml:space="preserve">Trường chưa có phòng thiết bị giáo dục, phòng tư vấn học đường và hỗ trợ giáo dục học sinh khuyết tật, phòng truyền thống, phòng đoàn đội. </t>
  </si>
  <si>
    <t>Xây 05 phòng</t>
  </si>
  <si>
    <t>Tạo điều kiện thuận lợi cho các em học sinh có sân chơi văn hóa văn nghệ, chơi thể thao phát triển trí tuệ và thể chất…</t>
  </si>
  <si>
    <t>Xây sân khấu, sân thêt thao, xây nhà bằng gạch chỉ không nung, lợp mái bằng tôn</t>
  </si>
  <si>
    <t>Tạo sân chơi cho các em học sinh, sân trường xanh, sạch đẹp hơn</t>
  </si>
  <si>
    <t>Đổ bê tông sân trường 1.800m2 bằng đá 1x2, mác 250. Xây kè đá hộc chiều dài khoảng 60m, cao khoảng 5m</t>
  </si>
  <si>
    <t>Đường GNTN cấp B áp dụng thiết kế mâũ ban hành kèm theo Quyết định 272/QĐ-SGTVT ngày 31/7/2023 của Sở Giao thông vận tải tỉnh Bắc Kạn, chiều dài tuyến khoảng 1.500m</t>
  </si>
  <si>
    <t>Phục vụ như cầu đi lại cho hơn 33 hộ dân, phát triển sản xuất nông lâm nghiệp hơn 550 ha rừng, 3,5ha ruộng…</t>
  </si>
  <si>
    <t>Xây dựng công trình nhà vệ sinh tự hoại, đổ sân bê tông rộng khoảng 150m2</t>
  </si>
  <si>
    <t>Xây dựng mới diện tích khoàng 300m2</t>
  </si>
  <si>
    <t>Nguồn vốn NSĐP, Chương trình MTQG</t>
  </si>
  <si>
    <t>Nâng cấp đường Khuổi Van, thôn Kéo Đeng</t>
  </si>
  <si>
    <t>Nâng cấp đường trục thôn Nà Dài, thôn Nà Dài</t>
  </si>
  <si>
    <t>Nâng cấp, cải tạo đường sản xuất Nà Pò, thôn Bản Pò</t>
  </si>
  <si>
    <t>Nâng cấp, cải tạo đường nội đồng hang Nà Mặn, thôn Khau Pần</t>
  </si>
  <si>
    <t>Nâng cấp, cải tạo đường nội đồng Nà Giàu Phùng, thôn Bản Pò</t>
  </si>
  <si>
    <t>Mương phai Nà Hin, thôn Pác Phàn</t>
  </si>
  <si>
    <t>Hồ Nặm Dất, thôn Nà Dài</t>
  </si>
  <si>
    <t>Công trình nước sinh hoạt tập trung Khuổi Quăn, thôn Nà Lẹng</t>
  </si>
  <si>
    <t>Xây nhà hành chính quản trị, nhà lớp học trường Mầm non</t>
  </si>
  <si>
    <t>Đập phai Nà Ngần, thôn Bản Pò</t>
  </si>
  <si>
    <t>Mương Nà Dảo, thôn Khau Ngòa</t>
  </si>
  <si>
    <t>Mương Cốc Có, thôn Pò Pái</t>
  </si>
  <si>
    <t>Mương Cốc Ca -Cốc Cam, thôn Cạm Miầu</t>
  </si>
  <si>
    <t>Nâng cấp đường ngõ xóm QL279-Nà Quang, thôn Nà Lẹng</t>
  </si>
  <si>
    <t>Nâng cấp đường ngõ xóm Cốc Pháy, Sắc Sái</t>
  </si>
  <si>
    <t>Phù hợp với quy hoạch chung xây dựng xã phê duyệt tại quyết định số 5417/QĐ-UBND ngày 09/11/2023 của UBND huyện Na Rì</t>
  </si>
  <si>
    <t>Thôn Khuổi Quân, xã Cư Lễ</t>
  </si>
  <si>
    <t>Mở rộng và đổ bê tông chiều dài 3km, rộng 2,5m</t>
  </si>
  <si>
    <t>Thôn Khau Pần</t>
  </si>
  <si>
    <t>Xây dựng mới chiều dài tuyến 250</t>
  </si>
  <si>
    <t>Thôn Nà Dài</t>
  </si>
  <si>
    <t>Xây mương đổ bê tông kiên cố chiều dài 1000m.</t>
  </si>
  <si>
    <t>Để bà con đi lại sinh hoạt, sản xuất, giao thương hàng hóa thuận lợi góp phần phát triển kinh tê- xã hội địa phương.</t>
  </si>
  <si>
    <t>Đổ bê tông mặt đường rộng 3m dài 4km</t>
  </si>
  <si>
    <t xml:space="preserve">Phục vụ đi lại cho 60 hộ sinh hoạt và sản xuất, khoảng 120ha đất trồng cây hàng năm. khoảng 300 ha rừng trồng </t>
  </si>
  <si>
    <t>Mở rộng và đổ bê tông chiều dài tuyến 1.500m, rộng 3m</t>
  </si>
  <si>
    <t>Đường đất nhỏ đi lại sinh hoạt, sản xuất lầy lội, nhiều ổ gà, địa hình dốc khó khăn khi tham gia giao thông hàng ngày.</t>
  </si>
  <si>
    <t>Mở rộng nền đường và đổ bê tông mặt đượng rộng 3m, chiều dài 3km</t>
  </si>
  <si>
    <t>Phục vụ đi lại cho sinh hoạt và sản xuất</t>
  </si>
  <si>
    <t>Thôn Pò Rì, xã Cư Lễ</t>
  </si>
  <si>
    <t>Chưa có đường đi lại sinh hoạt và sản xuất</t>
  </si>
  <si>
    <t>Xây dựng mới chiều dài tuyến 700m, rộng 3m</t>
  </si>
  <si>
    <t>Thôn Phia Khao, Pò Pái Xã Cư Lễ</t>
  </si>
  <si>
    <t xml:space="preserve">Để thuận lợi cho bà con đưa máy móc đi lại sản xuất tạo thu nhập cao hơn. </t>
  </si>
  <si>
    <t>Xây dựng mới chiều dài tuyến 1500m, rộng nền đường 3m</t>
  </si>
  <si>
    <t>Xây dựng mới chiều dài tuyến 600m, rộng 4m</t>
  </si>
  <si>
    <t>Thôn Kéo Đeng</t>
  </si>
  <si>
    <t>Phục vụ đi lại sản xuất</t>
  </si>
  <si>
    <t>Xây dựng mới chiều dài tuyến 600m, rộng 3m</t>
  </si>
  <si>
    <t>Thôn Sắc Sái</t>
  </si>
  <si>
    <t>Xây dựng mới chiều dài tuyến 2km, rộng 4m</t>
  </si>
  <si>
    <t>Thôn Khau An</t>
  </si>
  <si>
    <t>Xây dựng mới đập dâng</t>
  </si>
  <si>
    <t>Xây dựng mới chiều dài tuyến 300m</t>
  </si>
  <si>
    <t>Tưới tiêu khoảng 3 ha</t>
  </si>
  <si>
    <t>Thôn Pò Pái</t>
  </si>
  <si>
    <t>Xây dựng mới chiều dài tuyến 100m</t>
  </si>
  <si>
    <t>Tưới tiêu khoảng 0,5 ha</t>
  </si>
  <si>
    <t>Xây dựng mới chiều dài tuyến 400m</t>
  </si>
  <si>
    <t>Thôn Bản Pò</t>
  </si>
  <si>
    <t>Xây dựng mới Đập rộng 4m, cao 2 m</t>
  </si>
  <si>
    <t>Trường thiếu các lớp học và phòng đa năng</t>
  </si>
  <si>
    <t>Trường đủ các lớp học và phòng đa năng đạt tiêu chuẩn</t>
  </si>
  <si>
    <t xml:space="preserve">Nhà tạm </t>
  </si>
  <si>
    <t>80m2/4 nhà</t>
  </si>
  <si>
    <t>Đảm bảo kiên cố nhà dân</t>
  </si>
  <si>
    <t xml:space="preserve">Nguồn vốn NSTW (CTMTQG XD NTM) </t>
  </si>
  <si>
    <t>Cụm công trình, văn hóa, thể thao ở cơ sở có vị trí, vai trò quan trọng trong tuyên truyền đường lối, chủ trương của Đảng, chính sách, pháp luật của Nhà nước, đồng thời là nơi tổ chức hoạt động văn hóa, nghệ thuật, thể dục, thể thao, xây dựng đời sống văn hóa ở cơ sở, vừa giữ gìn, phát huy bản sắc văn hóa dân tộc, vừa nâng cao thể lực, tầm vóc người Việt Nam, qua đó góp phần thực hiện các nhiệm vụ, mục tiêu phát triển kinh tế - xã hội của đất nước. Do đó, việc đầu tư xây dựng Cụm công trình, sân thể thao xã Cư Lễ là hết sức cần thiết.</t>
  </si>
  <si>
    <t>Xây dựng mới diện tích 5000m2</t>
  </si>
  <si>
    <t xml:space="preserve"> Tổ chức hoạt động văn hóa, nghệ thuật, thể dục, thể thao, xây dựng đời sống văn hóa ở cơ sở, vừa giữ gìn, phát huy bản sắc văn hóa dân tộc, vừa nâng cao thể lực của nhân dân trên địa bàn xã cũng như các xã lân cận.</t>
  </si>
  <si>
    <t>Để đạt chuẩn NTM</t>
  </si>
  <si>
    <t>Xây dựng mới diện tích 500m2</t>
  </si>
  <si>
    <t>Tổ họp thôn, sinh hoạt văn hóa</t>
  </si>
  <si>
    <t>Thôn Phia Khao</t>
  </si>
  <si>
    <t>Nhà văn hóa xã có vị trí, vai trò quan trọng, là nơi tổ chức hoạt động văn hóa, nghệ thuật; các cuộc hội nghị khác trên địa bàn xã.</t>
  </si>
  <si>
    <t>Xây dựng mới diện tích 1000m2, diện tích nhà văn hóa theo chuẩn NTM</t>
  </si>
  <si>
    <t>Tổ chức hoạt động văn hóa, nghệ thuật; đảm bảo đủ chỗ ngồi cho các cuộc hội nghị lớn của xã.</t>
  </si>
  <si>
    <t>Để trưng bày và lưu giữ các hiện vật, tài liệu và kỷ vật có giá trị lịch sử, văn hóa của xã lâu dài.</t>
  </si>
  <si>
    <t>Bảo quản các di sản quý báu mà còn là không gian giáo dục, giúp các thế hệ sau hiểu và trân trọng những giá trị văn hóa, lịch sử của từng giai đoạn trong quá khứ.</t>
  </si>
  <si>
    <t>Thôn Sắc Sái, xã Cư Lễ</t>
  </si>
  <si>
    <t>Đổ bê tông chiều dài 150m rộng 2m</t>
  </si>
  <si>
    <t>Thôn Nà Lẹng, xã Cư Lễ</t>
  </si>
  <si>
    <t>Đổ bê tông dài 300m, rộng 2,5m</t>
  </si>
  <si>
    <t>Phục vụ nước sinh hoạt cho hai thôn 80 hộ, 2 thôn Khuổi Quân và thôn Pác Pnà</t>
  </si>
  <si>
    <t>Phục vụ nước sinh hoạt cho hai thôn 168 hộ, gồm 6 thôn Nà Lẹng, bản pò, Pò Pái, Khau An, Pò Rì, Khau Ngòa.</t>
  </si>
  <si>
    <t>Nâng cấp đường trục thôn Nà Dài</t>
  </si>
  <si>
    <t xml:space="preserve">Đường lưới điện </t>
  </si>
  <si>
    <t>Dài 1 km</t>
  </si>
  <si>
    <t>phục vụ sinh hoạt cho bà con nhân dân trong thôn</t>
  </si>
  <si>
    <t>TỔNG</t>
  </si>
  <si>
    <t>Phòng Kinh tế &amp; Hạ tầng huyện</t>
  </si>
  <si>
    <t>Phòng Kinh tế &amp; Hạ tầng; Ban Quản lý DA ĐTXD  huyện; UBND thị trấn Yến Lạc</t>
  </si>
  <si>
    <t>Phòng Kinh tế &amp; Hạ tầng; Ban Quản lý DA ĐTXD  huyện</t>
  </si>
  <si>
    <t>Quỹ hỗ trợ nông dân huyện</t>
  </si>
  <si>
    <t>Cờ dải trang trí</t>
  </si>
  <si>
    <t xml:space="preserve">Từ Cổng trào đến ngã tư Cường Lợi </t>
  </si>
  <si>
    <t xml:space="preserve">Mang lại thị hiếu người xem, thay đổi môi trường số và hưởng thụ của người dân </t>
  </si>
  <si>
    <t>Phù hợp với nhu cầu thay đổi diện mạo đô thị</t>
  </si>
  <si>
    <t>Chỉnh trang đô thị và cải thiện môi trường sống</t>
  </si>
  <si>
    <t>II.4</t>
  </si>
  <si>
    <t>II.5</t>
  </si>
  <si>
    <t>II.6</t>
  </si>
  <si>
    <t>II.7</t>
  </si>
  <si>
    <t>II.8</t>
  </si>
  <si>
    <t>II.9</t>
  </si>
  <si>
    <t>II.10</t>
  </si>
  <si>
    <t>II.11</t>
  </si>
  <si>
    <t>II.12</t>
  </si>
  <si>
    <t>II.13</t>
  </si>
  <si>
    <t>II.14</t>
  </si>
  <si>
    <t>II.15</t>
  </si>
  <si>
    <t>II.16</t>
  </si>
  <si>
    <t>II.17</t>
  </si>
  <si>
    <t>II.18</t>
  </si>
  <si>
    <t>II.19</t>
  </si>
  <si>
    <t>II.20</t>
  </si>
  <si>
    <t>II.21</t>
  </si>
  <si>
    <t>II.22</t>
  </si>
  <si>
    <t>Phòng Giáo dục &amp; Đào tạo</t>
  </si>
  <si>
    <t>Xây nhà ăn bán trú cho học sinh trường PTDT Nội trú</t>
  </si>
  <si>
    <t>Xây hàng rào trường PTDT Nội trú</t>
  </si>
  <si>
    <t>Đổ sân bê tông trường PTDT Nội trú</t>
  </si>
  <si>
    <t>Phòng GD&amp;ĐT</t>
  </si>
  <si>
    <t>Trung tâm Văn hóa, thể thao và lưu niệm truyền thống huyện Na Rì</t>
  </si>
  <si>
    <t>BIỂU TỔNG HỢP NHU CẦU VỐN CỦA CÁC CƠ QUAN, ĐƠN VỊ, UBND CÁC XÃ, THỊ TRẤN</t>
  </si>
  <si>
    <t>Đơn vị đề xuất</t>
  </si>
  <si>
    <t>Ngân sách trung ương hỗ trợ có mục tiêu trong nước</t>
  </si>
  <si>
    <t>Nguồn vốn ngân sách trung ương vốn nước ngoài</t>
  </si>
  <si>
    <t>Nguồn vốn ngân sách địa phương</t>
  </si>
  <si>
    <t>Tổng</t>
  </si>
  <si>
    <t>Nhu cầu vốn</t>
  </si>
  <si>
    <t>Nguồn vốn ngân sách trung ương thực hiện CTMTQG PTKTXH vùng ĐB DTTS MN</t>
  </si>
  <si>
    <t>UBND thị trấn Yến Lạc</t>
  </si>
  <si>
    <t>UBND xã Kim Lư</t>
  </si>
  <si>
    <t>UBND xã Cư Lễ</t>
  </si>
  <si>
    <t>UBND xã Xuân Dương</t>
  </si>
  <si>
    <t>UBND xã Văn Minh</t>
  </si>
  <si>
    <t>UBND xã Kim Hỷ</t>
  </si>
  <si>
    <t>UBND xã Trần Phú</t>
  </si>
  <si>
    <t>UBND xã Dương Sơn</t>
  </si>
  <si>
    <t>UBND xã Văn Lang</t>
  </si>
  <si>
    <t>UBND xã Văn Vũ</t>
  </si>
  <si>
    <t>UBND xã Sơn Thành</t>
  </si>
  <si>
    <t>UBND xã Đổng Xá</t>
  </si>
  <si>
    <t>UBND xã Côn Minh</t>
  </si>
  <si>
    <t>UBND xã Lương Thượng</t>
  </si>
  <si>
    <t>UBND xã Quang Phong</t>
  </si>
  <si>
    <t>UBND xã Cường Lợi</t>
  </si>
  <si>
    <t>UBND xã Liêm Thủy</t>
  </si>
  <si>
    <t xml:space="preserve">Mương nước thải sinh hoạt có tấm nắp thôn Bản Kén xã Văn Lang. L=800m; R= 0,4m; H=0,4m </t>
  </si>
  <si>
    <t>Thôn Bản Kén xã Văn Lang</t>
  </si>
  <si>
    <t>Khơi thông nước thải</t>
  </si>
  <si>
    <t>x</t>
  </si>
  <si>
    <t>Theo cơ chế đặc thù</t>
  </si>
  <si>
    <t xml:space="preserve">Mương nước thải sinh hoạt có tấm nắp thôn Cốc Phia -Nà Lẹng xã Văn Lang. L=400m; R= 0,4m; H=0,4m </t>
  </si>
  <si>
    <t>Thôn Cốc Phia - Nà Lẹng xã Văn Lang</t>
  </si>
  <si>
    <t xml:space="preserve">Mương nước thải sinh hoạt có tấm nắp  Cốc chủ - Cốc Nhàn thôn Bản Sảng, xã Văn Lang. L=1.000m; R= 0,4m; H=0,4m </t>
  </si>
  <si>
    <t>Thôn Bản Sảng xã Văn Lang</t>
  </si>
  <si>
    <t xml:space="preserve">Mương nước thải sinh hoạt thôn Thẳm Mu, đoạn từ nhà ông Tô đến Cầu , xã Văn Lang. L=140m; R= 0,4m; H=0,4m </t>
  </si>
  <si>
    <t>Thôn Thẳm Mu xã Văn Lang</t>
  </si>
  <si>
    <t xml:space="preserve">Mương nước thải sinh hoạt thôn To Đoóc xã Văn Lang. L=600m; R= 0,4m; H=0,4m </t>
  </si>
  <si>
    <t>Thôn To Đoóc xã Văn Lang</t>
  </si>
  <si>
    <t xml:space="preserve">Nâng cấp cải tạo đường vào nhà Văn hóa thôn To Đoóc, xã Văn Lang. L=150m </t>
  </si>
  <si>
    <t>Phục vụ đi lại</t>
  </si>
  <si>
    <t>Nâng cấp cải tạo đường vào nhà Văn hóa thôn Nà Diệc, xã Văn Lang. L=400m</t>
  </si>
  <si>
    <t>Thôn Nà Diệc xã Văn Lang</t>
  </si>
  <si>
    <t>Đập Nà Pẻn - thôn Nà Dường xã Văn Lang, L=7m</t>
  </si>
  <si>
    <t>Thôn Nà Dường xã Văn Lang</t>
  </si>
  <si>
    <t>Phục vụ sản xuất, tưới tiêu</t>
  </si>
  <si>
    <t>Đường vào thao trường bãi bắn thôn Bản Sảng</t>
  </si>
  <si>
    <t>Đường sản xuất Cốc Lầy - Co Đứa Slung</t>
  </si>
  <si>
    <t>Đập Pá Diếu</t>
  </si>
  <si>
    <t>Đập Nà Mèn</t>
  </si>
  <si>
    <t>Kênh mương Hua Phai</t>
  </si>
  <si>
    <t>Kênh mương Cốc Cam</t>
  </si>
  <si>
    <t>Kênh mương Nà Khang</t>
  </si>
  <si>
    <t>Kênh mương Phiêng Mòn</t>
  </si>
  <si>
    <t>Kênh mương Nà Tao</t>
  </si>
  <si>
    <t>Kênh mương Cốc Pảng - Hua Cẩu</t>
  </si>
  <si>
    <t>Kênh mương Nà Chủ - Hang Lỉ</t>
  </si>
  <si>
    <t>Kênh mương Nà Ảng - Nà Bân</t>
  </si>
  <si>
    <t>Kênh Mương Khuổi Slúng</t>
  </si>
  <si>
    <t xml:space="preserve">Phòng Giáo dục và Đào tạo </t>
  </si>
  <si>
    <t xml:space="preserve">Phòng Kinh tế và Hạ tầng </t>
  </si>
  <si>
    <t>Nguồn vốn ngân sách trung ương thực hiện CT MTQG NTM</t>
  </si>
  <si>
    <t xml:space="preserve">Ban Đại diện quỹ hỗ trợ nông dân </t>
  </si>
  <si>
    <t>Nhu cầu vốn NSĐP của xã Quang Phong là 69 tỷ đồng, nhưng có 01 dự án (tuyến đường Côn Minh - Quang Phong) có nhu cầu vốn là 18 tỷ đồng trùng với đề xuất dự án của Phòng Kinh tế và Hạ tầng nên UBND huyện tổng hợp giảm nhu cầu vốn của xã Quang Phong là 18 tỷ đồng</t>
  </si>
  <si>
    <t xml:space="preserve">Trung tâm Văn hóa - TT&amp;TT </t>
  </si>
  <si>
    <t>Nhu cầu vốn CTMTQG DTTS MN của xã Trần Phú là 59.08 tỷ đồng, nhưng có 01 dự án (Cầu Hát Noong) có nhu cầu vốn là 16 tỷ đồng trùng với đề xuất dự án của Phòng Kinh tế và Hạ tầng nên UBND huyện tổng hợp giảm nhu cầu vốn của xã Trần Phú là 16 tỷ đồng</t>
  </si>
  <si>
    <t xml:space="preserve">                                                         ĐVT: Triệu đồng</t>
  </si>
  <si>
    <t xml:space="preserve">Hiện trạng: Gạch bock trên vỉa hè đoạn từ cổng trường cấp III đến Cầu Hát Deng đã hư hỏng xuống cấp; đoạn đường từ Cầu Hát Deng đi đến ngã tư đi Xã Cường Lợi chưa được đầu tư lát gạch </t>
  </si>
  <si>
    <t>Lát lại gạch bock trên vỉa hè đoạn từ cổng trường cấp III đến Cầu Hát Deng;
Lát gạch block 2 bên đường (trong phạm vi 6,0 m hành lang) Cầu Hát Deng đến ngã ba đường đi Văn Học</t>
  </si>
  <si>
    <t>Cải tạo, nâng cấp đường từ cổng Công an huyện qua Trung tâm Y tế huyện đến đường tránh QL.3B xã Kim Lư.</t>
  </si>
  <si>
    <t>Chương trình MTQG DTTS &amp;MN</t>
  </si>
  <si>
    <t>Nhà đa năng, nhà bộ môn, nhà lớp học, khối phòng hành chính trường Tiểu học Văn Vũ</t>
  </si>
  <si>
    <t>Bếp ăn bán trú Trường Tiểu học Văn Vũ</t>
  </si>
  <si>
    <t>Tường rào Trường Tiểu Văn Vũ</t>
  </si>
  <si>
    <t>Nhà ở học sinh bán trú Trường Tiểu học Văn Vũ</t>
  </si>
  <si>
    <t>Nhà hành chính quản trị trường mầm non</t>
  </si>
  <si>
    <t>Nhà Bếp trường mầm non</t>
  </si>
  <si>
    <t>Công trình thủy lợi phục vụ nước tưới tiêu khoảng 5,0 ha diện tích đất sản xuất nông nghiệp tại cánh đồng khu tái định cư Khuổi Có, thôn Khuổi Nộc</t>
  </si>
  <si>
    <t xml:space="preserve">  - Hồ chữa nước rộng 5 ha, thân đập dài 25 mét, cao 8 mét                                      - Ống dẫn nước chiều dài 1,200 mét, phí 150</t>
  </si>
  <si>
    <t xml:space="preserve"> - Phục vụ diện tích tưới tiêu và nước sinh hoạt cho các hộ dân thuộc 02 thôn Nà Khon, Soi Cải gồm có 68 hộ hưởng lợi và khoảng 27 ha đất sản xuất                            - Phục vụ khu du lịch sinh thái Thác Nà Đăng</t>
  </si>
  <si>
    <t>Nhu cầu kế hoạch vốn đầu tư công trung hạn 2026-2030 - nguồn vốn ngân sách trung ương thực hiện các CTMTQG</t>
  </si>
  <si>
    <t>Nhu cầu kế hoạch vốn đầu tư công trung hạn 2026-2030 - nguồn vốn ngân sách địa phương</t>
  </si>
  <si>
    <t>Nhu cầu kế hoạch vốn đầu tư công trung hạn 2026-2030 - nNguồn vốn ngân sách trung ương hỗ trợ có mục tiêu trong nước</t>
  </si>
  <si>
    <t>Ngành/lĩnh vực văn hóa</t>
  </si>
  <si>
    <t>Ngành/lĩnh vực giao thông</t>
  </si>
  <si>
    <t>Ngành/lĩnh vực quốc phòng</t>
  </si>
  <si>
    <t>Ngành/lĩnh vực an ninh và trật tự, an toàn xã hội</t>
  </si>
  <si>
    <t>Nhà hành chính quản trị, nhà lớp học, tường rào trường tiểu học Văn Vũ</t>
  </si>
  <si>
    <t>Ngành/lĩnh vực văn hóa, thông tin, thể dục thể thao</t>
  </si>
  <si>
    <t>Ngành/lĩnh vực các hoạt động kinh tế</t>
  </si>
  <si>
    <t>Ngành/lĩnh vực giáo dục, đào tạo và giáo dục nghề nghiệp</t>
  </si>
  <si>
    <t>Ngành/lĩnh vực hoạt động của các cơ quan quản lý nhà nước, đơn vị sự nghiệp công lập …</t>
  </si>
  <si>
    <t>Ngành/lĩnh vực khác</t>
  </si>
  <si>
    <t>Phòng Kinh tế &amp; Hạ tầng; UBND xã Quang Phong</t>
  </si>
  <si>
    <t>Phòng Kinh tế &amp; Hạ tầng; UBND xã Trần Phú</t>
  </si>
  <si>
    <t>Phòng Kinh tế &amp; Hạ tầng</t>
  </si>
  <si>
    <t>Ngành/lĩnh vực bảo vệ môi trường</t>
  </si>
  <si>
    <t>Xây dựng được nhà đảm bảo 3 cứng theo quy định</t>
  </si>
  <si>
    <t>Nâng cấp, cải tạo Hồ Khuổi Thôm, tổ nhân dân Nà Đăng, thị trấn Yến Lạc</t>
  </si>
  <si>
    <t>Tổ nhân dân Nà Đăng, thị trấn Yến Lạc</t>
  </si>
  <si>
    <t>Hiện trạng Cửa thu, cống thoát nước bị hư hỏng gây dò rỉ nước và khối lượng bùn ứ đọng trong lòng hồ nhiều nên hồ không có khả năng tích chữ nước</t>
  </si>
  <si>
    <t>Sửa chữa lại cửa thu và cống thoát nước; nạo vét toàn bộ khối lượng bùn ứ đọng trong lòng hồ</t>
  </si>
  <si>
    <t>Đảm bảo chứa nước phục vụ cho nhân dân canh tác sản xuất nông nghiệp</t>
  </si>
  <si>
    <t>Nhu cầu vốn NSĐP của thị trấn Yến Lạc là 133.67 tỷ đồng, nhưng có 01 dự án (Xây dựng cầu Hát Cù) có nhu cầu vốn là 20 tỷ đồng trùng với đề xuất dự án của Phòng Kinh tế và Hạ tầng và Ban Quản lý DA ĐTXD huyện nên UBND huyện tổng hợp giảm nhu cầu vốn của thị trấn là 20 tỷ đồng</t>
  </si>
  <si>
    <t>Mương tiêu Khu Nà Lịa - ra sông Bắc Giang, thôn Pàn Xả</t>
  </si>
  <si>
    <t>Phòng Tài nguyên &amp; Môi trường huyện</t>
  </si>
  <si>
    <t>II.23</t>
  </si>
  <si>
    <t>Công trình Bãi rác cụm phía bắc huyện Na Rì.</t>
  </si>
  <si>
    <t>Nhằm thu gom, xử lý rác thải đảm bảo công tác bảo vệ môi trường trên địa bàn huyện</t>
  </si>
  <si>
    <t>Bãi xử lý, chôn lấp chất thải  diện tích ≥ 1 đến 3 ha</t>
  </si>
  <si>
    <t>Nâng chỉ tiêu môi trường và phát triển bền vững trên địa bàn, tăng tỷ lệ chất thải rắn sinh hoạt được thu gom, xử lý</t>
  </si>
  <si>
    <t>Phù hợp</t>
  </si>
  <si>
    <t>Công trình Bãi rác cụm phía nam huyện Na Rì.</t>
  </si>
  <si>
    <t>Phòng TN&amp;MT huyện</t>
  </si>
  <si>
    <t>Xây phòng hành chính quản trị, cải tạo sửa chữa nhà lớp học Trường Mầm non Kim Lư</t>
  </si>
  <si>
    <t>Đổ bê tông đường Từ Cốc Lùng đến Lò Bó thôn Bản Đâng ( Ngõ xóm)</t>
  </si>
  <si>
    <t>Cầu Khuổi Tểng, thôn Nà Bó</t>
  </si>
  <si>
    <t>Xây dựng cầu theo thông tư số 11/2021/TT-BXD và thông tư số 12/2021/TT-BXD ngày 31/8/2021, cầu dài 8m, rộng 3,0m (xây kè và đổ bê tông 2 đầu cầu)</t>
  </si>
  <si>
    <t>Quy hoạch chung xây dựng xã Liêm Thuỷ, huyện Na Rì, tỉnh Bắc Kạn tại Quyết định số 4314/QĐ-UBND ngày 15/12/2022 của UBND huyện Na Rì V/v phê duyệt nhiệm vụ lập quy hoạch chung xây dựng xã Liêm Thuỷ, huyện Na Rì, tỉnh Bắc Kạn đến năm 2031</t>
  </si>
  <si>
    <t>Phòng Văn hóa &amp; Thông tin huyện</t>
  </si>
  <si>
    <t>Sửa chữa đường vào hang tiên</t>
  </si>
  <si>
    <t>Du khách đi lại dễ dàng, thu hút khách du lịch đến với di tích danh lam thắng cảnh cấp Quốc gia</t>
  </si>
  <si>
    <t>Sửa chữa, cải tạo mặt đường, mương thoát nước 2 bên đường</t>
  </si>
  <si>
    <t>Thu hút khách du lịch</t>
  </si>
  <si>
    <t>Phù hợp với quy hoaạch giao thông</t>
  </si>
  <si>
    <t xml:space="preserve">Nhà điều hành hang tiên </t>
  </si>
  <si>
    <t>Để quản lý , điều hành mọi hoạt động của  hang tiên; Nơi nghỉ chân của du khách; trưng bày giới thiệu các sản phẩm</t>
  </si>
  <si>
    <t>Xây dựng nhà sàn bê  tông 2 tầng kiểu truyền thống</t>
  </si>
  <si>
    <t>Quản lý, giới thiệu trưng bày, tạo cảnh quan thu hút khách du lịch</t>
  </si>
  <si>
    <t>Nhà xe hang tiên</t>
  </si>
  <si>
    <t>Hoàn thiện cơ sở hạ tầng trong hang tiên</t>
  </si>
  <si>
    <t>Xây dựng nhà xe diện tích 200m</t>
  </si>
  <si>
    <t>Du khách đến tham quan có chỗ để xe</t>
  </si>
  <si>
    <t xml:space="preserve">Phù hợp với quy hoaạch </t>
  </si>
  <si>
    <t>Gắn chữ "Núi cô tiên"</t>
  </si>
  <si>
    <t xml:space="preserve">Thị trấn Yến Lạc, </t>
  </si>
  <si>
    <t>Tạo điểm nhấn, thu hút khách du lịch, check in</t>
  </si>
  <si>
    <t>Gắn biển chữ nổi trên đỉnh núi cô tiên</t>
  </si>
  <si>
    <t>Tạo điểm nhấn, thu hút khách du lịch</t>
  </si>
  <si>
    <t>Phù hợp với quy hoaạch</t>
  </si>
  <si>
    <t>Ao cá hang tiên</t>
  </si>
  <si>
    <t>Tạo điểm nhấn, thu hút khách du lịch check in</t>
  </si>
  <si>
    <t>Xây  dựng ao cá tiểu cảnh</t>
  </si>
  <si>
    <t>Đường nội bộ trong khu tổ chức chợ tình Xuân Dương</t>
  </si>
  <si>
    <t>Xuân Dương</t>
  </si>
  <si>
    <t>Xây dựng đường trong khu tổ chức Chợ tình Xuân Dương để du khách đi lại  dễ dàng</t>
  </si>
  <si>
    <t>Làm đường bê tông từ khu lễ hội xuống sông; bê tông giữa các khu tổ chức các hoạt động ở sân tổ chức</t>
  </si>
  <si>
    <t>Du khách đến với lễ hội đi lại dễ dàng, thu hút khách du lịch</t>
  </si>
  <si>
    <t>Làm mới đường Nà Tuồng</t>
  </si>
  <si>
    <t>Làm đường để người dân, du khách trải nghiệm tại khu du lịch thôn Nà Tuồng</t>
  </si>
  <si>
    <t>Làm mới  1km đường từ nhà văn hóa thôn Nà Tuồng đến trung tâm thôn Nà Tuồng</t>
  </si>
  <si>
    <t>Biển chào Na Rì</t>
  </si>
  <si>
    <t>Côn Minh</t>
  </si>
  <si>
    <t>Điểm ranh giới, điểm check in đối với du khách đến với Na Rì</t>
  </si>
  <si>
    <t>II.24</t>
  </si>
  <si>
    <t>Xây dựng 01 biển chào tại đèo áng tòng xã Côn Minh</t>
  </si>
  <si>
    <t>Nhà điều hành hang tiên</t>
  </si>
  <si>
    <t>Giai đoạn 2026-2033</t>
  </si>
  <si>
    <t>Giai đoạn 2026-2034</t>
  </si>
  <si>
    <t>Giai đoạn 2026-2035</t>
  </si>
  <si>
    <t>Phòng Văn hóa &amp; TT huyện</t>
  </si>
  <si>
    <t>Làm mới đường thôn Nà Tuồng (1km)</t>
  </si>
  <si>
    <t>Đề nghị UBND tỉnh đầu tư bằng nguồn ngân sách tỉnh</t>
  </si>
  <si>
    <t>Thôn Nà Mển, xã Trần Phú</t>
  </si>
  <si>
    <t>Đảm bảo cơ sở vật chận phục vụ hoạt động của căn cứ chiến đấu, diễn tập</t>
  </si>
  <si>
    <t>Đường bê tông 03km, xây dựng hầm họp bao gồm các 01 phòng họp 50 chỗ; phòng làm việc của Bí thư, Phó Bí thư TT; 02 phòng vệ sinh Nam, Nữ</t>
  </si>
  <si>
    <t>Đảm bảo an ninh quốc phòng</t>
  </si>
  <si>
    <t>Bổ sung, nâng cấp khu căn cứ Chiến đấu Nà Mền, xã Trần Phú, huyện Na Rì</t>
  </si>
  <si>
    <t>Nhà trực sẵn sàng chiến đấu trận địa 12,7mm huyện Na Rì</t>
  </si>
  <si>
    <t>Đảm bảo hậu cần thường trực sẵn sàng chiến đấu</t>
  </si>
  <si>
    <t>Hệ thống điện, nước, 03 phòng gồm Phòng ở, kho, bếp cộng nhà vệ sinh dự kiến diện tích khoảng 50m2</t>
  </si>
  <si>
    <t>Nhà thi dấu trung tâm văn hóa thể dục thể thao</t>
  </si>
  <si>
    <t>Đảm bảo phục vụ hoạt động thể thảo của huyện</t>
  </si>
  <si>
    <t>Quy mô khoảng 600m2</t>
  </si>
  <si>
    <t>Phục vụ nhu cầu thể dục thể thao chung của huyện</t>
  </si>
  <si>
    <t>Nghĩa Địa huyện</t>
  </si>
  <si>
    <t>Phục vụ an táng của người dân</t>
  </si>
  <si>
    <t>Quy mô khoảng 03ha</t>
  </si>
  <si>
    <t>Xây dựng các hạng mục phụ trợ công an xã Kim Hỷ</t>
  </si>
  <si>
    <t>Đảm bảo an toàn cho cán bộ chiến sĩ làm nhiệm vụ an ninh địa bàn</t>
  </si>
  <si>
    <t>Xây dựng đường lên, kè đá hộc, cổng hàng rào, sân BT</t>
  </si>
  <si>
    <t>Xây dựng các hạng mục phụ trợ công an xã Văn vũ</t>
  </si>
  <si>
    <t>Cổng hàng rào</t>
  </si>
  <si>
    <t>Xây dựng các hạng mục phụ trợ công an xã Kim Lư</t>
  </si>
  <si>
    <t>Kè chống sạt lở, hàng rào bảo vệ</t>
  </si>
  <si>
    <t>Xây dựng các hạng mục phụ trợ công an Thị trấn Yến Lạc</t>
  </si>
  <si>
    <t>2026-2031</t>
  </si>
  <si>
    <t>Giai đoạn 2026-2036</t>
  </si>
  <si>
    <t>(Kèm theo Báo cáo số 528/BC-UBND ngày 11 tháng 9 năm 2024 của Ủy ban nhân dân huyện Na Rì)</t>
  </si>
  <si>
    <t xml:space="preserve"> Đảm bảo theo quy chuẩn, tiêu chuẩn, phù hợp với đặc thù địa phương </t>
  </si>
  <si>
    <t>Phục vụ công tác ăn bán trú của học sinh đẩm bảo an toàn</t>
  </si>
  <si>
    <t>Đảm bảo bếp một chiều đúng theo quy định</t>
  </si>
  <si>
    <t>Đáp ứng nhu cầu ăn bán trú của học sinh</t>
  </si>
  <si>
    <t>Phù hợp với nhu cầu của trường Nội trú</t>
  </si>
  <si>
    <t>Nhằm đảm bảo an toàn cho công tác quản lý học sinh nội trú</t>
  </si>
  <si>
    <t>Xây dựng tường rào bằng gạch, xi măng</t>
  </si>
  <si>
    <t>An toàn cho công tác quản lý học sinh</t>
  </si>
  <si>
    <t>Phù hợp với nhu cầu nhà trường</t>
  </si>
  <si>
    <t>Nhằm đảm bảo an toàn cho học sinh hoạt động, vui chơi thể dục, thể thao ngoài giờ lên lớp</t>
  </si>
  <si>
    <t>Đổ bê tông chắc chắn</t>
  </si>
  <si>
    <t>An toàn cho học sinh khi hoạt động</t>
  </si>
  <si>
    <t>Biểu số 06</t>
  </si>
  <si>
    <t>Bổ sung, nâng cấp khu căn cứ Chiến đấu Nà Mển, xã Trần Phú, huyện Na Rì</t>
  </si>
  <si>
    <t xml:space="preserve"> Thị trấn Yến Lạc</t>
  </si>
  <si>
    <t>Nhà thi đấu trung tâm văn hóa thể dục thể thao</t>
  </si>
  <si>
    <t>Nghĩa Địa thị trấn Yến Lạc, huyện Na Rì</t>
  </si>
  <si>
    <t>Xây dựng các hạng mục phụ trợ công an xã Văn Vũ</t>
  </si>
  <si>
    <t>Cải tạo, nâng cấp Bãi rác huyện Na Rì</t>
  </si>
  <si>
    <t>Xử lý rác tháỉ, đảm bảo vệ sinh môi trường</t>
  </si>
  <si>
    <t>Mở rộng nâng cấp sân phơi, nhà phơi rác; xây dựng nhà chờ; làm hệ thống điện nước; sử dụng thay thế lò đốt hiện đại đảm bảo vệ sinh môi trường hơn</t>
  </si>
  <si>
    <t>Đảm bảo vệ sinh môi trường</t>
  </si>
  <si>
    <t>Ban Quản lý dự án ĐTXD huyện</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</si>
</sst>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_(* \(#,##0\);_(* &quot;-&quot;_);_(@_)"/>
    <numFmt numFmtId="43" formatCode="_(* #,##0.00_);_(* \(#,##0.00\);_(* &quot;-&quot;??_);_(@_)"/>
    <numFmt numFmtId="164" formatCode="_(* #,##0.0_);_(* \(#,##0.0\);_(* &quot;-&quot;??_);_(@_)"/>
    <numFmt numFmtId="165" formatCode="_(* #,##0.0_);_(* \(#,##0.0\);_(* &quot;-&quot;?_);_(@_)"/>
    <numFmt numFmtId="166" formatCode="_(* #,##0_);_(* \(#,##0\);_(* &quot;-&quot;??_);_(@_)"/>
    <numFmt numFmtId="167" formatCode="_-* #,##0\ _₫_-;\-* #,##0\ _₫_-;_-* &quot;-&quot;??\ _₫_-;_-@_-"/>
    <numFmt numFmtId="168" formatCode="_-* #,##0.00_-;\-* #,##0.00_-;_-* &quot;-&quot;??_-;_-@_-"/>
    <numFmt numFmtId="169" formatCode="_-* #,##0.0_-;\-* #,##0.0_-;_-* &quot;-&quot;??_-;_-@_-"/>
    <numFmt numFmtId="170" formatCode="#,##0;[Red]#,##0"/>
    <numFmt numFmtId="171" formatCode="_(* #,##0.0000_);_(* \(#,##0.0000\);_(* &quot;-&quot;?_);_(@_)"/>
    <numFmt numFmtId="172" formatCode="_(* #,##0.00_);_(* \(#,##0.00\);_(* &quot;-&quot;?_);_(@_)"/>
    <numFmt numFmtId="173" formatCode="_-* #,##0.000_-;\-* #,##0.000_-;_-* &quot;-&quot;??_-;_-@_-"/>
  </numFmts>
  <fonts count="41">
    <font>
      <sz val="11"/>
      <color theme="1"/>
      <name val="Calibri"/>
      <family val="2"/>
      <scheme val="minor"/>
    </font>
    <font>
      <sz val="11"/>
      <color theme="1"/>
      <name val="Times New Roman"/>
      <family val="1"/>
    </font>
    <font>
      <b/>
      <sz val="11"/>
      <color theme="1"/>
      <name val="Times New Roman"/>
      <family val="1"/>
    </font>
    <font>
      <sz val="14"/>
      <color theme="1"/>
      <name val="Times New Roman"/>
      <family val="1"/>
    </font>
    <font>
      <i/>
      <sz val="14"/>
      <color theme="1"/>
      <name val="Times New Roman"/>
      <family val="1"/>
    </font>
    <font>
      <b/>
      <sz val="14"/>
      <color theme="1"/>
      <name val="Times New Roman"/>
      <family val="1"/>
    </font>
    <font>
      <b/>
      <i/>
      <sz val="14"/>
      <color theme="1"/>
      <name val="Times New Roman"/>
      <family val="1"/>
    </font>
    <font>
      <sz val="11"/>
      <color theme="1"/>
      <name val="Calibri"/>
      <family val="2"/>
      <scheme val="minor"/>
    </font>
    <font>
      <sz val="12"/>
      <color theme="1"/>
      <name val="Times New Roman"/>
      <family val="1"/>
    </font>
    <font>
      <sz val="12"/>
      <color theme="1"/>
      <name val="Times New Roman"/>
      <family val="2"/>
    </font>
    <font>
      <sz val="11"/>
      <name val="Times New Roman"/>
      <family val="1"/>
    </font>
    <font>
      <sz val="14"/>
      <name val="Times New Roman"/>
      <family val="1"/>
    </font>
    <font>
      <i/>
      <sz val="14"/>
      <name val="Times New Roman"/>
      <family val="1"/>
    </font>
    <font>
      <b/>
      <i/>
      <sz val="14"/>
      <name val="Times New Roman"/>
      <family val="1"/>
    </font>
    <font>
      <b/>
      <i/>
      <sz val="11"/>
      <color theme="1"/>
      <name val="Times New Roman"/>
      <family val="1"/>
    </font>
    <font>
      <sz val="14"/>
      <color rgb="FFFF0000"/>
      <name val="Times New Roman"/>
      <family val="1"/>
    </font>
    <font>
      <sz val="14"/>
      <color rgb="FF000000"/>
      <name val="Times New Roman"/>
      <family val="1"/>
    </font>
    <font>
      <sz val="11"/>
      <color rgb="FF000000"/>
      <name val="Times New Roman"/>
      <family val="1"/>
    </font>
    <font>
      <sz val="11"/>
      <color rgb="FF101518"/>
      <name val="Times New Roman"/>
      <family val="1"/>
    </font>
    <font>
      <sz val="11"/>
      <color rgb="FF0000FF"/>
      <name val="Times New Roman"/>
      <family val="1"/>
    </font>
    <font>
      <vertAlign val="superscript"/>
      <sz val="11"/>
      <color theme="1"/>
      <name val="Times New Roman"/>
      <family val="1"/>
    </font>
    <font>
      <b/>
      <i/>
      <sz val="11"/>
      <name val="Times New Roman"/>
      <family val="1"/>
    </font>
    <font>
      <i/>
      <sz val="11"/>
      <color theme="1"/>
      <name val="Times New Roman"/>
      <family val="1"/>
    </font>
    <font>
      <b/>
      <sz val="14"/>
      <color rgb="FFFF0000"/>
      <name val="Times New Roman"/>
      <family val="1"/>
    </font>
    <font>
      <b/>
      <i/>
      <sz val="14"/>
      <color rgb="FFC00000"/>
      <name val="Times New Roman"/>
      <family val="1"/>
    </font>
    <font>
      <b/>
      <sz val="14"/>
      <name val="Times New Roman"/>
      <family val="1"/>
    </font>
    <font>
      <i/>
      <sz val="11"/>
      <name val="Times New Roman"/>
      <family val="1"/>
    </font>
    <font>
      <sz val="10"/>
      <name val="Arial"/>
      <family val="2"/>
    </font>
    <font>
      <sz val="12"/>
      <color theme="1"/>
      <name val="Times New Roman"/>
      <family val="1"/>
      <charset val="163"/>
    </font>
    <font>
      <b/>
      <i/>
      <sz val="14"/>
      <color rgb="FFFF0000"/>
      <name val="Times New Roman"/>
      <family val="1"/>
    </font>
    <font>
      <b/>
      <sz val="11"/>
      <name val="Times New Roman"/>
      <family val="1"/>
    </font>
    <font>
      <i/>
      <sz val="10"/>
      <name val="Times New Roman"/>
      <family val="1"/>
    </font>
    <font>
      <sz val="11"/>
      <color theme="0"/>
      <name val="Times New Roman"/>
      <family val="1"/>
    </font>
    <font>
      <vertAlign val="superscript"/>
      <sz val="11"/>
      <name val="Times New Roman"/>
      <family val="1"/>
    </font>
    <font>
      <sz val="11"/>
      <color rgb="FFFF0000"/>
      <name val="Times New Roman"/>
      <family val="1"/>
    </font>
    <font>
      <sz val="14"/>
      <color theme="1"/>
      <name val="Calibri"/>
      <family val="2"/>
      <scheme val="minor"/>
    </font>
    <font>
      <i/>
      <sz val="14"/>
      <color rgb="FFFF0000"/>
      <name val="Times New Roman"/>
      <family val="1"/>
    </font>
    <font>
      <sz val="11"/>
      <name val="Calibri"/>
      <family val="2"/>
      <charset val="129"/>
      <scheme val="minor"/>
    </font>
    <font>
      <i/>
      <sz val="11"/>
      <color rgb="FF3A3A3A"/>
      <name val="Times New Roman"/>
      <family val="1"/>
    </font>
    <font>
      <sz val="11"/>
      <color rgb="FF3A3A3A"/>
      <name val="Times New Roman"/>
      <family val="1"/>
    </font>
    <font>
      <i/>
      <sz val="12"/>
      <color theme="1"/>
      <name val="Times New Roman"/>
      <family val="1"/>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6">
    <xf numFmtId="0" fontId="0" fillId="0" borderId="0"/>
    <xf numFmtId="43" fontId="7" fillId="0" borderId="0" applyFont="0" applyFill="0" applyBorder="0" applyAlignment="0" applyProtection="0"/>
    <xf numFmtId="0" fontId="9" fillId="0" borderId="0"/>
    <xf numFmtId="41" fontId="7" fillId="0" borderId="0" applyFont="0" applyFill="0" applyBorder="0" applyAlignment="0" applyProtection="0"/>
    <xf numFmtId="0" fontId="27" fillId="0" borderId="0"/>
    <xf numFmtId="0" fontId="7" fillId="0" borderId="0"/>
  </cellStyleXfs>
  <cellXfs count="449">
    <xf numFmtId="0" fontId="0" fillId="0" borderId="0" xfId="0"/>
    <xf numFmtId="0" fontId="1" fillId="0" borderId="0" xfId="0" applyFont="1"/>
    <xf numFmtId="0" fontId="3" fillId="0" borderId="6" xfId="0" applyFont="1" applyBorder="1" applyAlignment="1">
      <alignmen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5" fillId="0" borderId="0" xfId="0" applyFont="1" applyAlignment="1">
      <alignment vertical="center" wrapText="1"/>
    </xf>
    <xf numFmtId="0" fontId="5" fillId="0" borderId="6" xfId="0" applyFont="1" applyBorder="1" applyAlignment="1">
      <alignment horizontal="center" vertical="center" wrapText="1"/>
    </xf>
    <xf numFmtId="0" fontId="3" fillId="0" borderId="0" xfId="0" applyFont="1" applyAlignment="1">
      <alignment horizontal="center" vertical="center" wrapText="1"/>
    </xf>
    <xf numFmtId="0" fontId="5" fillId="0" borderId="6" xfId="0" applyFont="1" applyBorder="1" applyAlignment="1">
      <alignment vertical="center" wrapText="1"/>
    </xf>
    <xf numFmtId="0" fontId="4" fillId="0" borderId="6" xfId="0" applyFont="1" applyBorder="1" applyAlignment="1">
      <alignment horizontal="center" vertical="center" wrapText="1"/>
    </xf>
    <xf numFmtId="0" fontId="4" fillId="0" borderId="6" xfId="0" applyFont="1" applyBorder="1" applyAlignment="1">
      <alignment vertical="center" wrapText="1"/>
    </xf>
    <xf numFmtId="0" fontId="4" fillId="0" borderId="0" xfId="0" applyFont="1" applyAlignment="1">
      <alignment vertical="center" wrapText="1"/>
    </xf>
    <xf numFmtId="0" fontId="6" fillId="0" borderId="6" xfId="0" applyFont="1" applyBorder="1" applyAlignment="1">
      <alignment horizontal="center" vertical="center" wrapText="1"/>
    </xf>
    <xf numFmtId="0" fontId="6" fillId="0" borderId="6" xfId="0" applyFont="1" applyBorder="1" applyAlignment="1">
      <alignment vertical="center" wrapText="1"/>
    </xf>
    <xf numFmtId="0" fontId="6" fillId="0" borderId="0" xfId="0" applyFont="1" applyAlignment="1">
      <alignment vertical="center" wrapText="1"/>
    </xf>
    <xf numFmtId="0" fontId="6" fillId="0" borderId="0" xfId="0" applyFont="1" applyBorder="1" applyAlignment="1">
      <alignment horizontal="left" vertical="center" wrapText="1"/>
    </xf>
    <xf numFmtId="0" fontId="10" fillId="3" borderId="6" xfId="0" applyFont="1" applyFill="1" applyBorder="1" applyAlignment="1">
      <alignment horizontal="left" vertical="center" wrapText="1"/>
    </xf>
    <xf numFmtId="0" fontId="10" fillId="3" borderId="6" xfId="0" applyFont="1" applyFill="1" applyBorder="1" applyAlignment="1">
      <alignment horizontal="center" vertical="center" wrapText="1"/>
    </xf>
    <xf numFmtId="0" fontId="3" fillId="2" borderId="0" xfId="0" applyFont="1" applyFill="1" applyAlignment="1">
      <alignment vertical="center" wrapText="1"/>
    </xf>
    <xf numFmtId="0" fontId="3" fillId="0" borderId="6" xfId="0" applyFont="1" applyBorder="1" applyAlignment="1">
      <alignment horizontal="center" vertical="center" wrapText="1"/>
    </xf>
    <xf numFmtId="0" fontId="3" fillId="3" borderId="6" xfId="0" applyFont="1" applyFill="1" applyBorder="1" applyAlignment="1">
      <alignment horizontal="center" vertical="center" wrapText="1"/>
    </xf>
    <xf numFmtId="0" fontId="4" fillId="3" borderId="6" xfId="0" applyFont="1" applyFill="1" applyBorder="1" applyAlignment="1">
      <alignment vertical="center" wrapText="1"/>
    </xf>
    <xf numFmtId="0" fontId="4" fillId="3" borderId="0" xfId="0" applyFont="1" applyFill="1" applyAlignment="1">
      <alignment vertical="center" wrapText="1"/>
    </xf>
    <xf numFmtId="0" fontId="3" fillId="3" borderId="6" xfId="0" applyFont="1" applyFill="1" applyBorder="1" applyAlignment="1">
      <alignment horizontal="left" vertical="center" wrapText="1"/>
    </xf>
    <xf numFmtId="0" fontId="1" fillId="3" borderId="6" xfId="0" applyFont="1" applyFill="1" applyBorder="1" applyAlignment="1">
      <alignment horizontal="left" vertical="center" wrapText="1"/>
    </xf>
    <xf numFmtId="0" fontId="6" fillId="3" borderId="6" xfId="0" applyFont="1" applyFill="1" applyBorder="1" applyAlignment="1">
      <alignment horizontal="center" vertical="center" wrapText="1"/>
    </xf>
    <xf numFmtId="0" fontId="6" fillId="3" borderId="6" xfId="0" applyFont="1" applyFill="1" applyBorder="1" applyAlignment="1">
      <alignment vertical="center" wrapText="1"/>
    </xf>
    <xf numFmtId="0" fontId="6" fillId="3" borderId="0" xfId="0" applyFont="1" applyFill="1" applyAlignment="1">
      <alignment vertical="center" wrapText="1"/>
    </xf>
    <xf numFmtId="0" fontId="1" fillId="3" borderId="6" xfId="0" applyFont="1" applyFill="1" applyBorder="1"/>
    <xf numFmtId="0" fontId="1" fillId="3" borderId="0" xfId="0" applyFont="1" applyFill="1"/>
    <xf numFmtId="0" fontId="1" fillId="3" borderId="6" xfId="0" applyFont="1" applyFill="1" applyBorder="1" applyAlignment="1">
      <alignment vertical="center" wrapText="1"/>
    </xf>
    <xf numFmtId="0" fontId="3" fillId="3" borderId="6" xfId="0" applyFont="1" applyFill="1" applyBorder="1" applyAlignment="1">
      <alignment vertical="center" wrapText="1"/>
    </xf>
    <xf numFmtId="0" fontId="3" fillId="3" borderId="0" xfId="0" applyFont="1" applyFill="1" applyAlignment="1">
      <alignment vertical="center" wrapText="1"/>
    </xf>
    <xf numFmtId="0" fontId="1" fillId="0" borderId="0" xfId="0" applyFont="1" applyBorder="1"/>
    <xf numFmtId="0" fontId="1" fillId="3" borderId="0" xfId="0" applyFont="1" applyFill="1" applyBorder="1"/>
    <xf numFmtId="0" fontId="14" fillId="3" borderId="0" xfId="0" applyFont="1" applyFill="1"/>
    <xf numFmtId="0" fontId="14" fillId="3" borderId="0" xfId="0" applyFont="1" applyFill="1" applyBorder="1"/>
    <xf numFmtId="0" fontId="5" fillId="4" borderId="6" xfId="0" applyFont="1" applyFill="1" applyBorder="1" applyAlignment="1">
      <alignment horizontal="center" vertical="center" wrapText="1"/>
    </xf>
    <xf numFmtId="0" fontId="5" fillId="4" borderId="6" xfId="0" applyFont="1" applyFill="1" applyBorder="1" applyAlignment="1">
      <alignment vertical="center" wrapText="1"/>
    </xf>
    <xf numFmtId="0" fontId="5" fillId="4" borderId="0" xfId="0" applyFont="1" applyFill="1" applyAlignment="1">
      <alignment vertical="center" wrapText="1"/>
    </xf>
    <xf numFmtId="0" fontId="10" fillId="3" borderId="0" xfId="0" applyFont="1" applyFill="1"/>
    <xf numFmtId="0" fontId="22" fillId="0" borderId="0" xfId="0" applyFont="1" applyBorder="1" applyAlignment="1">
      <alignment horizontal="center"/>
    </xf>
    <xf numFmtId="0" fontId="1" fillId="3" borderId="6"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6" xfId="0" applyFont="1" applyFill="1" applyBorder="1" applyAlignment="1">
      <alignment vertical="center" wrapText="1"/>
    </xf>
    <xf numFmtId="0" fontId="23" fillId="2" borderId="0" xfId="0" applyFont="1" applyFill="1" applyAlignment="1">
      <alignment vertical="center" wrapText="1"/>
    </xf>
    <xf numFmtId="166" fontId="3" fillId="3" borderId="6" xfId="1" applyNumberFormat="1" applyFont="1" applyFill="1" applyBorder="1" applyAlignment="1">
      <alignment vertical="center" wrapText="1"/>
    </xf>
    <xf numFmtId="0" fontId="4" fillId="3" borderId="6" xfId="0" applyFont="1" applyFill="1" applyBorder="1" applyAlignment="1">
      <alignment horizontal="center" vertical="center" wrapText="1"/>
    </xf>
    <xf numFmtId="0" fontId="11" fillId="3" borderId="6" xfId="0" applyFont="1" applyFill="1" applyBorder="1" applyAlignment="1">
      <alignment horizontal="left" vertical="center" wrapText="1"/>
    </xf>
    <xf numFmtId="0" fontId="16" fillId="3" borderId="6" xfId="0" applyFont="1" applyFill="1" applyBorder="1" applyAlignment="1">
      <alignment horizontal="left" vertical="center" wrapText="1"/>
    </xf>
    <xf numFmtId="4" fontId="3" fillId="3" borderId="6" xfId="0" applyNumberFormat="1" applyFont="1" applyFill="1" applyBorder="1" applyAlignment="1">
      <alignment horizontal="right" vertical="center" wrapText="1"/>
    </xf>
    <xf numFmtId="4" fontId="11" fillId="3" borderId="6" xfId="1" applyNumberFormat="1" applyFont="1" applyFill="1" applyBorder="1" applyAlignment="1">
      <alignment horizontal="right" vertical="center" wrapText="1"/>
    </xf>
    <xf numFmtId="4" fontId="3" fillId="3" borderId="6" xfId="1" applyNumberFormat="1" applyFont="1" applyFill="1" applyBorder="1" applyAlignment="1">
      <alignment horizontal="right" vertical="center" wrapText="1"/>
    </xf>
    <xf numFmtId="0" fontId="22" fillId="3" borderId="6" xfId="0" applyFont="1" applyFill="1" applyBorder="1" applyAlignment="1">
      <alignment vertical="center" wrapText="1"/>
    </xf>
    <xf numFmtId="0" fontId="14" fillId="3" borderId="6" xfId="0" applyFont="1" applyFill="1" applyBorder="1" applyAlignment="1">
      <alignment horizontal="center" vertical="center" wrapText="1"/>
    </xf>
    <xf numFmtId="0" fontId="14" fillId="3" borderId="6" xfId="0" applyFont="1" applyFill="1" applyBorder="1" applyAlignment="1">
      <alignment horizontal="left" vertical="center" wrapText="1"/>
    </xf>
    <xf numFmtId="0" fontId="22" fillId="3" borderId="6" xfId="0" applyFont="1" applyFill="1" applyBorder="1" applyAlignment="1">
      <alignment horizontal="center" vertical="center" wrapText="1"/>
    </xf>
    <xf numFmtId="0" fontId="22" fillId="3" borderId="6" xfId="0" applyFont="1" applyFill="1" applyBorder="1" applyAlignment="1">
      <alignment horizontal="left" vertical="center" wrapText="1"/>
    </xf>
    <xf numFmtId="0" fontId="18" fillId="3" borderId="6" xfId="0" applyFont="1" applyFill="1" applyBorder="1" applyAlignment="1">
      <alignment horizontal="center" vertical="center" wrapText="1"/>
    </xf>
    <xf numFmtId="164" fontId="3" fillId="3" borderId="6" xfId="1" applyNumberFormat="1" applyFont="1" applyFill="1" applyBorder="1" applyAlignment="1">
      <alignment vertical="center" wrapText="1"/>
    </xf>
    <xf numFmtId="3" fontId="3" fillId="3" borderId="6" xfId="0" applyNumberFormat="1" applyFont="1" applyFill="1" applyBorder="1" applyAlignment="1">
      <alignment horizontal="center" vertical="top" wrapText="1"/>
    </xf>
    <xf numFmtId="0" fontId="3" fillId="3" borderId="9" xfId="0" applyFont="1" applyFill="1" applyBorder="1" applyAlignment="1">
      <alignment vertical="center" wrapText="1"/>
    </xf>
    <xf numFmtId="0" fontId="5" fillId="3" borderId="6" xfId="0" applyFont="1" applyFill="1" applyBorder="1" applyAlignment="1">
      <alignment vertical="center" wrapText="1"/>
    </xf>
    <xf numFmtId="0" fontId="5" fillId="3" borderId="0" xfId="0" applyFont="1" applyFill="1" applyAlignment="1">
      <alignment vertical="center" wrapText="1"/>
    </xf>
    <xf numFmtId="0" fontId="29" fillId="3" borderId="0" xfId="0" applyFont="1" applyFill="1" applyAlignment="1">
      <alignment vertical="center" wrapText="1"/>
    </xf>
    <xf numFmtId="0" fontId="22" fillId="3" borderId="0" xfId="0" applyFont="1" applyFill="1" applyBorder="1" applyAlignment="1">
      <alignment wrapText="1"/>
    </xf>
    <xf numFmtId="0" fontId="22" fillId="3" borderId="0" xfId="0" applyFont="1" applyFill="1" applyAlignment="1">
      <alignment wrapText="1"/>
    </xf>
    <xf numFmtId="0" fontId="10" fillId="3" borderId="7" xfId="0" applyFont="1" applyFill="1" applyBorder="1" applyAlignment="1">
      <alignment horizontal="center" vertical="center" wrapText="1"/>
    </xf>
    <xf numFmtId="0" fontId="10" fillId="3" borderId="0" xfId="0" applyFont="1" applyFill="1" applyAlignment="1">
      <alignment horizontal="left" vertical="center" wrapText="1"/>
    </xf>
    <xf numFmtId="0" fontId="32" fillId="3" borderId="0" xfId="0" applyFont="1" applyFill="1"/>
    <xf numFmtId="0" fontId="10" fillId="3" borderId="6" xfId="0" applyFont="1" applyFill="1" applyBorder="1" applyAlignment="1">
      <alignment horizontal="center" vertical="center"/>
    </xf>
    <xf numFmtId="0" fontId="10" fillId="3" borderId="0" xfId="0" applyFont="1" applyFill="1" applyAlignment="1">
      <alignment vertical="center"/>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2" fillId="3" borderId="0" xfId="0" applyFont="1" applyFill="1" applyAlignment="1">
      <alignment vertical="center" wrapText="1"/>
    </xf>
    <xf numFmtId="0" fontId="6" fillId="3" borderId="6" xfId="0" applyFont="1" applyFill="1" applyBorder="1" applyAlignment="1">
      <alignment horizontal="left" vertical="center" wrapText="1"/>
    </xf>
    <xf numFmtId="0" fontId="3" fillId="3" borderId="0" xfId="0" applyFont="1" applyFill="1" applyBorder="1" applyAlignment="1">
      <alignment vertical="center" wrapText="1"/>
    </xf>
    <xf numFmtId="3" fontId="1" fillId="3" borderId="0" xfId="0" applyNumberFormat="1" applyFont="1" applyFill="1"/>
    <xf numFmtId="0" fontId="2" fillId="3" borderId="6" xfId="0" applyFont="1" applyFill="1" applyBorder="1" applyAlignment="1">
      <alignment horizontal="center" vertical="center" wrapText="1"/>
    </xf>
    <xf numFmtId="0" fontId="22" fillId="3" borderId="0" xfId="0" applyFont="1" applyFill="1"/>
    <xf numFmtId="0" fontId="14" fillId="3" borderId="6" xfId="0" applyFont="1" applyFill="1" applyBorder="1" applyAlignment="1">
      <alignment vertical="center"/>
    </xf>
    <xf numFmtId="0" fontId="2" fillId="3" borderId="0" xfId="0" applyFont="1" applyFill="1" applyBorder="1"/>
    <xf numFmtId="0" fontId="2" fillId="3" borderId="0" xfId="0" applyFont="1" applyFill="1"/>
    <xf numFmtId="0" fontId="1" fillId="3" borderId="6" xfId="0" applyFont="1" applyFill="1" applyBorder="1" applyAlignment="1">
      <alignment vertical="center"/>
    </xf>
    <xf numFmtId="0" fontId="22" fillId="3" borderId="0" xfId="0" applyFont="1" applyFill="1" applyBorder="1"/>
    <xf numFmtId="0" fontId="21" fillId="3" borderId="0" xfId="0" applyFont="1" applyFill="1" applyBorder="1"/>
    <xf numFmtId="0" fontId="21" fillId="3" borderId="0" xfId="0" applyFont="1" applyFill="1"/>
    <xf numFmtId="43" fontId="11" fillId="3" borderId="6" xfId="1" applyFont="1" applyFill="1" applyBorder="1" applyAlignment="1">
      <alignment horizontal="center" vertical="center"/>
    </xf>
    <xf numFmtId="43" fontId="10" fillId="3" borderId="6" xfId="1" applyFont="1" applyFill="1" applyBorder="1" applyAlignment="1">
      <alignment horizontal="center" vertical="center" wrapText="1"/>
    </xf>
    <xf numFmtId="0" fontId="5" fillId="3" borderId="6" xfId="0" applyFont="1" applyFill="1" applyBorder="1" applyAlignment="1">
      <alignment horizontal="center" vertical="center" wrapText="1"/>
    </xf>
    <xf numFmtId="0" fontId="3" fillId="3" borderId="0" xfId="0" applyFont="1" applyFill="1" applyAlignment="1">
      <alignment horizontal="center" vertical="center" wrapText="1"/>
    </xf>
    <xf numFmtId="0" fontId="1" fillId="3" borderId="6" xfId="2" applyFont="1" applyFill="1" applyBorder="1" applyAlignment="1">
      <alignment horizontal="center" vertical="center" wrapText="1"/>
    </xf>
    <xf numFmtId="0" fontId="1" fillId="3" borderId="6" xfId="2" applyFont="1" applyFill="1" applyBorder="1" applyAlignment="1">
      <alignment horizontal="left" vertical="center" wrapText="1"/>
    </xf>
    <xf numFmtId="0" fontId="10" fillId="3" borderId="6" xfId="2"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6" xfId="0" applyFont="1" applyFill="1" applyBorder="1" applyAlignment="1">
      <alignment vertical="center" wrapText="1"/>
    </xf>
    <xf numFmtId="0" fontId="24" fillId="3" borderId="0" xfId="0" applyFont="1" applyFill="1" applyAlignment="1">
      <alignment vertical="center" wrapText="1"/>
    </xf>
    <xf numFmtId="0" fontId="11" fillId="3" borderId="6" xfId="0" applyFont="1" applyFill="1" applyBorder="1" applyAlignment="1">
      <alignment vertical="center" wrapText="1"/>
    </xf>
    <xf numFmtId="0" fontId="11" fillId="3" borderId="6" xfId="0" applyFont="1" applyFill="1" applyBorder="1" applyAlignment="1">
      <alignment horizontal="center" vertical="center" wrapText="1"/>
    </xf>
    <xf numFmtId="0" fontId="3" fillId="3" borderId="6" xfId="2" applyFont="1" applyFill="1" applyBorder="1" applyAlignment="1">
      <alignment horizontal="center" vertical="center" wrapText="1"/>
    </xf>
    <xf numFmtId="4" fontId="11" fillId="3" borderId="6" xfId="0" applyNumberFormat="1" applyFont="1" applyFill="1" applyBorder="1" applyAlignment="1">
      <alignment horizontal="right" vertical="center" wrapText="1"/>
    </xf>
    <xf numFmtId="0" fontId="11" fillId="3" borderId="0" xfId="0" applyFont="1" applyFill="1" applyAlignment="1">
      <alignment wrapText="1"/>
    </xf>
    <xf numFmtId="4" fontId="3" fillId="3" borderId="6" xfId="0" applyNumberFormat="1" applyFont="1" applyFill="1" applyBorder="1" applyAlignment="1">
      <alignment vertical="center" wrapText="1"/>
    </xf>
    <xf numFmtId="0" fontId="25" fillId="3" borderId="6" xfId="0" applyFont="1" applyFill="1" applyBorder="1" applyAlignment="1">
      <alignment vertical="center" wrapText="1"/>
    </xf>
    <xf numFmtId="0" fontId="25" fillId="3" borderId="0" xfId="0" applyFont="1" applyFill="1" applyAlignment="1">
      <alignment vertical="center" wrapText="1"/>
    </xf>
    <xf numFmtId="0" fontId="11" fillId="3" borderId="0" xfId="0" applyFont="1" applyFill="1" applyAlignment="1">
      <alignment vertical="center" wrapText="1"/>
    </xf>
    <xf numFmtId="0" fontId="13" fillId="3" borderId="6" xfId="0" applyFont="1" applyFill="1" applyBorder="1" applyAlignment="1">
      <alignment vertical="center" wrapText="1"/>
    </xf>
    <xf numFmtId="166" fontId="11" fillId="3" borderId="6" xfId="1" applyNumberFormat="1" applyFont="1" applyFill="1" applyBorder="1" applyAlignment="1">
      <alignment horizontal="right" vertical="center" wrapText="1"/>
    </xf>
    <xf numFmtId="0" fontId="11" fillId="3" borderId="9" xfId="0" applyFont="1" applyFill="1" applyBorder="1" applyAlignment="1">
      <alignment vertical="center" wrapText="1"/>
    </xf>
    <xf numFmtId="0" fontId="11" fillId="3" borderId="6" xfId="0" applyFont="1" applyFill="1" applyBorder="1" applyAlignment="1">
      <alignment horizontal="right" vertical="center" wrapText="1"/>
    </xf>
    <xf numFmtId="0" fontId="3" fillId="3" borderId="7" xfId="0" applyFont="1" applyFill="1" applyBorder="1" applyAlignment="1">
      <alignment horizontal="center" vertical="center" wrapTex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167" fontId="3" fillId="3" borderId="6" xfId="1" applyNumberFormat="1" applyFont="1" applyFill="1" applyBorder="1" applyAlignment="1">
      <alignment horizontal="center" vertical="center" wrapText="1"/>
    </xf>
    <xf numFmtId="0" fontId="15" fillId="3" borderId="6" xfId="0" applyFont="1" applyFill="1" applyBorder="1" applyAlignment="1">
      <alignment horizontal="center" vertical="center" wrapText="1"/>
    </xf>
    <xf numFmtId="0" fontId="23" fillId="3" borderId="6" xfId="0" applyFont="1" applyFill="1" applyBorder="1" applyAlignment="1">
      <alignment vertical="center" wrapText="1"/>
    </xf>
    <xf numFmtId="0" fontId="15" fillId="3" borderId="6" xfId="0" applyFont="1" applyFill="1" applyBorder="1" applyAlignment="1">
      <alignment vertical="center" wrapText="1"/>
    </xf>
    <xf numFmtId="0" fontId="15" fillId="3" borderId="0" xfId="0" applyFont="1" applyFill="1" applyAlignment="1">
      <alignment vertical="center" wrapText="1"/>
    </xf>
    <xf numFmtId="0" fontId="23" fillId="3" borderId="6" xfId="0" applyFont="1" applyFill="1" applyBorder="1" applyAlignment="1">
      <alignment horizontal="center" vertical="center" wrapText="1"/>
    </xf>
    <xf numFmtId="0" fontId="23" fillId="3" borderId="0" xfId="0" applyFont="1" applyFill="1" applyAlignment="1">
      <alignment vertical="center" wrapText="1"/>
    </xf>
    <xf numFmtId="0" fontId="1" fillId="3" borderId="6" xfId="0" applyFont="1" applyFill="1" applyBorder="1" applyAlignment="1">
      <alignment horizontal="center" vertical="center"/>
    </xf>
    <xf numFmtId="0" fontId="26" fillId="3" borderId="6" xfId="0" applyFont="1" applyFill="1" applyBorder="1" applyAlignment="1">
      <alignment horizontal="left" vertical="center" wrapText="1"/>
    </xf>
    <xf numFmtId="0" fontId="2" fillId="3" borderId="6"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26" fillId="3" borderId="0" xfId="0" applyFont="1" applyFill="1" applyBorder="1"/>
    <xf numFmtId="0" fontId="26" fillId="3" borderId="0" xfId="0" applyFont="1" applyFill="1"/>
    <xf numFmtId="0" fontId="25" fillId="3" borderId="6" xfId="0" applyFont="1" applyFill="1" applyBorder="1" applyAlignment="1">
      <alignment horizontal="center" vertical="center" wrapText="1"/>
    </xf>
    <xf numFmtId="4" fontId="3" fillId="3" borderId="6" xfId="3" applyNumberFormat="1" applyFont="1" applyFill="1" applyBorder="1" applyAlignment="1">
      <alignment horizontal="right" vertical="center" wrapText="1"/>
    </xf>
    <xf numFmtId="0" fontId="12" fillId="3" borderId="6" xfId="0" applyFont="1" applyFill="1" applyBorder="1" applyAlignment="1">
      <alignment vertical="center" wrapText="1"/>
    </xf>
    <xf numFmtId="0" fontId="28" fillId="3" borderId="6" xfId="4" applyFont="1" applyFill="1" applyBorder="1" applyAlignment="1">
      <alignment horizontal="left" vertical="center" wrapText="1"/>
    </xf>
    <xf numFmtId="166" fontId="3" fillId="3" borderId="6" xfId="1" applyNumberFormat="1" applyFont="1" applyFill="1" applyBorder="1" applyAlignment="1">
      <alignment horizontal="right" vertical="center" wrapText="1"/>
    </xf>
    <xf numFmtId="0" fontId="12" fillId="3" borderId="6" xfId="0" applyFont="1" applyFill="1" applyBorder="1" applyAlignment="1">
      <alignment horizontal="center" vertical="center" wrapText="1"/>
    </xf>
    <xf numFmtId="3" fontId="4" fillId="3" borderId="6" xfId="0" applyNumberFormat="1" applyFont="1" applyFill="1" applyBorder="1" applyAlignment="1">
      <alignment horizontal="right" vertical="center" wrapText="1"/>
    </xf>
    <xf numFmtId="0" fontId="3" fillId="3" borderId="6" xfId="0" applyFont="1" applyFill="1" applyBorder="1" applyAlignment="1">
      <alignment horizontal="justify" vertical="center" wrapText="1"/>
    </xf>
    <xf numFmtId="169" fontId="3" fillId="3" borderId="6" xfId="1" applyNumberFormat="1" applyFont="1" applyFill="1" applyBorder="1" applyAlignment="1">
      <alignment horizontal="right" vertical="center" wrapText="1"/>
    </xf>
    <xf numFmtId="169" fontId="4" fillId="3" borderId="6" xfId="0" applyNumberFormat="1" applyFont="1" applyFill="1" applyBorder="1" applyAlignment="1">
      <alignment vertical="center" wrapText="1"/>
    </xf>
    <xf numFmtId="169" fontId="3" fillId="3" borderId="6" xfId="0" applyNumberFormat="1" applyFont="1" applyFill="1" applyBorder="1" applyAlignment="1">
      <alignment horizontal="right" vertical="center" wrapText="1"/>
    </xf>
    <xf numFmtId="0" fontId="35" fillId="3" borderId="6" xfId="0" applyFont="1" applyFill="1" applyBorder="1" applyAlignment="1">
      <alignment horizontal="center" vertical="center" wrapText="1"/>
    </xf>
    <xf numFmtId="0" fontId="16" fillId="3" borderId="6" xfId="0" applyFont="1" applyFill="1" applyBorder="1" applyAlignment="1">
      <alignment wrapText="1"/>
    </xf>
    <xf numFmtId="4" fontId="4" fillId="3" borderId="6" xfId="0" applyNumberFormat="1" applyFont="1" applyFill="1" applyBorder="1" applyAlignment="1">
      <alignment horizontal="right" vertical="center" wrapText="1"/>
    </xf>
    <xf numFmtId="0" fontId="3" fillId="3" borderId="9" xfId="0" applyFont="1" applyFill="1" applyBorder="1" applyAlignment="1">
      <alignment horizontal="center" vertical="center" wrapText="1"/>
    </xf>
    <xf numFmtId="0" fontId="3" fillId="3" borderId="6" xfId="0" applyFont="1" applyFill="1" applyBorder="1" applyAlignment="1">
      <alignment vertical="center"/>
    </xf>
    <xf numFmtId="166" fontId="3" fillId="3" borderId="6" xfId="0" applyNumberFormat="1" applyFont="1" applyFill="1" applyBorder="1" applyAlignment="1">
      <alignment vertical="center" wrapText="1"/>
    </xf>
    <xf numFmtId="166" fontId="4" fillId="3" borderId="6" xfId="0" applyNumberFormat="1" applyFont="1" applyFill="1" applyBorder="1" applyAlignment="1">
      <alignment vertical="center" wrapText="1"/>
    </xf>
    <xf numFmtId="0" fontId="13" fillId="3" borderId="0" xfId="0" applyFont="1" applyFill="1" applyAlignment="1">
      <alignment vertical="center" wrapText="1"/>
    </xf>
    <xf numFmtId="4" fontId="11" fillId="3" borderId="6" xfId="0" applyNumberFormat="1" applyFont="1" applyFill="1" applyBorder="1" applyAlignment="1">
      <alignment vertical="center" wrapText="1"/>
    </xf>
    <xf numFmtId="0" fontId="3" fillId="3" borderId="6" xfId="0" applyFont="1" applyFill="1" applyBorder="1" applyAlignment="1">
      <alignment vertical="top" wrapText="1"/>
    </xf>
    <xf numFmtId="3" fontId="3" fillId="3" borderId="6" xfId="0" applyNumberFormat="1" applyFont="1" applyFill="1" applyBorder="1" applyAlignment="1">
      <alignment vertical="center"/>
    </xf>
    <xf numFmtId="0" fontId="3" fillId="3" borderId="6" xfId="0" applyFont="1" applyFill="1" applyBorder="1" applyAlignment="1">
      <alignment horizontal="right" vertical="center" wrapText="1"/>
    </xf>
    <xf numFmtId="0" fontId="3" fillId="3" borderId="2" xfId="0" applyFont="1" applyFill="1" applyBorder="1" applyAlignment="1">
      <alignment horizontal="left" vertical="center" wrapText="1"/>
    </xf>
    <xf numFmtId="167" fontId="3" fillId="3" borderId="2" xfId="1" applyNumberFormat="1" applyFont="1" applyFill="1" applyBorder="1" applyAlignment="1">
      <alignment horizontal="center" vertical="center" wrapText="1"/>
    </xf>
    <xf numFmtId="0" fontId="5" fillId="3" borderId="0" xfId="0" applyFont="1" applyFill="1" applyBorder="1" applyAlignment="1">
      <alignment vertical="center" wrapText="1"/>
    </xf>
    <xf numFmtId="170" fontId="3" fillId="3" borderId="6" xfId="0" applyNumberFormat="1" applyFont="1" applyFill="1" applyBorder="1" applyAlignment="1">
      <alignment horizontal="right" vertical="center" wrapText="1"/>
    </xf>
    <xf numFmtId="0" fontId="3" fillId="3" borderId="4" xfId="0" applyFont="1" applyFill="1" applyBorder="1" applyAlignment="1">
      <alignment vertical="center" wrapText="1"/>
    </xf>
    <xf numFmtId="166" fontId="3" fillId="3" borderId="6" xfId="1" applyNumberFormat="1" applyFont="1" applyFill="1" applyBorder="1" applyAlignment="1">
      <alignment vertical="center"/>
    </xf>
    <xf numFmtId="0" fontId="3" fillId="3" borderId="6" xfId="0" applyFont="1" applyFill="1" applyBorder="1" applyAlignment="1">
      <alignment horizontal="left" vertical="center"/>
    </xf>
    <xf numFmtId="0" fontId="3" fillId="3" borderId="0" xfId="0" applyFont="1" applyFill="1" applyAlignment="1">
      <alignment vertical="center"/>
    </xf>
    <xf numFmtId="166" fontId="3" fillId="3" borderId="6" xfId="1" applyNumberFormat="1" applyFont="1" applyFill="1" applyBorder="1" applyAlignment="1">
      <alignment horizontal="center" vertical="center"/>
    </xf>
    <xf numFmtId="0" fontId="11" fillId="3" borderId="6" xfId="0" applyFont="1" applyFill="1" applyBorder="1" applyAlignment="1">
      <alignment horizontal="left" vertical="center"/>
    </xf>
    <xf numFmtId="0" fontId="3" fillId="3" borderId="6" xfId="0" applyFont="1" applyFill="1" applyBorder="1" applyAlignment="1">
      <alignment horizontal="center" vertical="center"/>
    </xf>
    <xf numFmtId="4" fontId="4" fillId="3" borderId="6" xfId="0" applyNumberFormat="1" applyFont="1" applyFill="1" applyBorder="1" applyAlignment="1">
      <alignment vertical="center" wrapText="1"/>
    </xf>
    <xf numFmtId="166" fontId="3" fillId="3" borderId="6" xfId="1" applyNumberFormat="1" applyFont="1" applyFill="1" applyBorder="1" applyAlignment="1">
      <alignment horizontal="center" vertical="center" wrapText="1"/>
    </xf>
    <xf numFmtId="0" fontId="36" fillId="3" borderId="0" xfId="0" applyFont="1" applyFill="1" applyAlignment="1">
      <alignment horizontal="center" vertical="center" wrapText="1"/>
    </xf>
    <xf numFmtId="0" fontId="4" fillId="3" borderId="2" xfId="0" applyFont="1" applyFill="1" applyBorder="1" applyAlignment="1">
      <alignment vertical="center" wrapText="1"/>
    </xf>
    <xf numFmtId="4" fontId="4" fillId="3" borderId="2" xfId="0" applyNumberFormat="1" applyFont="1" applyFill="1" applyBorder="1" applyAlignment="1">
      <alignment horizontal="right" vertical="center" wrapText="1"/>
    </xf>
    <xf numFmtId="0" fontId="4" fillId="3" borderId="4" xfId="0" applyFont="1" applyFill="1" applyBorder="1" applyAlignment="1">
      <alignment horizontal="center" vertical="center" wrapText="1"/>
    </xf>
    <xf numFmtId="0" fontId="4" fillId="3" borderId="4" xfId="0" applyFont="1" applyFill="1" applyBorder="1" applyAlignment="1">
      <alignment vertical="center" wrapText="1"/>
    </xf>
    <xf numFmtId="4" fontId="6" fillId="3" borderId="6" xfId="0" applyNumberFormat="1" applyFont="1" applyFill="1" applyBorder="1" applyAlignment="1">
      <alignment vertical="center" wrapText="1"/>
    </xf>
    <xf numFmtId="166" fontId="3" fillId="3" borderId="0" xfId="1" applyNumberFormat="1" applyFont="1" applyFill="1" applyAlignment="1">
      <alignment vertical="center" wrapText="1"/>
    </xf>
    <xf numFmtId="0" fontId="6" fillId="3" borderId="0" xfId="0" applyFont="1" applyFill="1" applyBorder="1" applyAlignment="1">
      <alignment vertical="center" wrapText="1"/>
    </xf>
    <xf numFmtId="166" fontId="3" fillId="3" borderId="0" xfId="1" applyNumberFormat="1" applyFont="1" applyFill="1" applyBorder="1" applyAlignment="1">
      <alignment vertical="center" wrapText="1"/>
    </xf>
    <xf numFmtId="0" fontId="3" fillId="3" borderId="0" xfId="0" applyFont="1" applyFill="1"/>
    <xf numFmtId="4" fontId="12" fillId="3" borderId="6" xfId="0" applyNumberFormat="1" applyFont="1" applyFill="1" applyBorder="1" applyAlignment="1">
      <alignment horizontal="right" vertical="center" wrapText="1"/>
    </xf>
    <xf numFmtId="0" fontId="12" fillId="3" borderId="0" xfId="0" applyFont="1" applyFill="1" applyAlignment="1">
      <alignment horizontal="center" vertical="center" wrapText="1"/>
    </xf>
    <xf numFmtId="170" fontId="3" fillId="3" borderId="6" xfId="0" applyNumberFormat="1" applyFont="1" applyFill="1" applyBorder="1" applyAlignment="1">
      <alignment horizontal="right" vertical="center"/>
    </xf>
    <xf numFmtId="0" fontId="29" fillId="3" borderId="6" xfId="0" applyFont="1" applyFill="1" applyBorder="1" applyAlignment="1">
      <alignment vertical="center" wrapText="1"/>
    </xf>
    <xf numFmtId="165" fontId="2" fillId="0" borderId="4" xfId="0" applyNumberFormat="1" applyFont="1" applyBorder="1" applyAlignment="1">
      <alignment horizontal="center" vertical="center" wrapText="1"/>
    </xf>
    <xf numFmtId="0" fontId="3" fillId="0" borderId="6" xfId="0" applyFont="1" applyBorder="1"/>
    <xf numFmtId="0" fontId="4" fillId="2" borderId="6"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0" xfId="0" applyFont="1" applyFill="1" applyAlignment="1">
      <alignment vertical="center" wrapText="1"/>
    </xf>
    <xf numFmtId="0" fontId="3" fillId="3" borderId="6" xfId="0" applyFont="1" applyFill="1" applyBorder="1" applyAlignment="1">
      <alignment horizontal="left" wrapText="1"/>
    </xf>
    <xf numFmtId="0" fontId="14" fillId="3" borderId="6" xfId="0" applyFont="1" applyFill="1" applyBorder="1" applyAlignment="1">
      <alignment horizontal="center" vertical="center"/>
    </xf>
    <xf numFmtId="0" fontId="2" fillId="3" borderId="6" xfId="0" applyFont="1" applyFill="1" applyBorder="1" applyAlignment="1">
      <alignment horizontal="center" vertical="center"/>
    </xf>
    <xf numFmtId="171" fontId="22" fillId="0" borderId="0" xfId="0" applyNumberFormat="1" applyFont="1" applyBorder="1" applyAlignment="1">
      <alignment horizontal="center"/>
    </xf>
    <xf numFmtId="0" fontId="21" fillId="3" borderId="6" xfId="0" applyFont="1" applyFill="1" applyBorder="1" applyAlignment="1">
      <alignment horizontal="center" vertical="center"/>
    </xf>
    <xf numFmtId="0" fontId="0" fillId="3" borderId="0" xfId="0" applyFill="1"/>
    <xf numFmtId="0" fontId="26" fillId="3" borderId="6" xfId="0" applyFont="1" applyFill="1" applyBorder="1" applyAlignment="1">
      <alignment horizontal="center" vertical="center" wrapText="1"/>
    </xf>
    <xf numFmtId="0" fontId="30" fillId="3" borderId="0" xfId="0" applyFont="1" applyFill="1"/>
    <xf numFmtId="0" fontId="30" fillId="3" borderId="6" xfId="0"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3" borderId="2"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7" xfId="0" applyFont="1" applyFill="1" applyBorder="1" applyAlignment="1">
      <alignment horizontal="left" vertical="center" wrapText="1"/>
    </xf>
    <xf numFmtId="3" fontId="22" fillId="3" borderId="6" xfId="0" applyNumberFormat="1" applyFont="1" applyFill="1" applyBorder="1" applyAlignment="1">
      <alignment horizontal="center" vertical="center" wrapText="1"/>
    </xf>
    <xf numFmtId="3" fontId="2" fillId="3" borderId="6" xfId="0" applyNumberFormat="1" applyFont="1" applyFill="1" applyBorder="1" applyAlignment="1">
      <alignment horizontal="center" vertical="center" wrapText="1"/>
    </xf>
    <xf numFmtId="41" fontId="1" fillId="3" borderId="6" xfId="0" applyNumberFormat="1" applyFont="1" applyFill="1" applyBorder="1" applyAlignment="1">
      <alignment horizontal="center" vertical="center" wrapText="1"/>
    </xf>
    <xf numFmtId="0" fontId="17" fillId="3" borderId="6" xfId="0" applyFont="1" applyFill="1" applyBorder="1" applyAlignment="1">
      <alignment horizontal="left" vertical="center" wrapText="1"/>
    </xf>
    <xf numFmtId="0" fontId="1" fillId="3" borderId="0" xfId="0" applyFont="1" applyFill="1" applyAlignment="1">
      <alignment vertical="center"/>
    </xf>
    <xf numFmtId="0" fontId="2" fillId="3" borderId="0" xfId="0" applyFont="1" applyFill="1" applyAlignment="1">
      <alignment vertical="center"/>
    </xf>
    <xf numFmtId="0" fontId="34" fillId="3" borderId="6" xfId="0" applyFont="1" applyFill="1" applyBorder="1" applyAlignment="1">
      <alignment horizontal="left" vertical="center" wrapText="1"/>
    </xf>
    <xf numFmtId="166" fontId="22" fillId="3" borderId="6" xfId="1"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4" fontId="10" fillId="3" borderId="0" xfId="0" applyNumberFormat="1" applyFont="1" applyFill="1"/>
    <xf numFmtId="2" fontId="10" fillId="3" borderId="0" xfId="0" applyNumberFormat="1" applyFont="1" applyFill="1" applyAlignment="1">
      <alignment vertical="center"/>
    </xf>
    <xf numFmtId="0" fontId="32" fillId="3" borderId="0" xfId="0" applyFont="1" applyFill="1" applyAlignment="1">
      <alignment vertical="center"/>
    </xf>
    <xf numFmtId="0" fontId="19" fillId="3" borderId="6" xfId="0" applyFont="1" applyFill="1" applyBorder="1" applyAlignment="1">
      <alignment horizontal="center" vertical="center" wrapText="1"/>
    </xf>
    <xf numFmtId="0" fontId="19" fillId="3" borderId="6" xfId="0" applyFont="1" applyFill="1" applyBorder="1" applyAlignment="1">
      <alignment horizontal="center" vertical="center"/>
    </xf>
    <xf numFmtId="2" fontId="19" fillId="3" borderId="0" xfId="0" applyNumberFormat="1" applyFont="1" applyFill="1" applyAlignment="1">
      <alignment vertical="center"/>
    </xf>
    <xf numFmtId="0" fontId="19" fillId="3" borderId="0" xfId="0" applyFont="1" applyFill="1"/>
    <xf numFmtId="0" fontId="31"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3" fontId="10" fillId="3" borderId="0" xfId="0" applyNumberFormat="1" applyFont="1" applyFill="1"/>
    <xf numFmtId="168" fontId="1" fillId="3" borderId="6" xfId="1" applyNumberFormat="1" applyFont="1" applyFill="1" applyBorder="1" applyAlignment="1">
      <alignment horizontal="right" vertical="center" wrapText="1"/>
    </xf>
    <xf numFmtId="168" fontId="1" fillId="3" borderId="6" xfId="0" applyNumberFormat="1" applyFont="1" applyFill="1" applyBorder="1" applyAlignment="1">
      <alignment horizontal="right" vertical="center" wrapText="1"/>
    </xf>
    <xf numFmtId="168" fontId="14" fillId="3" borderId="6" xfId="0" applyNumberFormat="1" applyFont="1" applyFill="1" applyBorder="1" applyAlignment="1">
      <alignment vertical="center"/>
    </xf>
    <xf numFmtId="168" fontId="3" fillId="3" borderId="6" xfId="0" applyNumberFormat="1" applyFont="1" applyFill="1" applyBorder="1" applyAlignment="1">
      <alignment horizontal="right" vertical="center" wrapText="1"/>
    </xf>
    <xf numFmtId="0" fontId="3" fillId="3" borderId="0" xfId="0" applyFont="1" applyFill="1" applyBorder="1"/>
    <xf numFmtId="0" fontId="5" fillId="0" borderId="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wrapText="1"/>
    </xf>
    <xf numFmtId="0" fontId="1" fillId="3" borderId="10"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4" xfId="0" applyFont="1" applyFill="1" applyBorder="1" applyAlignment="1">
      <alignment horizontal="left" vertical="center" wrapText="1"/>
    </xf>
    <xf numFmtId="0" fontId="2" fillId="0" borderId="4" xfId="0" applyFont="1" applyBorder="1" applyAlignment="1">
      <alignment horizontal="center" vertical="center" wrapText="1"/>
    </xf>
    <xf numFmtId="0" fontId="3" fillId="0" borderId="0" xfId="0" applyFont="1"/>
    <xf numFmtId="0" fontId="3" fillId="0" borderId="6" xfId="0" applyFont="1" applyBorder="1" applyAlignment="1">
      <alignment horizontal="center" vertical="center"/>
    </xf>
    <xf numFmtId="0" fontId="3" fillId="0" borderId="6" xfId="0" applyFont="1" applyBorder="1" applyAlignment="1">
      <alignment vertical="center"/>
    </xf>
    <xf numFmtId="0" fontId="8" fillId="0" borderId="6" xfId="0" applyFont="1" applyBorder="1" applyAlignment="1">
      <alignment vertical="center" wrapText="1"/>
    </xf>
    <xf numFmtId="0" fontId="1" fillId="0" borderId="6" xfId="0" applyFont="1" applyBorder="1" applyAlignment="1">
      <alignment horizontal="center" vertical="center" wrapText="1"/>
    </xf>
    <xf numFmtId="0" fontId="11" fillId="0" borderId="6" xfId="0" applyFont="1" applyFill="1" applyBorder="1" applyAlignment="1">
      <alignment vertical="center" wrapText="1"/>
    </xf>
    <xf numFmtId="0" fontId="3" fillId="0" borderId="6" xfId="0" applyFont="1" applyBorder="1" applyAlignment="1">
      <alignment horizontal="left" vertical="center" wrapText="1"/>
    </xf>
    <xf numFmtId="0" fontId="11" fillId="0" borderId="6" xfId="0" applyFont="1" applyBorder="1" applyAlignment="1">
      <alignment horizontal="left" vertical="center" wrapText="1"/>
    </xf>
    <xf numFmtId="0" fontId="4" fillId="3" borderId="6" xfId="0" applyFont="1" applyFill="1" applyBorder="1" applyAlignment="1">
      <alignment horizontal="left" vertical="center" wrapText="1"/>
    </xf>
    <xf numFmtId="0" fontId="1" fillId="0" borderId="6" xfId="0" applyFont="1" applyBorder="1" applyAlignment="1">
      <alignment horizontal="left" vertical="center" wrapText="1"/>
    </xf>
    <xf numFmtId="0" fontId="10" fillId="0" borderId="6" xfId="0" applyFont="1" applyBorder="1" applyAlignment="1">
      <alignment horizontal="left" vertical="center" wrapText="1"/>
    </xf>
    <xf numFmtId="0" fontId="25" fillId="5" borderId="6" xfId="0" applyFont="1" applyFill="1" applyBorder="1" applyAlignment="1">
      <alignment horizontal="center" vertical="center" wrapText="1"/>
    </xf>
    <xf numFmtId="0" fontId="25" fillId="5" borderId="6" xfId="0" applyFont="1" applyFill="1" applyBorder="1" applyAlignment="1">
      <alignment vertical="center" wrapText="1"/>
    </xf>
    <xf numFmtId="0" fontId="25" fillId="5" borderId="0" xfId="0" applyFont="1" applyFill="1" applyAlignment="1">
      <alignment vertical="center" wrapText="1"/>
    </xf>
    <xf numFmtId="0" fontId="3" fillId="5" borderId="0" xfId="0" applyFont="1" applyFill="1" applyAlignment="1">
      <alignment vertical="center" wrapText="1"/>
    </xf>
    <xf numFmtId="0" fontId="8" fillId="0" borderId="6" xfId="0" applyFont="1" applyBorder="1" applyAlignment="1">
      <alignment horizontal="center" vertical="center" wrapText="1"/>
    </xf>
    <xf numFmtId="0" fontId="40" fillId="0" borderId="6" xfId="0" applyFont="1" applyBorder="1" applyAlignment="1">
      <alignment horizontal="center" vertical="center" wrapText="1"/>
    </xf>
    <xf numFmtId="4" fontId="5" fillId="0" borderId="6" xfId="0" applyNumberFormat="1" applyFont="1" applyBorder="1" applyAlignment="1">
      <alignment horizontal="right" vertical="center" wrapText="1"/>
    </xf>
    <xf numFmtId="4" fontId="3" fillId="0" borderId="6" xfId="0" applyNumberFormat="1" applyFont="1" applyBorder="1" applyAlignment="1">
      <alignment horizontal="right"/>
    </xf>
    <xf numFmtId="4" fontId="3" fillId="0" borderId="6" xfId="0" applyNumberFormat="1" applyFont="1" applyBorder="1" applyAlignment="1">
      <alignment horizontal="right" vertical="center"/>
    </xf>
    <xf numFmtId="0" fontId="22" fillId="0" borderId="4" xfId="0" applyFont="1" applyBorder="1" applyAlignment="1">
      <alignment horizontal="center" vertical="center" wrapText="1"/>
    </xf>
    <xf numFmtId="0" fontId="1" fillId="3" borderId="6" xfId="4" applyFont="1" applyFill="1" applyBorder="1" applyAlignment="1">
      <alignment horizontal="left" vertical="center" wrapText="1"/>
    </xf>
    <xf numFmtId="0" fontId="14" fillId="3" borderId="6" xfId="0" applyFont="1" applyFill="1" applyBorder="1" applyAlignment="1">
      <alignment horizontal="left" vertical="center"/>
    </xf>
    <xf numFmtId="0" fontId="10" fillId="0" borderId="6" xfId="0" applyFont="1" applyFill="1" applyBorder="1" applyAlignment="1">
      <alignment horizontal="left" vertical="center" wrapText="1"/>
    </xf>
    <xf numFmtId="0" fontId="19" fillId="3" borderId="6" xfId="0" applyFont="1" applyFill="1" applyBorder="1" applyAlignment="1">
      <alignment horizontal="left" vertical="center" wrapText="1"/>
    </xf>
    <xf numFmtId="0" fontId="31" fillId="3" borderId="6" xfId="0" applyFont="1" applyFill="1" applyBorder="1" applyAlignment="1">
      <alignment horizontal="left" vertical="center" wrapText="1"/>
    </xf>
    <xf numFmtId="0" fontId="21" fillId="3" borderId="6" xfId="0" applyFont="1" applyFill="1" applyBorder="1" applyAlignment="1">
      <alignment horizontal="left" vertical="center"/>
    </xf>
    <xf numFmtId="0" fontId="2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168" fontId="2" fillId="0" borderId="5" xfId="0" applyNumberFormat="1" applyFont="1" applyBorder="1" applyAlignment="1">
      <alignment horizontal="center" vertical="center" wrapText="1"/>
    </xf>
    <xf numFmtId="168" fontId="2" fillId="3" borderId="6" xfId="0" applyNumberFormat="1" applyFont="1" applyFill="1" applyBorder="1" applyAlignment="1">
      <alignment horizontal="center" vertical="center" wrapText="1"/>
    </xf>
    <xf numFmtId="168" fontId="10" fillId="3" borderId="6" xfId="0" applyNumberFormat="1" applyFont="1" applyFill="1" applyBorder="1" applyAlignment="1">
      <alignment horizontal="right" vertical="center" wrapText="1"/>
    </xf>
    <xf numFmtId="168" fontId="1" fillId="3" borderId="6" xfId="1" applyNumberFormat="1" applyFont="1" applyFill="1" applyBorder="1" applyAlignment="1">
      <alignment vertical="center" wrapText="1"/>
    </xf>
    <xf numFmtId="168" fontId="22" fillId="3" borderId="6" xfId="0" applyNumberFormat="1" applyFont="1" applyFill="1" applyBorder="1" applyAlignment="1">
      <alignment horizontal="center" vertical="center" wrapText="1"/>
    </xf>
    <xf numFmtId="168" fontId="21" fillId="3" borderId="6" xfId="0" applyNumberFormat="1" applyFont="1" applyFill="1" applyBorder="1" applyAlignment="1">
      <alignment horizontal="right" vertical="center" wrapText="1"/>
    </xf>
    <xf numFmtId="168" fontId="26" fillId="3" borderId="6" xfId="0" applyNumberFormat="1" applyFont="1" applyFill="1" applyBorder="1" applyAlignment="1">
      <alignment horizontal="right" vertical="center" wrapText="1"/>
    </xf>
    <xf numFmtId="168" fontId="10" fillId="3" borderId="6" xfId="0" applyNumberFormat="1" applyFont="1" applyFill="1" applyBorder="1" applyAlignment="1">
      <alignment horizontal="right" vertical="center"/>
    </xf>
    <xf numFmtId="168" fontId="10" fillId="3" borderId="6" xfId="1" applyNumberFormat="1" applyFont="1" applyFill="1" applyBorder="1" applyAlignment="1">
      <alignment horizontal="right" vertical="center"/>
    </xf>
    <xf numFmtId="168" fontId="37" fillId="3" borderId="6" xfId="0" applyNumberFormat="1" applyFont="1" applyFill="1" applyBorder="1" applyAlignment="1">
      <alignment horizontal="right" vertical="center" wrapText="1"/>
    </xf>
    <xf numFmtId="168" fontId="10" fillId="3" borderId="2" xfId="0" applyNumberFormat="1" applyFont="1" applyFill="1" applyBorder="1" applyAlignment="1">
      <alignment horizontal="right" vertical="center"/>
    </xf>
    <xf numFmtId="168" fontId="26" fillId="3" borderId="6" xfId="0" applyNumberFormat="1" applyFont="1" applyFill="1" applyBorder="1" applyAlignment="1">
      <alignment vertical="center" wrapText="1"/>
    </xf>
    <xf numFmtId="168" fontId="10" fillId="3" borderId="6" xfId="1" applyNumberFormat="1" applyFont="1" applyFill="1" applyBorder="1" applyAlignment="1">
      <alignment vertical="center" wrapText="1"/>
    </xf>
    <xf numFmtId="168" fontId="26" fillId="3" borderId="6" xfId="1" applyNumberFormat="1" applyFont="1" applyFill="1" applyBorder="1" applyAlignment="1">
      <alignment vertical="center" wrapText="1"/>
    </xf>
    <xf numFmtId="168" fontId="22" fillId="3" borderId="6" xfId="0" applyNumberFormat="1" applyFont="1" applyFill="1" applyBorder="1" applyAlignment="1">
      <alignment horizontal="right" vertical="center" wrapText="1"/>
    </xf>
    <xf numFmtId="168" fontId="1" fillId="3" borderId="6" xfId="0" applyNumberFormat="1" applyFont="1" applyFill="1" applyBorder="1" applyAlignment="1">
      <alignment horizontal="right" vertical="center"/>
    </xf>
    <xf numFmtId="168" fontId="22" fillId="3" borderId="6" xfId="0" applyNumberFormat="1" applyFont="1" applyFill="1" applyBorder="1" applyAlignment="1">
      <alignment horizontal="right" vertical="center"/>
    </xf>
    <xf numFmtId="168" fontId="1" fillId="3" borderId="6" xfId="3" applyNumberFormat="1" applyFont="1" applyFill="1" applyBorder="1" applyAlignment="1">
      <alignment horizontal="right" vertical="center" wrapText="1"/>
    </xf>
    <xf numFmtId="168" fontId="10" fillId="3" borderId="6" xfId="1" applyNumberFormat="1" applyFont="1" applyFill="1" applyBorder="1" applyAlignment="1">
      <alignment horizontal="right" vertical="center" wrapText="1"/>
    </xf>
    <xf numFmtId="168" fontId="10" fillId="3" borderId="6" xfId="3" applyNumberFormat="1" applyFont="1" applyFill="1" applyBorder="1" applyAlignment="1">
      <alignment horizontal="right" vertical="center" wrapText="1"/>
    </xf>
    <xf numFmtId="168" fontId="17" fillId="3" borderId="6" xfId="3" applyNumberFormat="1" applyFont="1" applyFill="1" applyBorder="1" applyAlignment="1">
      <alignment horizontal="right" vertical="center" wrapText="1"/>
    </xf>
    <xf numFmtId="168" fontId="22" fillId="3" borderId="6" xfId="1" applyNumberFormat="1" applyFont="1" applyFill="1" applyBorder="1" applyAlignment="1">
      <alignment horizontal="right" vertical="center" wrapText="1"/>
    </xf>
    <xf numFmtId="168" fontId="1" fillId="3" borderId="6" xfId="1" quotePrefix="1" applyNumberFormat="1" applyFont="1" applyFill="1" applyBorder="1" applyAlignment="1">
      <alignment vertical="center" wrapText="1"/>
    </xf>
    <xf numFmtId="168" fontId="1" fillId="3" borderId="6" xfId="0" applyNumberFormat="1" applyFont="1" applyFill="1" applyBorder="1" applyAlignment="1">
      <alignment vertical="center" wrapText="1"/>
    </xf>
    <xf numFmtId="168" fontId="22" fillId="3" borderId="6" xfId="1" applyNumberFormat="1" applyFont="1" applyFill="1" applyBorder="1" applyAlignment="1">
      <alignment horizontal="center" vertical="center" wrapText="1"/>
    </xf>
    <xf numFmtId="168" fontId="1" fillId="3" borderId="6" xfId="1" applyNumberFormat="1" applyFont="1" applyFill="1" applyBorder="1" applyAlignment="1">
      <alignment horizontal="center" vertical="center" wrapText="1"/>
    </xf>
    <xf numFmtId="168" fontId="22" fillId="3" borderId="6" xfId="1" applyNumberFormat="1" applyFont="1" applyFill="1" applyBorder="1" applyAlignment="1">
      <alignment vertical="center" wrapText="1"/>
    </xf>
    <xf numFmtId="168" fontId="1" fillId="0" borderId="6" xfId="1" applyNumberFormat="1" applyFont="1" applyBorder="1" applyAlignment="1">
      <alignment horizontal="right" vertical="center" wrapText="1"/>
    </xf>
    <xf numFmtId="168" fontId="1" fillId="0" borderId="6" xfId="0" applyNumberFormat="1" applyFont="1" applyBorder="1" applyAlignment="1">
      <alignment horizontal="right" vertical="center" wrapText="1"/>
    </xf>
    <xf numFmtId="168" fontId="1" fillId="3" borderId="6" xfId="1" applyNumberFormat="1" applyFont="1" applyFill="1" applyBorder="1" applyAlignment="1">
      <alignment vertical="center"/>
    </xf>
    <xf numFmtId="168" fontId="1" fillId="3" borderId="6" xfId="1" applyNumberFormat="1" applyFont="1" applyFill="1" applyBorder="1" applyAlignment="1">
      <alignment horizontal="center" vertical="center"/>
    </xf>
    <xf numFmtId="168" fontId="10" fillId="3" borderId="6" xfId="0" applyNumberFormat="1" applyFont="1" applyFill="1" applyBorder="1" applyAlignment="1">
      <alignment vertical="center"/>
    </xf>
    <xf numFmtId="168" fontId="10" fillId="3" borderId="6" xfId="0" applyNumberFormat="1" applyFont="1" applyFill="1" applyBorder="1" applyAlignment="1">
      <alignment vertical="center" wrapText="1"/>
    </xf>
    <xf numFmtId="168" fontId="10" fillId="3" borderId="0" xfId="0" applyNumberFormat="1" applyFont="1" applyFill="1" applyAlignment="1">
      <alignment vertical="center"/>
    </xf>
    <xf numFmtId="168" fontId="10" fillId="3" borderId="4" xfId="0" applyNumberFormat="1" applyFont="1" applyFill="1" applyBorder="1" applyAlignment="1">
      <alignment horizontal="right" vertical="center" wrapText="1"/>
    </xf>
    <xf numFmtId="168" fontId="19" fillId="3" borderId="6" xfId="0" applyNumberFormat="1" applyFont="1" applyFill="1" applyBorder="1" applyAlignment="1">
      <alignment vertical="center" wrapText="1"/>
    </xf>
    <xf numFmtId="168" fontId="31" fillId="3" borderId="6" xfId="0" applyNumberFormat="1" applyFont="1" applyFill="1" applyBorder="1" applyAlignment="1">
      <alignment horizontal="right" vertical="center" wrapText="1"/>
    </xf>
    <xf numFmtId="168" fontId="1" fillId="3" borderId="6" xfId="0" applyNumberFormat="1" applyFont="1" applyFill="1" applyBorder="1" applyAlignment="1">
      <alignment vertical="center"/>
    </xf>
    <xf numFmtId="0" fontId="10" fillId="3" borderId="0" xfId="0" applyFont="1" applyFill="1" applyAlignment="1">
      <alignment horizontal="center" vertical="center"/>
    </xf>
    <xf numFmtId="0" fontId="39" fillId="3" borderId="6" xfId="0" applyFont="1" applyFill="1" applyBorder="1" applyAlignment="1">
      <alignment horizontal="center" vertical="center" wrapText="1"/>
    </xf>
    <xf numFmtId="0" fontId="38" fillId="3"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31" fillId="3" borderId="9" xfId="0" applyFont="1" applyFill="1" applyBorder="1" applyAlignment="1">
      <alignment horizontal="center" vertical="center" wrapText="1"/>
    </xf>
    <xf numFmtId="0" fontId="10" fillId="3" borderId="0" xfId="0" applyFont="1" applyFill="1" applyAlignment="1">
      <alignment horizontal="center" vertical="center" wrapText="1"/>
    </xf>
    <xf numFmtId="0" fontId="17" fillId="3" borderId="6" xfId="0" applyFont="1" applyFill="1" applyBorder="1" applyAlignment="1">
      <alignment horizontal="center" vertical="center" wrapText="1"/>
    </xf>
    <xf numFmtId="0" fontId="1" fillId="0" borderId="6" xfId="0" applyFont="1" applyBorder="1" applyAlignment="1">
      <alignment horizontal="center" vertical="center"/>
    </xf>
    <xf numFmtId="0" fontId="14" fillId="3" borderId="2" xfId="0" applyFont="1" applyFill="1" applyBorder="1" applyAlignment="1">
      <alignment horizontal="center" vertical="center"/>
    </xf>
    <xf numFmtId="0" fontId="22" fillId="3" borderId="6" xfId="0" applyFont="1" applyFill="1" applyBorder="1" applyAlignment="1">
      <alignment vertical="center"/>
    </xf>
    <xf numFmtId="0" fontId="22" fillId="3" borderId="6" xfId="0" applyFont="1" applyFill="1" applyBorder="1" applyAlignment="1">
      <alignment horizontal="center" vertical="center"/>
    </xf>
    <xf numFmtId="0" fontId="22" fillId="3" borderId="2" xfId="0" applyFont="1" applyFill="1" applyBorder="1" applyAlignment="1">
      <alignment horizontal="center" vertical="center"/>
    </xf>
    <xf numFmtId="168" fontId="1" fillId="3" borderId="6" xfId="1" applyNumberFormat="1" applyFont="1" applyFill="1" applyBorder="1" applyAlignment="1">
      <alignment horizontal="left" vertical="center"/>
    </xf>
    <xf numFmtId="0" fontId="30" fillId="3" borderId="6" xfId="0" applyFont="1" applyFill="1" applyBorder="1" applyAlignment="1">
      <alignment horizontal="center" vertical="center"/>
    </xf>
    <xf numFmtId="168" fontId="26" fillId="3" borderId="6" xfId="0" applyNumberFormat="1" applyFont="1" applyFill="1" applyBorder="1" applyAlignment="1">
      <alignment vertical="center"/>
    </xf>
    <xf numFmtId="0" fontId="26" fillId="3" borderId="6" xfId="0" applyFont="1" applyFill="1" applyBorder="1" applyAlignment="1">
      <alignment horizontal="center" vertical="center"/>
    </xf>
    <xf numFmtId="0" fontId="31" fillId="3" borderId="6" xfId="0" applyFont="1" applyFill="1" applyBorder="1" applyAlignment="1">
      <alignment horizontal="center" vertical="center"/>
    </xf>
    <xf numFmtId="168" fontId="21" fillId="3" borderId="6" xfId="0" applyNumberFormat="1" applyFont="1" applyFill="1" applyBorder="1" applyAlignment="1">
      <alignment vertical="center"/>
    </xf>
    <xf numFmtId="168" fontId="22" fillId="3" borderId="6" xfId="0" applyNumberFormat="1" applyFont="1" applyFill="1" applyBorder="1" applyAlignment="1">
      <alignment vertical="center"/>
    </xf>
    <xf numFmtId="0" fontId="4" fillId="0" borderId="4" xfId="0" applyFont="1" applyBorder="1" applyAlignment="1">
      <alignment horizontal="center" vertical="center" wrapText="1"/>
    </xf>
    <xf numFmtId="0" fontId="40" fillId="0" borderId="4" xfId="0" applyFont="1" applyBorder="1" applyAlignment="1">
      <alignment horizontal="center" vertical="center" wrapText="1"/>
    </xf>
    <xf numFmtId="0" fontId="4" fillId="3" borderId="9"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4" fontId="5" fillId="3" borderId="6" xfId="0" applyNumberFormat="1" applyFont="1" applyFill="1" applyBorder="1" applyAlignment="1">
      <alignment vertical="center" wrapText="1"/>
    </xf>
    <xf numFmtId="4" fontId="25" fillId="3" borderId="6" xfId="0" applyNumberFormat="1" applyFont="1" applyFill="1" applyBorder="1" applyAlignment="1">
      <alignment vertical="center" wrapText="1"/>
    </xf>
    <xf numFmtId="4" fontId="23" fillId="3" borderId="6" xfId="0" applyNumberFormat="1" applyFont="1" applyFill="1" applyBorder="1" applyAlignment="1">
      <alignment vertical="center" wrapText="1"/>
    </xf>
    <xf numFmtId="4" fontId="3" fillId="3" borderId="6" xfId="0" applyNumberFormat="1" applyFont="1" applyFill="1" applyBorder="1" applyAlignment="1">
      <alignment horizontal="right" vertical="center"/>
    </xf>
    <xf numFmtId="4" fontId="3" fillId="3" borderId="9" xfId="0" applyNumberFormat="1" applyFont="1" applyFill="1" applyBorder="1" applyAlignment="1">
      <alignment vertical="center" wrapText="1"/>
    </xf>
    <xf numFmtId="4" fontId="3" fillId="0" borderId="6" xfId="0" applyNumberFormat="1" applyFont="1" applyBorder="1" applyAlignment="1">
      <alignment horizontal="right" vertical="center" wrapText="1"/>
    </xf>
    <xf numFmtId="4" fontId="3" fillId="0" borderId="6" xfId="0" applyNumberFormat="1" applyFont="1" applyBorder="1"/>
    <xf numFmtId="4" fontId="11" fillId="3" borderId="6" xfId="0" applyNumberFormat="1" applyFont="1" applyFill="1" applyBorder="1" applyAlignment="1">
      <alignment horizontal="right"/>
    </xf>
    <xf numFmtId="4" fontId="12" fillId="3" borderId="6" xfId="0" applyNumberFormat="1" applyFont="1" applyFill="1" applyBorder="1" applyAlignment="1">
      <alignment vertical="center" wrapText="1"/>
    </xf>
    <xf numFmtId="4" fontId="15" fillId="3" borderId="6" xfId="0" applyNumberFormat="1" applyFont="1" applyFill="1" applyBorder="1" applyAlignment="1">
      <alignment vertical="center" wrapText="1"/>
    </xf>
    <xf numFmtId="4" fontId="16" fillId="3" borderId="6" xfId="3" applyNumberFormat="1" applyFont="1" applyFill="1" applyBorder="1" applyAlignment="1">
      <alignment horizontal="center" vertical="center" wrapText="1"/>
    </xf>
    <xf numFmtId="4" fontId="3" fillId="3" borderId="6" xfId="3" applyNumberFormat="1" applyFont="1" applyFill="1" applyBorder="1" applyAlignment="1">
      <alignment horizontal="center" vertical="center" wrapText="1"/>
    </xf>
    <xf numFmtId="4" fontId="4" fillId="2" borderId="6" xfId="0" applyNumberFormat="1" applyFont="1" applyFill="1" applyBorder="1" applyAlignment="1">
      <alignment vertical="center" wrapText="1"/>
    </xf>
    <xf numFmtId="4" fontId="3" fillId="3" borderId="6" xfId="0" applyNumberFormat="1" applyFont="1" applyFill="1" applyBorder="1" applyAlignment="1">
      <alignment vertical="top" wrapText="1"/>
    </xf>
    <xf numFmtId="4" fontId="3" fillId="3" borderId="6" xfId="1" applyNumberFormat="1" applyFont="1" applyFill="1" applyBorder="1" applyAlignment="1">
      <alignment vertical="center" wrapText="1"/>
    </xf>
    <xf numFmtId="4" fontId="6" fillId="3" borderId="6" xfId="1" applyNumberFormat="1" applyFont="1" applyFill="1" applyBorder="1" applyAlignment="1">
      <alignment vertical="center" wrapText="1"/>
    </xf>
    <xf numFmtId="4" fontId="3" fillId="3" borderId="6" xfId="1" applyNumberFormat="1" applyFont="1" applyFill="1" applyBorder="1" applyAlignment="1">
      <alignment horizontal="center" vertical="center" wrapText="1"/>
    </xf>
    <xf numFmtId="4" fontId="3" fillId="0" borderId="6" xfId="1" applyNumberFormat="1" applyFont="1" applyBorder="1" applyAlignment="1">
      <alignment horizontal="right" vertical="center" wrapText="1"/>
    </xf>
    <xf numFmtId="4" fontId="13" fillId="3" borderId="6" xfId="0" applyNumberFormat="1" applyFont="1" applyFill="1" applyBorder="1" applyAlignment="1">
      <alignment vertical="center" wrapText="1"/>
    </xf>
    <xf numFmtId="4" fontId="25" fillId="5" borderId="6" xfId="0" applyNumberFormat="1" applyFont="1" applyFill="1" applyBorder="1" applyAlignment="1">
      <alignment vertical="center" wrapText="1"/>
    </xf>
    <xf numFmtId="4" fontId="4" fillId="3" borderId="6" xfId="1" applyNumberFormat="1" applyFont="1" applyFill="1" applyBorder="1" applyAlignment="1">
      <alignment vertical="center" wrapText="1"/>
    </xf>
    <xf numFmtId="4" fontId="3" fillId="3" borderId="6" xfId="0" applyNumberFormat="1" applyFont="1" applyFill="1" applyBorder="1" applyAlignment="1">
      <alignment vertical="center"/>
    </xf>
    <xf numFmtId="43" fontId="5" fillId="3" borderId="6" xfId="0" applyNumberFormat="1" applyFont="1" applyFill="1" applyBorder="1" applyAlignment="1">
      <alignment horizontal="right" vertical="center" wrapText="1"/>
    </xf>
    <xf numFmtId="43" fontId="6" fillId="3" borderId="6" xfId="0" applyNumberFormat="1" applyFont="1" applyFill="1" applyBorder="1" applyAlignment="1">
      <alignment horizontal="right" vertical="center" wrapText="1"/>
    </xf>
    <xf numFmtId="43" fontId="4" fillId="3" borderId="6" xfId="0" applyNumberFormat="1" applyFont="1" applyFill="1" applyBorder="1" applyAlignment="1">
      <alignment horizontal="right" vertical="center" wrapText="1"/>
    </xf>
    <xf numFmtId="43" fontId="3" fillId="3" borderId="6" xfId="0" applyNumberFormat="1" applyFont="1" applyFill="1" applyBorder="1" applyAlignment="1">
      <alignment horizontal="right" vertical="center" wrapText="1"/>
    </xf>
    <xf numFmtId="43" fontId="3" fillId="3" borderId="6" xfId="1" applyNumberFormat="1" applyFont="1" applyFill="1" applyBorder="1" applyAlignment="1">
      <alignment horizontal="right" vertical="center" wrapText="1"/>
    </xf>
    <xf numFmtId="43" fontId="11" fillId="3" borderId="6" xfId="0" applyNumberFormat="1" applyFont="1" applyFill="1" applyBorder="1" applyAlignment="1">
      <alignment horizontal="right" vertical="center" wrapText="1"/>
    </xf>
    <xf numFmtId="172" fontId="5" fillId="4" borderId="6" xfId="0" applyNumberFormat="1" applyFont="1" applyFill="1" applyBorder="1" applyAlignment="1">
      <alignment vertical="center" wrapText="1"/>
    </xf>
    <xf numFmtId="172" fontId="23" fillId="3" borderId="6" xfId="0" applyNumberFormat="1" applyFont="1" applyFill="1" applyBorder="1" applyAlignment="1">
      <alignment horizontal="right" vertical="center" wrapText="1"/>
    </xf>
    <xf numFmtId="172" fontId="6" fillId="3" borderId="6" xfId="0" applyNumberFormat="1" applyFont="1" applyFill="1" applyBorder="1" applyAlignment="1">
      <alignment vertical="center" wrapText="1"/>
    </xf>
    <xf numFmtId="172" fontId="4" fillId="3" borderId="6" xfId="0" applyNumberFormat="1" applyFont="1" applyFill="1" applyBorder="1" applyAlignment="1">
      <alignment vertical="center" wrapText="1"/>
    </xf>
    <xf numFmtId="172" fontId="11" fillId="3" borderId="6" xfId="0" applyNumberFormat="1" applyFont="1" applyFill="1" applyBorder="1" applyAlignment="1">
      <alignment horizontal="right" vertical="center" wrapText="1"/>
    </xf>
    <xf numFmtId="172" fontId="3" fillId="3" borderId="6" xfId="0" applyNumberFormat="1" applyFont="1" applyFill="1" applyBorder="1" applyAlignment="1">
      <alignment vertical="center" wrapText="1"/>
    </xf>
    <xf numFmtId="172" fontId="3" fillId="3" borderId="6" xfId="0" applyNumberFormat="1" applyFont="1" applyFill="1" applyBorder="1" applyAlignment="1">
      <alignment horizontal="right" vertical="center" wrapText="1"/>
    </xf>
    <xf numFmtId="172" fontId="11" fillId="3" borderId="4" xfId="0" applyNumberFormat="1" applyFont="1" applyFill="1" applyBorder="1" applyAlignment="1">
      <alignment horizontal="right" vertical="center" wrapText="1"/>
    </xf>
    <xf numFmtId="172" fontId="3" fillId="3" borderId="6" xfId="1" quotePrefix="1" applyNumberFormat="1" applyFont="1" applyFill="1" applyBorder="1" applyAlignment="1">
      <alignment vertical="center" wrapText="1"/>
    </xf>
    <xf numFmtId="172" fontId="3" fillId="3" borderId="4" xfId="0" applyNumberFormat="1" applyFont="1" applyFill="1" applyBorder="1" applyAlignment="1">
      <alignment vertical="center" wrapText="1"/>
    </xf>
    <xf numFmtId="172" fontId="3" fillId="3" borderId="6" xfId="1" applyNumberFormat="1" applyFont="1" applyFill="1" applyBorder="1" applyAlignment="1">
      <alignment horizontal="center" vertical="center" wrapText="1"/>
    </xf>
    <xf numFmtId="172" fontId="3" fillId="3" borderId="6" xfId="1" applyNumberFormat="1" applyFont="1" applyFill="1" applyBorder="1" applyAlignment="1">
      <alignment horizontal="right" vertical="center"/>
    </xf>
    <xf numFmtId="172" fontId="24" fillId="3" borderId="6" xfId="0" applyNumberFormat="1" applyFont="1" applyFill="1" applyBorder="1" applyAlignment="1">
      <alignment vertical="center" wrapText="1"/>
    </xf>
    <xf numFmtId="172" fontId="11" fillId="3" borderId="6" xfId="1" applyNumberFormat="1" applyFont="1" applyFill="1" applyBorder="1" applyAlignment="1">
      <alignment horizontal="right" vertical="center" wrapText="1"/>
    </xf>
    <xf numFmtId="172" fontId="11" fillId="3" borderId="6" xfId="0" applyNumberFormat="1" applyFont="1" applyFill="1" applyBorder="1" applyAlignment="1">
      <alignment vertical="center" wrapText="1"/>
    </xf>
    <xf numFmtId="172" fontId="11" fillId="3" borderId="6" xfId="0" applyNumberFormat="1" applyFont="1" applyFill="1" applyBorder="1" applyAlignment="1">
      <alignment horizontal="right" vertical="center"/>
    </xf>
    <xf numFmtId="172" fontId="3" fillId="3" borderId="6" xfId="1" applyNumberFormat="1" applyFont="1" applyFill="1" applyBorder="1" applyAlignment="1">
      <alignment horizontal="right" vertical="center" wrapText="1"/>
    </xf>
    <xf numFmtId="172" fontId="3" fillId="3" borderId="6" xfId="0" applyNumberFormat="1" applyFont="1" applyFill="1" applyBorder="1" applyAlignment="1">
      <alignment horizontal="right" vertical="center"/>
    </xf>
    <xf numFmtId="172" fontId="3" fillId="3" borderId="2" xfId="0" applyNumberFormat="1" applyFont="1" applyFill="1" applyBorder="1" applyAlignment="1">
      <alignment horizontal="right" vertical="center"/>
    </xf>
    <xf numFmtId="172" fontId="3" fillId="3" borderId="6" xfId="1" applyNumberFormat="1" applyFont="1" applyFill="1" applyBorder="1" applyAlignment="1">
      <alignment vertical="center" wrapText="1"/>
    </xf>
    <xf numFmtId="172" fontId="23" fillId="2" borderId="6" xfId="0" applyNumberFormat="1" applyFont="1" applyFill="1" applyBorder="1" applyAlignment="1">
      <alignment horizontal="right" vertical="center" wrapText="1"/>
    </xf>
    <xf numFmtId="166" fontId="3" fillId="3" borderId="6" xfId="1" applyNumberFormat="1" applyFont="1" applyFill="1" applyBorder="1" applyAlignment="1">
      <alignment horizontal="left" vertical="center"/>
    </xf>
    <xf numFmtId="0" fontId="3" fillId="0" borderId="6" xfId="0" applyFont="1" applyBorder="1" applyAlignment="1">
      <alignment horizontal="center" vertical="center" wrapText="1"/>
    </xf>
    <xf numFmtId="0" fontId="11" fillId="0" borderId="6" xfId="5" applyFont="1" applyFill="1" applyBorder="1" applyAlignment="1">
      <alignment horizontal="left" vertical="center" wrapText="1"/>
    </xf>
    <xf numFmtId="4" fontId="11" fillId="0" borderId="6" xfId="1" applyNumberFormat="1" applyFont="1" applyFill="1" applyBorder="1" applyAlignment="1">
      <alignment horizontal="right" vertical="center"/>
    </xf>
    <xf numFmtId="3" fontId="3" fillId="0" borderId="6" xfId="0" applyNumberFormat="1" applyFont="1" applyBorder="1" applyAlignment="1">
      <alignment horizontal="right" vertical="center" wrapText="1"/>
    </xf>
    <xf numFmtId="0" fontId="1" fillId="3" borderId="9" xfId="0" applyFont="1" applyFill="1" applyBorder="1" applyAlignment="1">
      <alignment horizontal="center" vertical="center" wrapText="1"/>
    </xf>
    <xf numFmtId="0" fontId="3" fillId="3" borderId="6" xfId="0" applyFont="1" applyFill="1" applyBorder="1"/>
    <xf numFmtId="165" fontId="30"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1" fillId="0" borderId="6" xfId="0" applyFont="1" applyBorder="1"/>
    <xf numFmtId="4" fontId="1" fillId="0" borderId="6" xfId="0" applyNumberFormat="1" applyFont="1" applyBorder="1" applyAlignment="1">
      <alignment horizontal="right" vertical="center" wrapText="1"/>
    </xf>
    <xf numFmtId="173" fontId="3" fillId="0" borderId="6" xfId="1" applyNumberFormat="1" applyFont="1" applyBorder="1" applyAlignment="1">
      <alignment horizontal="right" vertical="center" wrapText="1"/>
    </xf>
    <xf numFmtId="168" fontId="3" fillId="0" borderId="6" xfId="1" applyNumberFormat="1" applyFont="1" applyBorder="1" applyAlignment="1">
      <alignment horizontal="right" vertical="center" wrapText="1"/>
    </xf>
    <xf numFmtId="4" fontId="1" fillId="3" borderId="6" xfId="1" applyNumberFormat="1" applyFont="1" applyFill="1" applyBorder="1" applyAlignment="1">
      <alignment horizontal="right" vertical="center"/>
    </xf>
    <xf numFmtId="168" fontId="1" fillId="3" borderId="6" xfId="0" applyNumberFormat="1" applyFont="1" applyFill="1" applyBorder="1" applyAlignment="1">
      <alignment horizontal="center" vertical="center" wrapText="1"/>
    </xf>
    <xf numFmtId="0" fontId="11" fillId="3" borderId="6" xfId="0" applyFont="1" applyFill="1" applyBorder="1" applyAlignment="1">
      <alignment vertical="center"/>
    </xf>
    <xf numFmtId="0" fontId="11" fillId="0" borderId="6" xfId="0" applyFont="1" applyBorder="1" applyAlignment="1">
      <alignment vertical="center"/>
    </xf>
    <xf numFmtId="0" fontId="11" fillId="3" borderId="0" xfId="0" applyFont="1" applyFill="1"/>
    <xf numFmtId="0" fontId="10" fillId="0" borderId="6" xfId="0" applyFont="1" applyFill="1" applyBorder="1" applyAlignment="1">
      <alignment horizontal="left" vertical="top" wrapText="1"/>
    </xf>
    <xf numFmtId="0" fontId="1" fillId="0" borderId="6" xfId="0" applyFont="1" applyFill="1" applyBorder="1" applyAlignment="1">
      <alignment horizontal="center" vertical="center" wrapText="1"/>
    </xf>
    <xf numFmtId="166" fontId="1" fillId="0" borderId="6" xfId="1" applyNumberFormat="1" applyFont="1" applyFill="1" applyBorder="1" applyAlignment="1">
      <alignment horizontal="center" vertical="center"/>
    </xf>
    <xf numFmtId="0" fontId="1" fillId="0" borderId="6" xfId="0" applyFont="1" applyFill="1" applyBorder="1" applyAlignment="1">
      <alignment horizontal="center" vertical="center"/>
    </xf>
    <xf numFmtId="166" fontId="10" fillId="0" borderId="6" xfId="1" applyNumberFormat="1" applyFont="1" applyFill="1" applyBorder="1" applyAlignment="1">
      <alignment horizontal="center" vertical="center" wrapText="1"/>
    </xf>
    <xf numFmtId="166" fontId="1" fillId="0" borderId="6" xfId="1" applyNumberFormat="1" applyFont="1" applyFill="1" applyBorder="1"/>
    <xf numFmtId="0" fontId="1" fillId="0" borderId="6" xfId="0" applyFont="1" applyFill="1" applyBorder="1" applyAlignment="1">
      <alignment horizontal="center"/>
    </xf>
    <xf numFmtId="0" fontId="11" fillId="0" borderId="6" xfId="0" applyFont="1" applyFill="1" applyBorder="1" applyAlignment="1">
      <alignment horizontal="left" vertical="center" wrapText="1"/>
    </xf>
    <xf numFmtId="0" fontId="11" fillId="0" borderId="6" xfId="0" applyFont="1" applyFill="1" applyBorder="1" applyAlignment="1">
      <alignment horizontal="center" vertical="center" wrapText="1"/>
    </xf>
    <xf numFmtId="168" fontId="3" fillId="3" borderId="6" xfId="1" applyNumberFormat="1" applyFont="1" applyFill="1" applyBorder="1" applyAlignment="1">
      <alignment vertical="center" wrapText="1"/>
    </xf>
    <xf numFmtId="0" fontId="3" fillId="0" borderId="6" xfId="0" applyFont="1" applyFill="1" applyBorder="1" applyAlignment="1">
      <alignment horizontal="center" vertical="center" wrapText="1"/>
    </xf>
    <xf numFmtId="0" fontId="11" fillId="0" borderId="6" xfId="0" applyFont="1" applyFill="1" applyBorder="1" applyAlignment="1">
      <alignment horizontal="left" vertical="top" wrapText="1"/>
    </xf>
    <xf numFmtId="43" fontId="3" fillId="3" borderId="6" xfId="1" applyNumberFormat="1" applyFont="1" applyFill="1" applyBorder="1" applyAlignment="1">
      <alignment horizontal="center" vertical="center"/>
    </xf>
    <xf numFmtId="166" fontId="1" fillId="3" borderId="6" xfId="1" applyNumberFormat="1" applyFont="1" applyFill="1" applyBorder="1" applyAlignment="1">
      <alignment horizontal="center" vertical="center"/>
    </xf>
    <xf numFmtId="0" fontId="3" fillId="0" borderId="6" xfId="0" applyFont="1" applyFill="1" applyBorder="1" applyAlignment="1">
      <alignment horizontal="center" vertical="center"/>
    </xf>
    <xf numFmtId="43" fontId="3" fillId="0" borderId="6" xfId="1" applyNumberFormat="1" applyFont="1" applyFill="1" applyBorder="1" applyAlignment="1">
      <alignment horizontal="center" vertical="center"/>
    </xf>
    <xf numFmtId="0" fontId="3" fillId="0" borderId="6" xfId="0" applyFont="1" applyFill="1" applyBorder="1" applyAlignment="1">
      <alignment horizontal="center"/>
    </xf>
    <xf numFmtId="43" fontId="3" fillId="0" borderId="6" xfId="1" applyNumberFormat="1" applyFont="1" applyFill="1" applyBorder="1"/>
    <xf numFmtId="0" fontId="3" fillId="3" borderId="0" xfId="0" applyFont="1" applyFill="1" applyBorder="1" applyAlignment="1">
      <alignment horizontal="center" vertical="center" wrapText="1"/>
    </xf>
    <xf numFmtId="0" fontId="34" fillId="3"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4" fillId="0" borderId="0" xfId="0" applyFont="1" applyBorder="1" applyAlignment="1">
      <alignment horizontal="center" vertical="center" wrapText="1"/>
    </xf>
    <xf numFmtId="0" fontId="4" fillId="0" borderId="1" xfId="0" applyFont="1" applyBorder="1" applyAlignment="1">
      <alignment horizontal="right" vertical="center" wrapText="1"/>
    </xf>
    <xf numFmtId="0" fontId="6" fillId="2" borderId="1" xfId="0"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6" fillId="0" borderId="1" xfId="0" applyFont="1" applyBorder="1" applyAlignment="1">
      <alignment horizontal="left" vertical="center" wrapText="1"/>
    </xf>
    <xf numFmtId="0" fontId="3"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43" fontId="6" fillId="0" borderId="1" xfId="0" applyNumberFormat="1"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10" xfId="0"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2" fillId="0" borderId="1" xfId="0" applyFont="1" applyBorder="1" applyAlignment="1">
      <alignment horizontal="center"/>
    </xf>
    <xf numFmtId="0" fontId="22" fillId="0" borderId="0" xfId="0" applyFont="1" applyBorder="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5" fillId="0" borderId="0" xfId="0" applyFont="1" applyAlignment="1">
      <alignment horizontal="center"/>
    </xf>
    <xf numFmtId="0" fontId="5" fillId="0" borderId="6" xfId="0" applyFont="1" applyBorder="1" applyAlignment="1">
      <alignment horizontal="center" vertical="center"/>
    </xf>
    <xf numFmtId="0" fontId="4" fillId="0" borderId="1" xfId="0" applyFont="1" applyBorder="1" applyAlignment="1">
      <alignment horizontal="center"/>
    </xf>
    <xf numFmtId="0" fontId="4" fillId="0" borderId="0" xfId="0" applyFont="1" applyAlignment="1">
      <alignment horizontal="center"/>
    </xf>
    <xf numFmtId="166" fontId="1" fillId="0" borderId="6" xfId="1" applyNumberFormat="1" applyFont="1" applyBorder="1" applyAlignment="1">
      <alignment horizontal="center" vertical="center"/>
    </xf>
    <xf numFmtId="166" fontId="3" fillId="0" borderId="6" xfId="1" applyNumberFormat="1" applyFont="1" applyBorder="1" applyAlignment="1">
      <alignment horizontal="center" vertical="center"/>
    </xf>
    <xf numFmtId="0" fontId="3" fillId="0" borderId="6" xfId="0" applyFont="1" applyBorder="1" applyAlignment="1">
      <alignment horizontal="center" wrapText="1"/>
    </xf>
  </cellXfs>
  <cellStyles count="6">
    <cellStyle name="Bình thường 2" xfId="5"/>
    <cellStyle name="Chuẩn 2" xfId="2"/>
    <cellStyle name="Comma" xfId="1" builtinId="3"/>
    <cellStyle name="Comma [0]" xfId="3" builtinId="6"/>
    <cellStyle name="Normal" xfId="0" builtinId="0"/>
    <cellStyle name="Normal 2 10" xfId="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P\Documents\Zalo%20Received%20Files\s&#7917;a%20l&#7841;i%2010-9%20BI&#7874;U%20K&#200;M%20THEO%20D&#7920;%20TH&#7842;O%20N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1 - NSĐP"/>
      <sheetName val="Biểu 2- CTMTQG"/>
      <sheetName val="Biểu 03 - Đề xuất dự án mới"/>
    </sheetNames>
    <sheetDataSet>
      <sheetData sheetId="0"/>
      <sheetData sheetId="1"/>
      <sheetData sheetId="2">
        <row r="34">
          <cell r="B34" t="str">
            <v>Xây dựng đường Ngầm Tà pìn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view="pageBreakPreview" zoomScale="60" zoomScaleNormal="70" workbookViewId="0">
      <pane ySplit="9" topLeftCell="A10" activePane="bottomLeft" state="frozen"/>
      <selection pane="bottomLeft" activeCell="F15" sqref="F15"/>
    </sheetView>
  </sheetViews>
  <sheetFormatPr defaultColWidth="8.85546875" defaultRowHeight="18.75"/>
  <cols>
    <col min="1" max="1" width="8.85546875" style="7"/>
    <col min="2" max="2" width="46.28515625" style="3" customWidth="1"/>
    <col min="3" max="3" width="14.140625" style="3" customWidth="1"/>
    <col min="4" max="4" width="15" style="3" customWidth="1"/>
    <col min="5" max="5" width="9.140625" style="3" customWidth="1"/>
    <col min="6" max="6" width="11.42578125" style="3" customWidth="1"/>
    <col min="7" max="7" width="10.28515625" style="3" customWidth="1"/>
    <col min="8" max="8" width="11.28515625" style="3" customWidth="1"/>
    <col min="9" max="9" width="9.140625" style="3" customWidth="1"/>
    <col min="10" max="10" width="12.140625" style="3" customWidth="1"/>
    <col min="11" max="11" width="15.85546875" style="3" customWidth="1"/>
    <col min="12" max="12" width="16" style="3" customWidth="1"/>
    <col min="13" max="13" width="18.140625" style="3" customWidth="1"/>
    <col min="14" max="14" width="19.5703125" style="3" customWidth="1"/>
    <col min="15" max="15" width="12.7109375" style="3" customWidth="1"/>
    <col min="16" max="21" width="8.85546875" style="3"/>
    <col min="22" max="22" width="54" style="3" customWidth="1"/>
    <col min="23" max="16384" width="8.85546875" style="3"/>
  </cols>
  <sheetData>
    <row r="1" spans="1:15" ht="18" customHeight="1">
      <c r="A1" s="406" t="s">
        <v>16</v>
      </c>
      <c r="B1" s="406"/>
      <c r="C1" s="406"/>
      <c r="D1" s="406"/>
      <c r="E1" s="406"/>
      <c r="F1" s="406"/>
      <c r="G1" s="406"/>
      <c r="H1" s="406"/>
      <c r="I1" s="406"/>
      <c r="J1" s="406"/>
      <c r="K1" s="406"/>
      <c r="L1" s="406"/>
      <c r="M1" s="406"/>
      <c r="N1" s="406"/>
      <c r="O1" s="406"/>
    </row>
    <row r="2" spans="1:15" ht="33.950000000000003" customHeight="1">
      <c r="A2" s="406" t="s">
        <v>2913</v>
      </c>
      <c r="B2" s="406"/>
      <c r="C2" s="406"/>
      <c r="D2" s="406"/>
      <c r="E2" s="406"/>
      <c r="F2" s="406"/>
      <c r="G2" s="406"/>
      <c r="H2" s="406"/>
      <c r="I2" s="406"/>
      <c r="J2" s="406"/>
      <c r="K2" s="406"/>
      <c r="L2" s="406"/>
      <c r="M2" s="406"/>
      <c r="N2" s="406"/>
      <c r="O2" s="406"/>
    </row>
    <row r="3" spans="1:15" ht="25.5" customHeight="1">
      <c r="A3" s="407" t="s">
        <v>3019</v>
      </c>
      <c r="B3" s="407"/>
      <c r="C3" s="407"/>
      <c r="D3" s="407"/>
      <c r="E3" s="407"/>
      <c r="F3" s="407"/>
      <c r="G3" s="407"/>
      <c r="H3" s="407"/>
      <c r="I3" s="407"/>
      <c r="J3" s="407"/>
      <c r="K3" s="407"/>
      <c r="L3" s="407"/>
      <c r="M3" s="407"/>
      <c r="N3" s="407"/>
      <c r="O3" s="407"/>
    </row>
    <row r="4" spans="1:15" ht="39.950000000000003" customHeight="1">
      <c r="A4" s="409" t="s">
        <v>68</v>
      </c>
      <c r="B4" s="409"/>
      <c r="C4" s="409"/>
      <c r="D4" s="409"/>
      <c r="E4" s="409"/>
      <c r="F4" s="409"/>
      <c r="G4" s="410"/>
      <c r="H4" s="409"/>
      <c r="I4" s="409"/>
      <c r="J4" s="408" t="s">
        <v>15</v>
      </c>
      <c r="K4" s="408"/>
      <c r="L4" s="408"/>
      <c r="M4" s="408"/>
      <c r="N4" s="408"/>
      <c r="O4" s="408"/>
    </row>
    <row r="5" spans="1:15" s="5" customFormat="1" ht="45.6" customHeight="1">
      <c r="A5" s="414" t="s">
        <v>1</v>
      </c>
      <c r="B5" s="414" t="s">
        <v>17</v>
      </c>
      <c r="C5" s="414" t="s">
        <v>18</v>
      </c>
      <c r="D5" s="411" t="s">
        <v>19</v>
      </c>
      <c r="E5" s="412"/>
      <c r="F5" s="413"/>
      <c r="G5" s="417" t="s">
        <v>24</v>
      </c>
      <c r="H5" s="417"/>
      <c r="I5" s="417"/>
      <c r="J5" s="417"/>
      <c r="K5" s="417" t="s">
        <v>26</v>
      </c>
      <c r="L5" s="417"/>
      <c r="M5" s="417"/>
      <c r="N5" s="417"/>
      <c r="O5" s="414" t="s">
        <v>9</v>
      </c>
    </row>
    <row r="6" spans="1:15" s="5" customFormat="1" ht="51" customHeight="1">
      <c r="A6" s="415"/>
      <c r="B6" s="415"/>
      <c r="C6" s="415"/>
      <c r="D6" s="414" t="s">
        <v>20</v>
      </c>
      <c r="E6" s="411" t="s">
        <v>21</v>
      </c>
      <c r="F6" s="413"/>
      <c r="G6" s="417" t="s">
        <v>27</v>
      </c>
      <c r="H6" s="417"/>
      <c r="I6" s="417" t="s">
        <v>25</v>
      </c>
      <c r="J6" s="417"/>
      <c r="K6" s="417"/>
      <c r="L6" s="417"/>
      <c r="M6" s="417"/>
      <c r="N6" s="417"/>
      <c r="O6" s="415"/>
    </row>
    <row r="7" spans="1:15" s="5" customFormat="1" ht="59.45" customHeight="1">
      <c r="A7" s="416"/>
      <c r="B7" s="416"/>
      <c r="C7" s="416"/>
      <c r="D7" s="416"/>
      <c r="E7" s="4" t="s">
        <v>22</v>
      </c>
      <c r="F7" s="4" t="s">
        <v>23</v>
      </c>
      <c r="G7" s="4" t="s">
        <v>22</v>
      </c>
      <c r="H7" s="4" t="s">
        <v>23</v>
      </c>
      <c r="I7" s="4" t="s">
        <v>22</v>
      </c>
      <c r="J7" s="4" t="s">
        <v>23</v>
      </c>
      <c r="K7" s="4" t="s">
        <v>22</v>
      </c>
      <c r="L7" s="4" t="s">
        <v>23</v>
      </c>
      <c r="M7" s="4" t="s">
        <v>32</v>
      </c>
      <c r="N7" s="4" t="s">
        <v>33</v>
      </c>
      <c r="O7" s="416"/>
    </row>
    <row r="8" spans="1:15" s="5" customFormat="1" ht="29.1" customHeight="1">
      <c r="A8" s="312">
        <v>1</v>
      </c>
      <c r="B8" s="312">
        <v>2</v>
      </c>
      <c r="C8" s="312">
        <v>3</v>
      </c>
      <c r="D8" s="312">
        <v>4</v>
      </c>
      <c r="E8" s="312">
        <v>5</v>
      </c>
      <c r="F8" s="312">
        <v>6</v>
      </c>
      <c r="G8" s="312">
        <v>7</v>
      </c>
      <c r="H8" s="312">
        <v>8</v>
      </c>
      <c r="I8" s="312">
        <v>9</v>
      </c>
      <c r="J8" s="312">
        <v>10</v>
      </c>
      <c r="K8" s="312">
        <v>11</v>
      </c>
      <c r="L8" s="312">
        <v>12</v>
      </c>
      <c r="M8" s="312">
        <v>13</v>
      </c>
      <c r="N8" s="312">
        <v>14</v>
      </c>
      <c r="O8" s="312">
        <v>15</v>
      </c>
    </row>
    <row r="9" spans="1:15" s="63" customFormat="1" ht="34.5" customHeight="1">
      <c r="A9" s="89"/>
      <c r="B9" s="89" t="s">
        <v>22</v>
      </c>
      <c r="C9" s="62"/>
      <c r="D9" s="62"/>
      <c r="E9" s="62"/>
      <c r="F9" s="62"/>
      <c r="G9" s="62"/>
      <c r="H9" s="62"/>
      <c r="I9" s="62"/>
      <c r="J9" s="62"/>
      <c r="K9" s="339">
        <f>+K10+K18</f>
        <v>470000</v>
      </c>
      <c r="L9" s="339">
        <f>+L10+L18</f>
        <v>470000</v>
      </c>
      <c r="M9" s="62"/>
      <c r="N9" s="62"/>
      <c r="O9" s="62"/>
    </row>
    <row r="10" spans="1:15" s="63" customFormat="1" ht="39.6" customHeight="1">
      <c r="A10" s="89" t="s">
        <v>10</v>
      </c>
      <c r="B10" s="62" t="s">
        <v>2915</v>
      </c>
      <c r="C10" s="62"/>
      <c r="D10" s="62"/>
      <c r="E10" s="62"/>
      <c r="F10" s="62"/>
      <c r="G10" s="62"/>
      <c r="H10" s="62"/>
      <c r="I10" s="62"/>
      <c r="J10" s="62"/>
      <c r="K10" s="339">
        <f>+K14</f>
        <v>350000</v>
      </c>
      <c r="L10" s="339">
        <f>+L14+M14</f>
        <v>350000</v>
      </c>
      <c r="M10" s="62"/>
      <c r="N10" s="62"/>
      <c r="O10" s="62"/>
    </row>
    <row r="11" spans="1:15" s="27" customFormat="1" ht="45" customHeight="1">
      <c r="A11" s="25" t="s">
        <v>28</v>
      </c>
      <c r="B11" s="26" t="s">
        <v>29</v>
      </c>
      <c r="C11" s="26"/>
      <c r="D11" s="26"/>
      <c r="E11" s="26"/>
      <c r="F11" s="26"/>
      <c r="G11" s="26"/>
      <c r="H11" s="26"/>
      <c r="I11" s="26"/>
      <c r="J11" s="26"/>
      <c r="K11" s="340"/>
      <c r="L11" s="340"/>
      <c r="M11" s="26"/>
      <c r="N11" s="31"/>
      <c r="O11" s="26"/>
    </row>
    <row r="12" spans="1:15" s="27" customFormat="1" ht="47.1" customHeight="1">
      <c r="A12" s="25" t="s">
        <v>34</v>
      </c>
      <c r="B12" s="26" t="s">
        <v>35</v>
      </c>
      <c r="C12" s="26"/>
      <c r="D12" s="26"/>
      <c r="E12" s="26"/>
      <c r="F12" s="26"/>
      <c r="G12" s="26"/>
      <c r="H12" s="26"/>
      <c r="I12" s="26"/>
      <c r="J12" s="26"/>
      <c r="K12" s="340"/>
      <c r="L12" s="340"/>
      <c r="M12" s="26"/>
      <c r="N12" s="26"/>
      <c r="O12" s="26"/>
    </row>
    <row r="13" spans="1:15" s="27" customFormat="1" ht="36.6" customHeight="1">
      <c r="A13" s="25" t="s">
        <v>36</v>
      </c>
      <c r="B13" s="26" t="s">
        <v>37</v>
      </c>
      <c r="C13" s="26"/>
      <c r="D13" s="26"/>
      <c r="E13" s="26"/>
      <c r="F13" s="26"/>
      <c r="G13" s="26"/>
      <c r="H13" s="26"/>
      <c r="I13" s="26"/>
      <c r="J13" s="26"/>
      <c r="K13" s="340"/>
      <c r="L13" s="340"/>
      <c r="M13" s="26"/>
      <c r="N13" s="26"/>
      <c r="O13" s="26"/>
    </row>
    <row r="14" spans="1:15" s="22" customFormat="1" ht="47.1" customHeight="1">
      <c r="A14" s="47" t="s">
        <v>41</v>
      </c>
      <c r="B14" s="21" t="s">
        <v>38</v>
      </c>
      <c r="C14" s="21"/>
      <c r="D14" s="21"/>
      <c r="E14" s="21"/>
      <c r="F14" s="21"/>
      <c r="G14" s="21"/>
      <c r="H14" s="21"/>
      <c r="I14" s="21"/>
      <c r="J14" s="21"/>
      <c r="K14" s="341">
        <f>+SUM(K15:K17)</f>
        <v>350000</v>
      </c>
      <c r="L14" s="341">
        <f>+SUM(L15:L17)</f>
        <v>350000</v>
      </c>
      <c r="M14" s="21"/>
      <c r="N14" s="21"/>
      <c r="O14" s="21"/>
    </row>
    <row r="15" spans="1:15" s="32" customFormat="1" ht="43.5" customHeight="1">
      <c r="A15" s="20">
        <v>1</v>
      </c>
      <c r="B15" s="31" t="s">
        <v>2449</v>
      </c>
      <c r="C15" s="31"/>
      <c r="D15" s="31"/>
      <c r="E15" s="31"/>
      <c r="F15" s="31"/>
      <c r="G15" s="31"/>
      <c r="H15" s="31"/>
      <c r="I15" s="31"/>
      <c r="J15" s="31"/>
      <c r="K15" s="344">
        <v>100000</v>
      </c>
      <c r="L15" s="344">
        <v>100000</v>
      </c>
      <c r="M15" s="31"/>
      <c r="N15" s="31"/>
      <c r="O15" s="20"/>
    </row>
    <row r="16" spans="1:15" s="32" customFormat="1" ht="42" customHeight="1">
      <c r="A16" s="20">
        <v>2</v>
      </c>
      <c r="B16" s="31" t="s">
        <v>69</v>
      </c>
      <c r="C16" s="31"/>
      <c r="D16" s="31"/>
      <c r="E16" s="31"/>
      <c r="F16" s="31"/>
      <c r="G16" s="31"/>
      <c r="H16" s="31"/>
      <c r="I16" s="31"/>
      <c r="J16" s="31"/>
      <c r="K16" s="343">
        <v>150000</v>
      </c>
      <c r="L16" s="343">
        <v>150000</v>
      </c>
      <c r="M16" s="31"/>
      <c r="N16" s="31"/>
      <c r="O16" s="20"/>
    </row>
    <row r="17" spans="1:15" s="32" customFormat="1" ht="75">
      <c r="A17" s="20">
        <v>3</v>
      </c>
      <c r="B17" s="31" t="s">
        <v>80</v>
      </c>
      <c r="C17" s="31"/>
      <c r="D17" s="31"/>
      <c r="E17" s="31"/>
      <c r="F17" s="31"/>
      <c r="G17" s="31"/>
      <c r="H17" s="31"/>
      <c r="I17" s="31"/>
      <c r="J17" s="31"/>
      <c r="K17" s="344">
        <v>100000</v>
      </c>
      <c r="L17" s="344">
        <v>100000</v>
      </c>
      <c r="M17" s="31"/>
      <c r="N17" s="31"/>
      <c r="O17" s="20"/>
    </row>
    <row r="18" spans="1:15" s="63" customFormat="1" ht="39.950000000000003" customHeight="1">
      <c r="A18" s="89" t="s">
        <v>11</v>
      </c>
      <c r="B18" s="62" t="s">
        <v>2914</v>
      </c>
      <c r="C18" s="62"/>
      <c r="D18" s="62"/>
      <c r="E18" s="62"/>
      <c r="F18" s="62"/>
      <c r="G18" s="62"/>
      <c r="H18" s="62"/>
      <c r="I18" s="62"/>
      <c r="J18" s="62"/>
      <c r="K18" s="339">
        <f>+K22</f>
        <v>120000</v>
      </c>
      <c r="L18" s="339">
        <f>+L22</f>
        <v>120000</v>
      </c>
      <c r="M18" s="62"/>
      <c r="N18" s="62"/>
      <c r="O18" s="62"/>
    </row>
    <row r="19" spans="1:15" s="27" customFormat="1" ht="48.95" customHeight="1">
      <c r="A19" s="25" t="s">
        <v>1113</v>
      </c>
      <c r="B19" s="26" t="s">
        <v>29</v>
      </c>
      <c r="C19" s="26"/>
      <c r="D19" s="26"/>
      <c r="E19" s="26"/>
      <c r="F19" s="26"/>
      <c r="G19" s="26"/>
      <c r="H19" s="26"/>
      <c r="I19" s="26"/>
      <c r="J19" s="26"/>
      <c r="K19" s="340"/>
      <c r="L19" s="340"/>
      <c r="M19" s="26"/>
      <c r="N19" s="26"/>
      <c r="O19" s="26"/>
    </row>
    <row r="20" spans="1:15" s="27" customFormat="1" ht="47.45" customHeight="1">
      <c r="A20" s="25" t="s">
        <v>1114</v>
      </c>
      <c r="B20" s="26" t="s">
        <v>35</v>
      </c>
      <c r="C20" s="26"/>
      <c r="D20" s="26"/>
      <c r="E20" s="26"/>
      <c r="F20" s="26"/>
      <c r="G20" s="26"/>
      <c r="H20" s="26"/>
      <c r="I20" s="26"/>
      <c r="J20" s="26"/>
      <c r="K20" s="340"/>
      <c r="L20" s="340"/>
      <c r="M20" s="26"/>
      <c r="N20" s="26"/>
      <c r="O20" s="26"/>
    </row>
    <row r="21" spans="1:15" s="27" customFormat="1" ht="36" customHeight="1">
      <c r="A21" s="25" t="s">
        <v>1115</v>
      </c>
      <c r="B21" s="26" t="s">
        <v>37</v>
      </c>
      <c r="C21" s="26"/>
      <c r="D21" s="26"/>
      <c r="E21" s="26"/>
      <c r="F21" s="26"/>
      <c r="G21" s="26"/>
      <c r="H21" s="26"/>
      <c r="I21" s="26"/>
      <c r="J21" s="26"/>
      <c r="K21" s="340"/>
      <c r="L21" s="340"/>
      <c r="M21" s="26"/>
      <c r="N21" s="26"/>
      <c r="O21" s="26"/>
    </row>
    <row r="22" spans="1:15" s="22" customFormat="1" ht="48" customHeight="1">
      <c r="A22" s="47" t="s">
        <v>41</v>
      </c>
      <c r="B22" s="21" t="s">
        <v>38</v>
      </c>
      <c r="C22" s="21"/>
      <c r="D22" s="21"/>
      <c r="E22" s="21"/>
      <c r="F22" s="21"/>
      <c r="G22" s="21"/>
      <c r="H22" s="21"/>
      <c r="I22" s="21"/>
      <c r="J22" s="21"/>
      <c r="K22" s="341">
        <f>+SUM(K23:K23)</f>
        <v>120000</v>
      </c>
      <c r="L22" s="341">
        <f>+SUM(L23:L23)</f>
        <v>120000</v>
      </c>
      <c r="M22" s="21"/>
      <c r="N22" s="21"/>
      <c r="O22" s="21"/>
    </row>
    <row r="23" spans="1:15" s="32" customFormat="1" ht="53.1" customHeight="1">
      <c r="A23" s="20">
        <v>1</v>
      </c>
      <c r="B23" s="31" t="s">
        <v>2831</v>
      </c>
      <c r="C23" s="31"/>
      <c r="D23" s="31"/>
      <c r="E23" s="31"/>
      <c r="F23" s="31"/>
      <c r="G23" s="31"/>
      <c r="H23" s="31"/>
      <c r="I23" s="31"/>
      <c r="J23" s="31"/>
      <c r="K23" s="342">
        <v>120000</v>
      </c>
      <c r="L23" s="343">
        <v>120000</v>
      </c>
      <c r="M23" s="31"/>
      <c r="N23" s="31"/>
      <c r="O23" s="31"/>
    </row>
    <row r="24" spans="1:15" s="32" customFormat="1">
      <c r="A24" s="90"/>
    </row>
    <row r="25" spans="1:15" s="32" customFormat="1">
      <c r="A25" s="90"/>
    </row>
    <row r="26" spans="1:15" s="32" customFormat="1">
      <c r="A26" s="90"/>
    </row>
  </sheetData>
  <mergeCells count="17">
    <mergeCell ref="G5:J5"/>
    <mergeCell ref="G6:H6"/>
    <mergeCell ref="I6:J6"/>
    <mergeCell ref="O5:O7"/>
    <mergeCell ref="K5:N6"/>
    <mergeCell ref="D5:F5"/>
    <mergeCell ref="E6:F6"/>
    <mergeCell ref="A5:A7"/>
    <mergeCell ref="B5:B7"/>
    <mergeCell ref="C5:C7"/>
    <mergeCell ref="D6:D7"/>
    <mergeCell ref="A2:O2"/>
    <mergeCell ref="A3:O3"/>
    <mergeCell ref="J4:O4"/>
    <mergeCell ref="A1:O1"/>
    <mergeCell ref="A4:F4"/>
    <mergeCell ref="G4:I4"/>
  </mergeCells>
  <pageMargins left="0.25" right="0.16" top="0.35" bottom="0.22" header="0.3" footer="0.3"/>
  <pageSetup paperSize="9" scale="6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2"/>
  <sheetViews>
    <sheetView zoomScale="55" zoomScaleNormal="55" workbookViewId="0">
      <selection activeCell="A2" sqref="A2:AH2"/>
    </sheetView>
  </sheetViews>
  <sheetFormatPr defaultColWidth="8.85546875" defaultRowHeight="18.75"/>
  <cols>
    <col min="1" max="1" width="8.85546875" style="7"/>
    <col min="2" max="2" width="26.85546875" style="3" customWidth="1"/>
    <col min="3" max="4" width="15.28515625" style="3" customWidth="1"/>
    <col min="5" max="5" width="21.140625" style="3" customWidth="1"/>
    <col min="6" max="31" width="14.28515625" style="3" customWidth="1"/>
    <col min="32" max="33" width="21.42578125" style="3" customWidth="1"/>
    <col min="34" max="34" width="15.5703125" style="3" customWidth="1"/>
    <col min="35" max="16384" width="8.85546875" style="3"/>
  </cols>
  <sheetData>
    <row r="1" spans="1:34" ht="18" customHeight="1">
      <c r="A1" s="406" t="s">
        <v>14</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row>
    <row r="2" spans="1:34" ht="44.45" customHeight="1">
      <c r="A2" s="406" t="s">
        <v>44</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row>
    <row r="3" spans="1:34">
      <c r="A3" s="407" t="str">
        <f>+'Biểu 01- NSTW'!A3:O3</f>
        <v>(Kèm theo Báo cáo số 528/BC-UBND ngày 11 tháng 9 năm 2024 của Ủy ban nhân dân huyện Na Rì)</v>
      </c>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row>
    <row r="4" spans="1:34" ht="35.450000000000003" customHeight="1">
      <c r="A4" s="418"/>
      <c r="B4" s="418"/>
      <c r="C4" s="418"/>
      <c r="D4" s="418"/>
      <c r="E4" s="418"/>
      <c r="F4" s="418"/>
      <c r="G4" s="418"/>
      <c r="H4" s="418"/>
      <c r="I4" s="418"/>
      <c r="J4" s="418"/>
      <c r="K4" s="418"/>
      <c r="L4" s="418"/>
      <c r="M4" s="418"/>
      <c r="N4" s="418"/>
      <c r="O4" s="418"/>
      <c r="P4" s="418"/>
      <c r="Q4" s="418"/>
      <c r="R4" s="418"/>
      <c r="S4" s="418"/>
      <c r="U4" s="408" t="s">
        <v>15</v>
      </c>
      <c r="V4" s="408"/>
      <c r="W4" s="408"/>
      <c r="X4" s="408"/>
      <c r="Y4" s="408"/>
      <c r="Z4" s="408"/>
      <c r="AA4" s="408"/>
      <c r="AB4" s="408"/>
      <c r="AC4" s="408"/>
      <c r="AD4" s="408"/>
      <c r="AE4" s="408"/>
      <c r="AF4" s="408"/>
      <c r="AG4" s="408"/>
      <c r="AH4" s="408"/>
    </row>
    <row r="5" spans="1:34" s="5" customFormat="1" ht="75" customHeight="1">
      <c r="A5" s="414" t="s">
        <v>1</v>
      </c>
      <c r="B5" s="414" t="s">
        <v>17</v>
      </c>
      <c r="C5" s="414" t="s">
        <v>18</v>
      </c>
      <c r="D5" s="414" t="s">
        <v>45</v>
      </c>
      <c r="E5" s="411" t="s">
        <v>19</v>
      </c>
      <c r="F5" s="412"/>
      <c r="G5" s="412"/>
      <c r="H5" s="412"/>
      <c r="I5" s="412"/>
      <c r="J5" s="412"/>
      <c r="K5" s="412"/>
      <c r="L5" s="413"/>
      <c r="M5" s="411" t="s">
        <v>54</v>
      </c>
      <c r="N5" s="412"/>
      <c r="O5" s="412"/>
      <c r="P5" s="412"/>
      <c r="Q5" s="412"/>
      <c r="R5" s="412"/>
      <c r="S5" s="412"/>
      <c r="T5" s="412"/>
      <c r="U5" s="412"/>
      <c r="V5" s="412"/>
      <c r="W5" s="412"/>
      <c r="X5" s="412"/>
      <c r="Y5" s="412"/>
      <c r="Z5" s="413"/>
      <c r="AA5" s="420" t="s">
        <v>26</v>
      </c>
      <c r="AB5" s="421"/>
      <c r="AC5" s="421"/>
      <c r="AD5" s="421"/>
      <c r="AE5" s="421"/>
      <c r="AF5" s="421"/>
      <c r="AG5" s="422"/>
      <c r="AH5" s="414" t="s">
        <v>9</v>
      </c>
    </row>
    <row r="6" spans="1:34" s="5" customFormat="1" ht="51" customHeight="1">
      <c r="A6" s="415"/>
      <c r="B6" s="415"/>
      <c r="C6" s="415"/>
      <c r="D6" s="415"/>
      <c r="E6" s="414" t="s">
        <v>20</v>
      </c>
      <c r="F6" s="411" t="s">
        <v>21</v>
      </c>
      <c r="G6" s="412"/>
      <c r="H6" s="412"/>
      <c r="I6" s="412"/>
      <c r="J6" s="412"/>
      <c r="K6" s="412"/>
      <c r="L6" s="413"/>
      <c r="M6" s="417" t="s">
        <v>27</v>
      </c>
      <c r="N6" s="417"/>
      <c r="O6" s="417"/>
      <c r="P6" s="417"/>
      <c r="Q6" s="417"/>
      <c r="R6" s="417"/>
      <c r="S6" s="417"/>
      <c r="T6" s="411" t="s">
        <v>25</v>
      </c>
      <c r="U6" s="412"/>
      <c r="V6" s="412"/>
      <c r="W6" s="412"/>
      <c r="X6" s="412"/>
      <c r="Y6" s="412"/>
      <c r="Z6" s="413"/>
      <c r="AA6" s="423"/>
      <c r="AB6" s="424"/>
      <c r="AC6" s="424"/>
      <c r="AD6" s="424"/>
      <c r="AE6" s="424"/>
      <c r="AF6" s="424"/>
      <c r="AG6" s="425"/>
      <c r="AH6" s="415"/>
    </row>
    <row r="7" spans="1:34" s="5" customFormat="1" ht="51" customHeight="1">
      <c r="A7" s="415"/>
      <c r="B7" s="415"/>
      <c r="C7" s="415"/>
      <c r="D7" s="415"/>
      <c r="E7" s="415"/>
      <c r="F7" s="419" t="s">
        <v>22</v>
      </c>
      <c r="G7" s="417" t="s">
        <v>46</v>
      </c>
      <c r="H7" s="417"/>
      <c r="I7" s="417"/>
      <c r="J7" s="417"/>
      <c r="K7" s="417"/>
      <c r="L7" s="417"/>
      <c r="M7" s="419" t="s">
        <v>22</v>
      </c>
      <c r="N7" s="417" t="s">
        <v>46</v>
      </c>
      <c r="O7" s="417"/>
      <c r="P7" s="417"/>
      <c r="Q7" s="417"/>
      <c r="R7" s="417"/>
      <c r="S7" s="417"/>
      <c r="T7" s="419" t="s">
        <v>22</v>
      </c>
      <c r="U7" s="417" t="s">
        <v>46</v>
      </c>
      <c r="V7" s="417"/>
      <c r="W7" s="417"/>
      <c r="X7" s="417"/>
      <c r="Y7" s="417"/>
      <c r="Z7" s="417"/>
      <c r="AA7" s="419" t="s">
        <v>22</v>
      </c>
      <c r="AB7" s="417" t="s">
        <v>46</v>
      </c>
      <c r="AC7" s="417"/>
      <c r="AD7" s="417"/>
      <c r="AE7" s="417"/>
      <c r="AF7" s="417"/>
      <c r="AG7" s="417"/>
      <c r="AH7" s="415"/>
    </row>
    <row r="8" spans="1:34" s="5" customFormat="1" ht="51" customHeight="1">
      <c r="A8" s="415"/>
      <c r="B8" s="415"/>
      <c r="C8" s="415"/>
      <c r="D8" s="415"/>
      <c r="E8" s="415"/>
      <c r="F8" s="419"/>
      <c r="G8" s="411" t="s">
        <v>47</v>
      </c>
      <c r="H8" s="412"/>
      <c r="I8" s="413"/>
      <c r="J8" s="411" t="s">
        <v>52</v>
      </c>
      <c r="K8" s="412"/>
      <c r="L8" s="413"/>
      <c r="M8" s="419"/>
      <c r="N8" s="411" t="s">
        <v>47</v>
      </c>
      <c r="O8" s="412"/>
      <c r="P8" s="413"/>
      <c r="Q8" s="411" t="s">
        <v>52</v>
      </c>
      <c r="R8" s="412"/>
      <c r="S8" s="413"/>
      <c r="T8" s="419"/>
      <c r="U8" s="411" t="s">
        <v>47</v>
      </c>
      <c r="V8" s="412"/>
      <c r="W8" s="413"/>
      <c r="X8" s="411" t="s">
        <v>52</v>
      </c>
      <c r="Y8" s="412"/>
      <c r="Z8" s="413"/>
      <c r="AA8" s="419"/>
      <c r="AB8" s="411" t="s">
        <v>47</v>
      </c>
      <c r="AC8" s="412"/>
      <c r="AD8" s="413"/>
      <c r="AE8" s="411" t="s">
        <v>52</v>
      </c>
      <c r="AF8" s="412"/>
      <c r="AG8" s="413"/>
      <c r="AH8" s="415"/>
    </row>
    <row r="9" spans="1:34" s="5" customFormat="1" ht="51" customHeight="1">
      <c r="A9" s="415"/>
      <c r="B9" s="415"/>
      <c r="C9" s="415"/>
      <c r="D9" s="415"/>
      <c r="E9" s="415"/>
      <c r="F9" s="419"/>
      <c r="G9" s="414" t="s">
        <v>22</v>
      </c>
      <c r="H9" s="411" t="s">
        <v>48</v>
      </c>
      <c r="I9" s="413"/>
      <c r="J9" s="414" t="s">
        <v>22</v>
      </c>
      <c r="K9" s="411" t="s">
        <v>48</v>
      </c>
      <c r="L9" s="413"/>
      <c r="M9" s="419"/>
      <c r="N9" s="414" t="s">
        <v>22</v>
      </c>
      <c r="O9" s="411" t="s">
        <v>48</v>
      </c>
      <c r="P9" s="413"/>
      <c r="Q9" s="414" t="s">
        <v>22</v>
      </c>
      <c r="R9" s="411" t="s">
        <v>48</v>
      </c>
      <c r="S9" s="413"/>
      <c r="T9" s="419"/>
      <c r="U9" s="414" t="s">
        <v>22</v>
      </c>
      <c r="V9" s="411" t="s">
        <v>48</v>
      </c>
      <c r="W9" s="413"/>
      <c r="X9" s="414" t="s">
        <v>22</v>
      </c>
      <c r="Y9" s="411" t="s">
        <v>48</v>
      </c>
      <c r="Z9" s="413"/>
      <c r="AA9" s="419"/>
      <c r="AB9" s="414" t="s">
        <v>22</v>
      </c>
      <c r="AC9" s="411" t="s">
        <v>48</v>
      </c>
      <c r="AD9" s="413"/>
      <c r="AE9" s="414" t="s">
        <v>22</v>
      </c>
      <c r="AF9" s="411" t="s">
        <v>48</v>
      </c>
      <c r="AG9" s="413"/>
      <c r="AH9" s="415"/>
    </row>
    <row r="10" spans="1:34" s="5" customFormat="1" ht="88.35" customHeight="1">
      <c r="A10" s="416"/>
      <c r="B10" s="416"/>
      <c r="C10" s="416"/>
      <c r="D10" s="416"/>
      <c r="E10" s="416"/>
      <c r="F10" s="419"/>
      <c r="G10" s="416"/>
      <c r="H10" s="4" t="s">
        <v>49</v>
      </c>
      <c r="I10" s="4" t="s">
        <v>50</v>
      </c>
      <c r="J10" s="416"/>
      <c r="K10" s="4" t="s">
        <v>51</v>
      </c>
      <c r="L10" s="4" t="s">
        <v>53</v>
      </c>
      <c r="M10" s="419"/>
      <c r="N10" s="416"/>
      <c r="O10" s="4" t="s">
        <v>49</v>
      </c>
      <c r="P10" s="4" t="s">
        <v>50</v>
      </c>
      <c r="Q10" s="416"/>
      <c r="R10" s="4" t="s">
        <v>51</v>
      </c>
      <c r="S10" s="4" t="s">
        <v>53</v>
      </c>
      <c r="T10" s="419"/>
      <c r="U10" s="416"/>
      <c r="V10" s="4" t="s">
        <v>49</v>
      </c>
      <c r="W10" s="4" t="s">
        <v>50</v>
      </c>
      <c r="X10" s="416"/>
      <c r="Y10" s="4" t="s">
        <v>51</v>
      </c>
      <c r="Z10" s="4" t="s">
        <v>53</v>
      </c>
      <c r="AA10" s="419"/>
      <c r="AB10" s="416"/>
      <c r="AC10" s="4" t="s">
        <v>49</v>
      </c>
      <c r="AD10" s="4" t="s">
        <v>50</v>
      </c>
      <c r="AE10" s="416"/>
      <c r="AF10" s="4" t="s">
        <v>51</v>
      </c>
      <c r="AG10" s="4" t="s">
        <v>53</v>
      </c>
      <c r="AH10" s="416"/>
    </row>
    <row r="11" spans="1:34" s="5" customFormat="1">
      <c r="A11" s="6"/>
      <c r="B11" s="8" t="s">
        <v>22</v>
      </c>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5" customFormat="1">
      <c r="A12" s="6" t="s">
        <v>10</v>
      </c>
      <c r="B12" s="8" t="s">
        <v>42</v>
      </c>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4" customFormat="1" ht="78">
      <c r="A13" s="12" t="s">
        <v>28</v>
      </c>
      <c r="B13" s="13" t="s">
        <v>29</v>
      </c>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1:34">
      <c r="A14" s="4">
        <v>1</v>
      </c>
      <c r="B14" s="2" t="s">
        <v>30</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row>
    <row r="15" spans="1:34">
      <c r="A15" s="4">
        <v>2</v>
      </c>
      <c r="B15" s="2" t="s">
        <v>30</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c r="A16" s="4"/>
      <c r="B16" s="2" t="s">
        <v>31</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s="14" customFormat="1" ht="78">
      <c r="A17" s="12" t="s">
        <v>34</v>
      </c>
      <c r="B17" s="13" t="s">
        <v>35</v>
      </c>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1:34">
      <c r="A18" s="4">
        <v>1</v>
      </c>
      <c r="B18" s="2" t="s">
        <v>30</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c r="A19" s="4">
        <v>2</v>
      </c>
      <c r="B19" s="2" t="s">
        <v>30</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c r="A20" s="4"/>
      <c r="B20" s="2" t="s">
        <v>31</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34" s="14" customFormat="1" ht="39">
      <c r="A21" s="12" t="s">
        <v>36</v>
      </c>
      <c r="B21" s="13" t="s">
        <v>37</v>
      </c>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1:34" s="11" customFormat="1" ht="56.25">
      <c r="A22" s="9" t="s">
        <v>41</v>
      </c>
      <c r="B22" s="10" t="s">
        <v>38</v>
      </c>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row>
    <row r="23" spans="1:34">
      <c r="A23" s="4">
        <v>1</v>
      </c>
      <c r="B23" s="2" t="s">
        <v>30</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c r="A24" s="4">
        <v>2</v>
      </c>
      <c r="B24" s="2" t="s">
        <v>30</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c r="A25" s="4"/>
      <c r="B25" s="2" t="s">
        <v>31</v>
      </c>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s="11" customFormat="1" ht="37.5">
      <c r="A26" s="9" t="s">
        <v>39</v>
      </c>
      <c r="B26" s="10" t="s">
        <v>40</v>
      </c>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row>
    <row r="27" spans="1:34">
      <c r="A27" s="4">
        <v>1</v>
      </c>
      <c r="B27" s="2" t="s">
        <v>30</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c r="A28" s="4">
        <v>2</v>
      </c>
      <c r="B28" s="2" t="s">
        <v>30</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c r="A29" s="4"/>
      <c r="B29" s="2" t="s">
        <v>31</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s="5" customFormat="1">
      <c r="A30" s="6" t="s">
        <v>11</v>
      </c>
      <c r="B30" s="8" t="s">
        <v>42</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row>
    <row r="31" spans="1:34">
      <c r="A31" s="4"/>
      <c r="B31" s="2" t="s">
        <v>43</v>
      </c>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c r="A32" s="4"/>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sheetData>
  <mergeCells count="49">
    <mergeCell ref="V9:W9"/>
    <mergeCell ref="T6:Z6"/>
    <mergeCell ref="AF9:AG9"/>
    <mergeCell ref="U9:U10"/>
    <mergeCell ref="M5:Z5"/>
    <mergeCell ref="AA5:AG6"/>
    <mergeCell ref="AA7:AA10"/>
    <mergeCell ref="AB7:AG7"/>
    <mergeCell ref="AB8:AD8"/>
    <mergeCell ref="AE8:AG8"/>
    <mergeCell ref="AB9:AB10"/>
    <mergeCell ref="AC9:AD9"/>
    <mergeCell ref="AE9:AE10"/>
    <mergeCell ref="U7:Z7"/>
    <mergeCell ref="U8:W8"/>
    <mergeCell ref="X8:Z8"/>
    <mergeCell ref="M6:S6"/>
    <mergeCell ref="A1:AH1"/>
    <mergeCell ref="D5:D10"/>
    <mergeCell ref="F7:F10"/>
    <mergeCell ref="G7:L7"/>
    <mergeCell ref="G8:I8"/>
    <mergeCell ref="G9:G10"/>
    <mergeCell ref="H9:I9"/>
    <mergeCell ref="J8:L8"/>
    <mergeCell ref="J9:J10"/>
    <mergeCell ref="AH5:AH10"/>
    <mergeCell ref="E6:E10"/>
    <mergeCell ref="F6:L6"/>
    <mergeCell ref="M7:M10"/>
    <mergeCell ref="K9:L9"/>
    <mergeCell ref="Q9:Q10"/>
    <mergeCell ref="N7:S7"/>
    <mergeCell ref="A2:AH2"/>
    <mergeCell ref="A3:AH3"/>
    <mergeCell ref="A4:S4"/>
    <mergeCell ref="U4:AH4"/>
    <mergeCell ref="A5:A10"/>
    <mergeCell ref="B5:B10"/>
    <mergeCell ref="C5:C10"/>
    <mergeCell ref="E5:L5"/>
    <mergeCell ref="X9:X10"/>
    <mergeCell ref="Y9:Z9"/>
    <mergeCell ref="Q8:S8"/>
    <mergeCell ref="N9:N10"/>
    <mergeCell ref="R9:S9"/>
    <mergeCell ref="T7:T10"/>
    <mergeCell ref="N8:P8"/>
    <mergeCell ref="O9:P9"/>
  </mergeCells>
  <pageMargins left="0.35" right="0.16" top="0.4" bottom="0.75" header="0.3" footer="0.3"/>
  <pageSetup paperSize="9" scale="27"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65"/>
  <sheetViews>
    <sheetView view="pageBreakPreview" zoomScale="60" zoomScaleNormal="70" workbookViewId="0">
      <pane ySplit="8" topLeftCell="A9" activePane="bottomLeft" state="frozen"/>
      <selection pane="bottomLeft" activeCell="T155" sqref="T155"/>
    </sheetView>
  </sheetViews>
  <sheetFormatPr defaultColWidth="8.85546875" defaultRowHeight="18.75"/>
  <cols>
    <col min="1" max="1" width="8.7109375" style="7" customWidth="1"/>
    <col min="2" max="2" width="57.140625" style="3" customWidth="1"/>
    <col min="3" max="3" width="13.140625" style="3" customWidth="1"/>
    <col min="4" max="4" width="8.85546875" style="3" customWidth="1"/>
    <col min="5" max="5" width="6.42578125" style="3" customWidth="1"/>
    <col min="6" max="6" width="11.28515625" style="3" customWidth="1"/>
    <col min="7" max="7" width="9" style="3" customWidth="1"/>
    <col min="8" max="8" width="8.42578125" style="3" customWidth="1"/>
    <col min="9" max="9" width="11.42578125" style="3" customWidth="1"/>
    <col min="10" max="10" width="6.140625" style="3" customWidth="1"/>
    <col min="11" max="11" width="11.42578125" style="3" customWidth="1"/>
    <col min="12" max="12" width="9.28515625" style="3" customWidth="1"/>
    <col min="13" max="13" width="9.140625" style="3" customWidth="1"/>
    <col min="14" max="14" width="11.7109375" style="3" customWidth="1"/>
    <col min="15" max="15" width="6.42578125" style="3" customWidth="1"/>
    <col min="16" max="16" width="11.7109375" style="3" customWidth="1"/>
    <col min="17" max="17" width="9.140625" style="3" customWidth="1"/>
    <col min="18" max="18" width="8.42578125" style="3" customWidth="1"/>
    <col min="19" max="19" width="11.85546875" style="3" customWidth="1"/>
    <col min="20" max="20" width="17.5703125" style="3" customWidth="1"/>
    <col min="21" max="21" width="9.42578125" style="3" customWidth="1"/>
    <col min="22" max="22" width="10.5703125" style="3" customWidth="1"/>
    <col min="23" max="23" width="24.140625" style="3" customWidth="1"/>
    <col min="24" max="16384" width="8.85546875" style="3"/>
  </cols>
  <sheetData>
    <row r="1" spans="1:23" ht="18" customHeight="1">
      <c r="A1" s="406" t="s">
        <v>55</v>
      </c>
      <c r="B1" s="406"/>
      <c r="C1" s="406"/>
      <c r="D1" s="406"/>
      <c r="E1" s="406"/>
      <c r="F1" s="406"/>
      <c r="G1" s="406"/>
      <c r="H1" s="406"/>
      <c r="I1" s="406"/>
      <c r="J1" s="406"/>
      <c r="K1" s="406"/>
      <c r="L1" s="406"/>
      <c r="M1" s="406"/>
      <c r="N1" s="406"/>
      <c r="O1" s="406"/>
      <c r="P1" s="406"/>
      <c r="Q1" s="406"/>
      <c r="R1" s="406"/>
      <c r="S1" s="406"/>
      <c r="T1" s="406"/>
      <c r="U1" s="406"/>
      <c r="V1" s="406"/>
      <c r="W1" s="406"/>
    </row>
    <row r="2" spans="1:23" ht="33.950000000000003" customHeight="1">
      <c r="A2" s="406" t="s">
        <v>2912</v>
      </c>
      <c r="B2" s="406"/>
      <c r="C2" s="406"/>
      <c r="D2" s="406"/>
      <c r="E2" s="406"/>
      <c r="F2" s="406"/>
      <c r="G2" s="406"/>
      <c r="H2" s="406"/>
      <c r="I2" s="406"/>
      <c r="J2" s="406"/>
      <c r="K2" s="406"/>
      <c r="L2" s="406"/>
      <c r="M2" s="406"/>
      <c r="N2" s="406"/>
      <c r="O2" s="406"/>
      <c r="P2" s="406"/>
      <c r="Q2" s="406"/>
      <c r="R2" s="406"/>
      <c r="S2" s="406"/>
      <c r="T2" s="406"/>
      <c r="U2" s="406"/>
      <c r="V2" s="406"/>
      <c r="W2" s="406"/>
    </row>
    <row r="3" spans="1:23" ht="29.1" customHeight="1">
      <c r="A3" s="407" t="str">
        <f>+'Biểu 01- NSTW'!A3:O3</f>
        <v>(Kèm theo Báo cáo số 528/BC-UBND ngày 11 tháng 9 năm 2024 của Ủy ban nhân dân huyện Na Rì)</v>
      </c>
      <c r="B3" s="407"/>
      <c r="C3" s="407"/>
      <c r="D3" s="407"/>
      <c r="E3" s="407"/>
      <c r="F3" s="407"/>
      <c r="G3" s="407"/>
      <c r="H3" s="407"/>
      <c r="I3" s="407"/>
      <c r="J3" s="407"/>
      <c r="K3" s="407"/>
      <c r="L3" s="407"/>
      <c r="M3" s="407"/>
      <c r="N3" s="407"/>
      <c r="O3" s="407"/>
      <c r="P3" s="407"/>
      <c r="Q3" s="407"/>
      <c r="R3" s="407"/>
      <c r="S3" s="407"/>
      <c r="T3" s="407"/>
      <c r="U3" s="407"/>
      <c r="V3" s="407"/>
      <c r="W3" s="407"/>
    </row>
    <row r="4" spans="1:23" ht="35.450000000000003" customHeight="1">
      <c r="A4" s="426"/>
      <c r="B4" s="418"/>
      <c r="C4" s="418"/>
      <c r="D4" s="418"/>
      <c r="E4" s="418"/>
      <c r="F4" s="418"/>
      <c r="G4" s="418"/>
      <c r="H4" s="418"/>
      <c r="I4" s="418"/>
      <c r="J4" s="418"/>
      <c r="K4" s="418"/>
      <c r="L4" s="15"/>
      <c r="M4" s="15"/>
      <c r="N4" s="15"/>
      <c r="O4" s="15"/>
      <c r="P4" s="15"/>
      <c r="R4" s="408" t="s">
        <v>15</v>
      </c>
      <c r="S4" s="408"/>
      <c r="T4" s="408"/>
      <c r="U4" s="408"/>
      <c r="V4" s="408"/>
      <c r="W4" s="408"/>
    </row>
    <row r="5" spans="1:23" s="5" customFormat="1" ht="34.35" customHeight="1">
      <c r="A5" s="414" t="s">
        <v>1</v>
      </c>
      <c r="B5" s="414" t="s">
        <v>17</v>
      </c>
      <c r="C5" s="414" t="s">
        <v>18</v>
      </c>
      <c r="D5" s="411" t="s">
        <v>19</v>
      </c>
      <c r="E5" s="412"/>
      <c r="F5" s="412"/>
      <c r="G5" s="412"/>
      <c r="H5" s="412"/>
      <c r="I5" s="413"/>
      <c r="J5" s="411" t="s">
        <v>24</v>
      </c>
      <c r="K5" s="412"/>
      <c r="L5" s="412"/>
      <c r="M5" s="412"/>
      <c r="N5" s="412"/>
      <c r="O5" s="412"/>
      <c r="P5" s="412"/>
      <c r="Q5" s="412"/>
      <c r="R5" s="412"/>
      <c r="S5" s="413"/>
      <c r="T5" s="417" t="s">
        <v>26</v>
      </c>
      <c r="U5" s="417"/>
      <c r="V5" s="417"/>
      <c r="W5" s="414" t="s">
        <v>9</v>
      </c>
    </row>
    <row r="6" spans="1:23" s="5" customFormat="1" ht="36" customHeight="1">
      <c r="A6" s="415"/>
      <c r="B6" s="415"/>
      <c r="C6" s="415"/>
      <c r="D6" s="414" t="s">
        <v>20</v>
      </c>
      <c r="E6" s="411" t="s">
        <v>21</v>
      </c>
      <c r="F6" s="412"/>
      <c r="G6" s="412"/>
      <c r="H6" s="412"/>
      <c r="I6" s="413"/>
      <c r="J6" s="411" t="s">
        <v>27</v>
      </c>
      <c r="K6" s="412"/>
      <c r="L6" s="412"/>
      <c r="M6" s="412"/>
      <c r="N6" s="413"/>
      <c r="O6" s="411" t="s">
        <v>25</v>
      </c>
      <c r="P6" s="412"/>
      <c r="Q6" s="412"/>
      <c r="R6" s="412"/>
      <c r="S6" s="413"/>
      <c r="T6" s="417"/>
      <c r="U6" s="417"/>
      <c r="V6" s="417"/>
      <c r="W6" s="415"/>
    </row>
    <row r="7" spans="1:23" s="5" customFormat="1" ht="39.6" customHeight="1">
      <c r="A7" s="415"/>
      <c r="B7" s="415"/>
      <c r="C7" s="415"/>
      <c r="D7" s="415"/>
      <c r="E7" s="419" t="s">
        <v>22</v>
      </c>
      <c r="F7" s="429" t="s">
        <v>61</v>
      </c>
      <c r="G7" s="427"/>
      <c r="H7" s="427"/>
      <c r="I7" s="428"/>
      <c r="J7" s="419" t="s">
        <v>22</v>
      </c>
      <c r="K7" s="429" t="s">
        <v>46</v>
      </c>
      <c r="L7" s="427"/>
      <c r="M7" s="427"/>
      <c r="N7" s="428"/>
      <c r="O7" s="419" t="s">
        <v>22</v>
      </c>
      <c r="P7" s="429" t="s">
        <v>46</v>
      </c>
      <c r="Q7" s="427"/>
      <c r="R7" s="427"/>
      <c r="S7" s="428"/>
      <c r="T7" s="419" t="s">
        <v>22</v>
      </c>
      <c r="U7" s="427" t="s">
        <v>46</v>
      </c>
      <c r="V7" s="428"/>
      <c r="W7" s="415"/>
    </row>
    <row r="8" spans="1:23" s="5" customFormat="1" ht="105.6" customHeight="1">
      <c r="A8" s="416"/>
      <c r="B8" s="416"/>
      <c r="C8" s="416"/>
      <c r="D8" s="416"/>
      <c r="E8" s="419"/>
      <c r="F8" s="19" t="s">
        <v>56</v>
      </c>
      <c r="G8" s="19" t="s">
        <v>57</v>
      </c>
      <c r="H8" s="19" t="s">
        <v>58</v>
      </c>
      <c r="I8" s="19" t="s">
        <v>62</v>
      </c>
      <c r="J8" s="419"/>
      <c r="K8" s="19" t="s">
        <v>56</v>
      </c>
      <c r="L8" s="19" t="s">
        <v>57</v>
      </c>
      <c r="M8" s="19" t="s">
        <v>58</v>
      </c>
      <c r="N8" s="19" t="s">
        <v>62</v>
      </c>
      <c r="O8" s="419"/>
      <c r="P8" s="19" t="s">
        <v>56</v>
      </c>
      <c r="Q8" s="19" t="s">
        <v>57</v>
      </c>
      <c r="R8" s="19" t="s">
        <v>58</v>
      </c>
      <c r="S8" s="19" t="s">
        <v>62</v>
      </c>
      <c r="T8" s="419"/>
      <c r="U8" s="19" t="s">
        <v>59</v>
      </c>
      <c r="V8" s="19" t="s">
        <v>60</v>
      </c>
      <c r="W8" s="416"/>
    </row>
    <row r="9" spans="1:23" s="5" customFormat="1" ht="33.950000000000003" customHeight="1">
      <c r="A9" s="312">
        <v>1</v>
      </c>
      <c r="B9" s="312">
        <v>2</v>
      </c>
      <c r="C9" s="312">
        <v>3</v>
      </c>
      <c r="D9" s="312">
        <v>4</v>
      </c>
      <c r="E9" s="312">
        <v>5</v>
      </c>
      <c r="F9" s="312">
        <v>6</v>
      </c>
      <c r="G9" s="312">
        <v>7</v>
      </c>
      <c r="H9" s="312">
        <v>8</v>
      </c>
      <c r="I9" s="312">
        <v>9</v>
      </c>
      <c r="J9" s="312">
        <v>10</v>
      </c>
      <c r="K9" s="312">
        <v>11</v>
      </c>
      <c r="L9" s="312">
        <v>12</v>
      </c>
      <c r="M9" s="312">
        <v>13</v>
      </c>
      <c r="N9" s="312">
        <v>14</v>
      </c>
      <c r="O9" s="312">
        <v>15</v>
      </c>
      <c r="P9" s="312">
        <v>16</v>
      </c>
      <c r="Q9" s="312">
        <v>17</v>
      </c>
      <c r="R9" s="312">
        <v>18</v>
      </c>
      <c r="S9" s="312">
        <v>19</v>
      </c>
      <c r="T9" s="312">
        <v>20</v>
      </c>
      <c r="U9" s="312">
        <v>21</v>
      </c>
      <c r="V9" s="312">
        <v>22</v>
      </c>
      <c r="W9" s="312">
        <v>23</v>
      </c>
    </row>
    <row r="10" spans="1:23" s="39" customFormat="1" ht="44.45" customHeight="1">
      <c r="A10" s="37"/>
      <c r="B10" s="37" t="s">
        <v>22</v>
      </c>
      <c r="C10" s="37"/>
      <c r="D10" s="38"/>
      <c r="E10" s="38"/>
      <c r="F10" s="38"/>
      <c r="G10" s="38"/>
      <c r="H10" s="38"/>
      <c r="I10" s="38"/>
      <c r="J10" s="38"/>
      <c r="K10" s="38"/>
      <c r="L10" s="38"/>
      <c r="M10" s="38"/>
      <c r="N10" s="38"/>
      <c r="O10" s="38"/>
      <c r="P10" s="38"/>
      <c r="Q10" s="38"/>
      <c r="R10" s="38"/>
      <c r="S10" s="38"/>
      <c r="T10" s="345">
        <f>+T11+T26+T37+T104+T113+T150+T162+T339+T353</f>
        <v>1116453</v>
      </c>
      <c r="U10" s="38"/>
      <c r="V10" s="38"/>
      <c r="W10" s="37"/>
    </row>
    <row r="11" spans="1:23" s="119" customFormat="1" ht="35.1" customHeight="1">
      <c r="A11" s="118" t="s">
        <v>10</v>
      </c>
      <c r="B11" s="115" t="s">
        <v>2916</v>
      </c>
      <c r="C11" s="118"/>
      <c r="D11" s="115"/>
      <c r="E11" s="115"/>
      <c r="F11" s="115"/>
      <c r="G11" s="115"/>
      <c r="H11" s="115"/>
      <c r="I11" s="115"/>
      <c r="J11" s="115"/>
      <c r="K11" s="115"/>
      <c r="L11" s="115"/>
      <c r="M11" s="115"/>
      <c r="N11" s="115"/>
      <c r="O11" s="115"/>
      <c r="P11" s="115"/>
      <c r="Q11" s="115"/>
      <c r="R11" s="115"/>
      <c r="S11" s="115"/>
      <c r="T11" s="346">
        <f>+T14</f>
        <v>31100</v>
      </c>
      <c r="U11" s="115"/>
      <c r="V11" s="115"/>
      <c r="W11" s="118"/>
    </row>
    <row r="12" spans="1:23" s="27" customFormat="1" ht="48.95" customHeight="1">
      <c r="A12" s="25" t="s">
        <v>28</v>
      </c>
      <c r="B12" s="26" t="s">
        <v>29</v>
      </c>
      <c r="C12" s="25"/>
      <c r="D12" s="26"/>
      <c r="E12" s="26"/>
      <c r="F12" s="26"/>
      <c r="G12" s="26"/>
      <c r="H12" s="26"/>
      <c r="I12" s="26"/>
      <c r="J12" s="26"/>
      <c r="K12" s="26"/>
      <c r="L12" s="26"/>
      <c r="M12" s="26"/>
      <c r="N12" s="26"/>
      <c r="O12" s="26"/>
      <c r="P12" s="26"/>
      <c r="Q12" s="26"/>
      <c r="R12" s="26"/>
      <c r="S12" s="26"/>
      <c r="T12" s="347"/>
      <c r="U12" s="26"/>
      <c r="V12" s="26"/>
      <c r="W12" s="25"/>
    </row>
    <row r="13" spans="1:23" s="27" customFormat="1" ht="48.95" customHeight="1">
      <c r="A13" s="25" t="s">
        <v>34</v>
      </c>
      <c r="B13" s="26" t="s">
        <v>35</v>
      </c>
      <c r="C13" s="25"/>
      <c r="D13" s="26"/>
      <c r="E13" s="26"/>
      <c r="F13" s="26"/>
      <c r="G13" s="26"/>
      <c r="H13" s="26"/>
      <c r="I13" s="26"/>
      <c r="J13" s="26"/>
      <c r="K13" s="26"/>
      <c r="L13" s="26"/>
      <c r="M13" s="26"/>
      <c r="N13" s="26"/>
      <c r="O13" s="26"/>
      <c r="P13" s="26"/>
      <c r="Q13" s="26"/>
      <c r="R13" s="26"/>
      <c r="S13" s="26"/>
      <c r="T13" s="347"/>
      <c r="U13" s="26"/>
      <c r="V13" s="26"/>
      <c r="W13" s="25"/>
    </row>
    <row r="14" spans="1:23" s="27" customFormat="1" ht="41.45" customHeight="1">
      <c r="A14" s="25" t="s">
        <v>36</v>
      </c>
      <c r="B14" s="26" t="s">
        <v>37</v>
      </c>
      <c r="C14" s="25"/>
      <c r="D14" s="26"/>
      <c r="E14" s="26"/>
      <c r="F14" s="26"/>
      <c r="G14" s="26"/>
      <c r="H14" s="26"/>
      <c r="I14" s="26"/>
      <c r="J14" s="26"/>
      <c r="K14" s="26"/>
      <c r="L14" s="26"/>
      <c r="M14" s="26"/>
      <c r="N14" s="26"/>
      <c r="O14" s="26"/>
      <c r="P14" s="26"/>
      <c r="Q14" s="26"/>
      <c r="R14" s="26"/>
      <c r="S14" s="26"/>
      <c r="T14" s="347">
        <f>+T15</f>
        <v>31100</v>
      </c>
      <c r="U14" s="26"/>
      <c r="V14" s="26"/>
      <c r="W14" s="25"/>
    </row>
    <row r="15" spans="1:23" s="22" customFormat="1" ht="43.5" customHeight="1">
      <c r="A15" s="47" t="s">
        <v>41</v>
      </c>
      <c r="B15" s="21" t="s">
        <v>38</v>
      </c>
      <c r="C15" s="47"/>
      <c r="D15" s="21"/>
      <c r="E15" s="21"/>
      <c r="F15" s="21"/>
      <c r="G15" s="21"/>
      <c r="H15" s="21"/>
      <c r="I15" s="21"/>
      <c r="J15" s="21"/>
      <c r="K15" s="21"/>
      <c r="L15" s="21"/>
      <c r="M15" s="21"/>
      <c r="N15" s="21"/>
      <c r="O15" s="21"/>
      <c r="P15" s="21"/>
      <c r="Q15" s="21"/>
      <c r="R15" s="21"/>
      <c r="S15" s="21"/>
      <c r="T15" s="348">
        <f>+SUM(T16:T24)</f>
        <v>31100</v>
      </c>
      <c r="U15" s="21"/>
      <c r="V15" s="21"/>
      <c r="W15" s="47"/>
    </row>
    <row r="16" spans="1:23" s="225" customFormat="1" ht="37.5">
      <c r="A16" s="20">
        <v>1</v>
      </c>
      <c r="B16" s="391" t="s">
        <v>2998</v>
      </c>
      <c r="C16" s="20" t="s">
        <v>2236</v>
      </c>
      <c r="D16" s="177"/>
      <c r="E16" s="392"/>
      <c r="F16" s="392"/>
      <c r="G16" s="392"/>
      <c r="H16" s="394"/>
      <c r="I16" s="114"/>
      <c r="J16" s="177"/>
      <c r="K16" s="177"/>
      <c r="L16" s="177"/>
      <c r="M16" s="177"/>
      <c r="N16" s="177"/>
      <c r="O16" s="177"/>
      <c r="P16" s="177"/>
      <c r="Q16" s="177"/>
      <c r="R16" s="177"/>
      <c r="S16" s="177"/>
      <c r="T16" s="393">
        <v>12000</v>
      </c>
      <c r="U16" s="177"/>
      <c r="V16" s="177"/>
      <c r="W16" s="177"/>
    </row>
    <row r="17" spans="1:255" s="171" customFormat="1" ht="37.5">
      <c r="A17" s="99">
        <v>2</v>
      </c>
      <c r="B17" s="395" t="s">
        <v>2999</v>
      </c>
      <c r="C17" s="20" t="s">
        <v>3017</v>
      </c>
      <c r="D17" s="372"/>
      <c r="E17" s="392"/>
      <c r="F17" s="392"/>
      <c r="G17" s="392"/>
      <c r="H17" s="20"/>
      <c r="I17" s="20"/>
      <c r="J17" s="372"/>
      <c r="K17" s="372"/>
      <c r="L17" s="372"/>
      <c r="M17" s="372"/>
      <c r="N17" s="372"/>
      <c r="O17" s="372"/>
      <c r="P17" s="372"/>
      <c r="Q17" s="372"/>
      <c r="R17" s="372"/>
      <c r="S17" s="372"/>
      <c r="T17" s="393">
        <v>1000</v>
      </c>
      <c r="U17" s="372"/>
      <c r="V17" s="372"/>
      <c r="W17" s="372"/>
      <c r="X17" s="217"/>
      <c r="Y17" s="217"/>
      <c r="Z17" s="217"/>
      <c r="AA17" s="217"/>
      <c r="AB17" s="217"/>
      <c r="AC17" s="217"/>
      <c r="AD17" s="217"/>
      <c r="AE17" s="217"/>
      <c r="AF17" s="217"/>
      <c r="AG17" s="217"/>
      <c r="AH17" s="217"/>
      <c r="AI17" s="217"/>
      <c r="AJ17" s="217"/>
      <c r="AK17" s="217"/>
      <c r="AL17" s="217"/>
      <c r="AM17" s="217"/>
    </row>
    <row r="18" spans="1:255" s="22" customFormat="1" ht="42.6" customHeight="1">
      <c r="A18" s="20">
        <v>2</v>
      </c>
      <c r="B18" s="97" t="s">
        <v>1024</v>
      </c>
      <c r="C18" s="20"/>
      <c r="D18" s="31"/>
      <c r="E18" s="31"/>
      <c r="F18" s="31"/>
      <c r="G18" s="31"/>
      <c r="H18" s="31"/>
      <c r="I18" s="31"/>
      <c r="J18" s="31"/>
      <c r="K18" s="31"/>
      <c r="L18" s="31"/>
      <c r="M18" s="31"/>
      <c r="N18" s="31"/>
      <c r="O18" s="31"/>
      <c r="P18" s="31"/>
      <c r="Q18" s="31"/>
      <c r="R18" s="31"/>
      <c r="S18" s="31"/>
      <c r="T18" s="349">
        <v>400</v>
      </c>
      <c r="U18" s="31"/>
      <c r="V18" s="31"/>
      <c r="W18" s="20" t="s">
        <v>986</v>
      </c>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c r="IF18" s="32"/>
      <c r="IG18" s="32"/>
      <c r="IH18" s="32"/>
      <c r="II18" s="32"/>
      <c r="IJ18" s="32"/>
      <c r="IK18" s="32"/>
      <c r="IL18" s="32"/>
      <c r="IM18" s="32"/>
      <c r="IN18" s="32"/>
      <c r="IO18" s="32"/>
      <c r="IP18" s="32"/>
      <c r="IQ18" s="32"/>
      <c r="IR18" s="32"/>
      <c r="IS18" s="32"/>
      <c r="IT18" s="32"/>
      <c r="IU18" s="32"/>
    </row>
    <row r="19" spans="1:255" s="27" customFormat="1" ht="42.6" customHeight="1">
      <c r="A19" s="20">
        <v>3</v>
      </c>
      <c r="B19" s="97" t="s">
        <v>1068</v>
      </c>
      <c r="C19" s="20"/>
      <c r="D19" s="31"/>
      <c r="E19" s="31"/>
      <c r="F19" s="31"/>
      <c r="G19" s="31"/>
      <c r="H19" s="31"/>
      <c r="I19" s="31"/>
      <c r="J19" s="31"/>
      <c r="K19" s="31"/>
      <c r="L19" s="31"/>
      <c r="M19" s="31"/>
      <c r="N19" s="31"/>
      <c r="O19" s="31"/>
      <c r="P19" s="31"/>
      <c r="Q19" s="31"/>
      <c r="R19" s="31"/>
      <c r="S19" s="31"/>
      <c r="T19" s="349">
        <v>1200</v>
      </c>
      <c r="U19" s="31"/>
      <c r="V19" s="31"/>
      <c r="W19" s="20" t="s">
        <v>986</v>
      </c>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c r="IF19" s="32"/>
      <c r="IG19" s="32"/>
      <c r="IH19" s="32"/>
      <c r="II19" s="32"/>
      <c r="IJ19" s="32"/>
      <c r="IK19" s="32"/>
      <c r="IL19" s="32"/>
      <c r="IM19" s="32"/>
      <c r="IN19" s="32"/>
      <c r="IO19" s="32"/>
      <c r="IP19" s="32"/>
      <c r="IQ19" s="32"/>
      <c r="IR19" s="32"/>
      <c r="IS19" s="32"/>
      <c r="IT19" s="32"/>
      <c r="IU19" s="32"/>
    </row>
    <row r="20" spans="1:255" s="22" customFormat="1" ht="54.6" customHeight="1">
      <c r="A20" s="20">
        <v>4</v>
      </c>
      <c r="B20" s="97" t="s">
        <v>1144</v>
      </c>
      <c r="C20" s="20" t="s">
        <v>139</v>
      </c>
      <c r="D20" s="21"/>
      <c r="E20" s="21"/>
      <c r="F20" s="21"/>
      <c r="G20" s="21"/>
      <c r="H20" s="21"/>
      <c r="I20" s="21"/>
      <c r="J20" s="21"/>
      <c r="K20" s="21"/>
      <c r="L20" s="21"/>
      <c r="M20" s="21"/>
      <c r="N20" s="21"/>
      <c r="O20" s="21"/>
      <c r="P20" s="21"/>
      <c r="Q20" s="21"/>
      <c r="R20" s="21"/>
      <c r="S20" s="21"/>
      <c r="T20" s="350">
        <v>2000</v>
      </c>
      <c r="U20" s="21"/>
      <c r="V20" s="21"/>
      <c r="W20" s="20" t="s">
        <v>1129</v>
      </c>
    </row>
    <row r="21" spans="1:255" s="144" customFormat="1" ht="42" customHeight="1">
      <c r="A21" s="20">
        <v>5</v>
      </c>
      <c r="B21" s="97" t="s">
        <v>1796</v>
      </c>
      <c r="C21" s="315"/>
      <c r="D21" s="106"/>
      <c r="E21" s="106"/>
      <c r="F21" s="106"/>
      <c r="G21" s="106"/>
      <c r="H21" s="106"/>
      <c r="I21" s="106"/>
      <c r="J21" s="106"/>
      <c r="K21" s="106"/>
      <c r="L21" s="106"/>
      <c r="M21" s="106"/>
      <c r="N21" s="106"/>
      <c r="O21" s="106"/>
      <c r="P21" s="106"/>
      <c r="Q21" s="106"/>
      <c r="R21" s="106"/>
      <c r="S21" s="106"/>
      <c r="T21" s="349">
        <v>2500</v>
      </c>
      <c r="U21" s="106"/>
      <c r="V21" s="106"/>
      <c r="W21" s="20" t="s">
        <v>758</v>
      </c>
    </row>
    <row r="22" spans="1:255" s="151" customFormat="1" ht="39" customHeight="1">
      <c r="A22" s="20">
        <v>6</v>
      </c>
      <c r="B22" s="149" t="s">
        <v>587</v>
      </c>
      <c r="C22" s="150"/>
      <c r="D22" s="20"/>
      <c r="E22" s="113"/>
      <c r="F22" s="31"/>
      <c r="G22" s="31"/>
      <c r="H22" s="31"/>
      <c r="I22" s="72"/>
      <c r="J22" s="150"/>
      <c r="K22" s="31"/>
      <c r="L22" s="31"/>
      <c r="M22" s="31"/>
      <c r="N22" s="31"/>
      <c r="O22" s="31"/>
      <c r="P22" s="31"/>
      <c r="Q22" s="31"/>
      <c r="R22" s="31"/>
      <c r="S22" s="150"/>
      <c r="T22" s="350">
        <v>5000</v>
      </c>
      <c r="U22" s="31"/>
      <c r="V22" s="31"/>
      <c r="W22" s="20" t="s">
        <v>584</v>
      </c>
    </row>
    <row r="23" spans="1:255" s="32" customFormat="1" ht="47.1" customHeight="1">
      <c r="A23" s="20">
        <v>7</v>
      </c>
      <c r="B23" s="31" t="s">
        <v>2465</v>
      </c>
      <c r="C23" s="20">
        <v>2030</v>
      </c>
      <c r="D23" s="31"/>
      <c r="E23" s="31"/>
      <c r="F23" s="31"/>
      <c r="G23" s="31"/>
      <c r="H23" s="31"/>
      <c r="I23" s="31"/>
      <c r="J23" s="31"/>
      <c r="K23" s="31"/>
      <c r="L23" s="31"/>
      <c r="M23" s="31"/>
      <c r="N23" s="31"/>
      <c r="O23" s="31"/>
      <c r="P23" s="31"/>
      <c r="Q23" s="31"/>
      <c r="R23" s="31"/>
      <c r="S23" s="31"/>
      <c r="T23" s="350">
        <v>5000</v>
      </c>
      <c r="U23" s="31"/>
      <c r="V23" s="31"/>
      <c r="W23" s="20" t="s">
        <v>71</v>
      </c>
    </row>
    <row r="24" spans="1:255" s="32" customFormat="1" ht="41.25" customHeight="1">
      <c r="A24" s="20">
        <v>8</v>
      </c>
      <c r="B24" s="23" t="s">
        <v>246</v>
      </c>
      <c r="C24" s="20" t="s">
        <v>2236</v>
      </c>
      <c r="D24" s="152"/>
      <c r="E24" s="20"/>
      <c r="F24" s="20"/>
      <c r="G24" s="20"/>
      <c r="H24" s="31"/>
      <c r="I24" s="31"/>
      <c r="J24" s="31"/>
      <c r="K24" s="31"/>
      <c r="L24" s="31"/>
      <c r="M24" s="31"/>
      <c r="N24" s="31"/>
      <c r="O24" s="31"/>
      <c r="P24" s="31"/>
      <c r="Q24" s="31"/>
      <c r="R24" s="31"/>
      <c r="S24" s="31"/>
      <c r="T24" s="351">
        <v>2000</v>
      </c>
      <c r="U24" s="31"/>
      <c r="V24" s="31"/>
      <c r="W24" s="20" t="s">
        <v>234</v>
      </c>
    </row>
    <row r="25" spans="1:255" s="144" customFormat="1" ht="44.45" customHeight="1">
      <c r="A25" s="47" t="s">
        <v>39</v>
      </c>
      <c r="B25" s="21" t="s">
        <v>40</v>
      </c>
      <c r="C25" s="47"/>
      <c r="D25" s="21"/>
      <c r="E25" s="21"/>
      <c r="F25" s="21"/>
      <c r="G25" s="21"/>
      <c r="H25" s="21"/>
      <c r="I25" s="21"/>
      <c r="J25" s="21"/>
      <c r="K25" s="21"/>
      <c r="L25" s="21"/>
      <c r="M25" s="21"/>
      <c r="N25" s="21"/>
      <c r="O25" s="21"/>
      <c r="P25" s="21"/>
      <c r="Q25" s="21"/>
      <c r="R25" s="21"/>
      <c r="S25" s="21"/>
      <c r="T25" s="350"/>
      <c r="U25" s="21"/>
      <c r="V25" s="21"/>
      <c r="W25" s="47"/>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row>
    <row r="26" spans="1:255" s="119" customFormat="1" ht="46.5" customHeight="1">
      <c r="A26" s="118" t="s">
        <v>11</v>
      </c>
      <c r="B26" s="115" t="s">
        <v>2917</v>
      </c>
      <c r="C26" s="118"/>
      <c r="D26" s="115"/>
      <c r="E26" s="115"/>
      <c r="F26" s="115"/>
      <c r="G26" s="115"/>
      <c r="H26" s="115"/>
      <c r="I26" s="115"/>
      <c r="J26" s="115"/>
      <c r="K26" s="115"/>
      <c r="L26" s="115"/>
      <c r="M26" s="115"/>
      <c r="N26" s="115"/>
      <c r="O26" s="115"/>
      <c r="P26" s="115"/>
      <c r="Q26" s="115"/>
      <c r="R26" s="115"/>
      <c r="S26" s="115"/>
      <c r="T26" s="346">
        <f>+T29</f>
        <v>5200</v>
      </c>
      <c r="U26" s="115"/>
      <c r="V26" s="115"/>
      <c r="W26" s="118"/>
    </row>
    <row r="27" spans="1:255" s="27" customFormat="1" ht="50.1" customHeight="1">
      <c r="A27" s="25" t="s">
        <v>1113</v>
      </c>
      <c r="B27" s="26" t="s">
        <v>29</v>
      </c>
      <c r="C27" s="25"/>
      <c r="D27" s="26"/>
      <c r="E27" s="26"/>
      <c r="F27" s="26"/>
      <c r="G27" s="26"/>
      <c r="H27" s="26"/>
      <c r="I27" s="26"/>
      <c r="J27" s="26"/>
      <c r="K27" s="26"/>
      <c r="L27" s="26"/>
      <c r="M27" s="26"/>
      <c r="N27" s="26"/>
      <c r="O27" s="26"/>
      <c r="P27" s="26"/>
      <c r="Q27" s="26"/>
      <c r="R27" s="26"/>
      <c r="S27" s="26"/>
      <c r="T27" s="347"/>
      <c r="U27" s="26"/>
      <c r="V27" s="26"/>
      <c r="W27" s="25"/>
    </row>
    <row r="28" spans="1:255" s="27" customFormat="1" ht="43.5" customHeight="1">
      <c r="A28" s="25" t="s">
        <v>1114</v>
      </c>
      <c r="B28" s="26" t="s">
        <v>35</v>
      </c>
      <c r="C28" s="25"/>
      <c r="D28" s="26"/>
      <c r="E28" s="26"/>
      <c r="F28" s="26"/>
      <c r="G28" s="26"/>
      <c r="H28" s="26"/>
      <c r="I28" s="26"/>
      <c r="J28" s="26"/>
      <c r="K28" s="26"/>
      <c r="L28" s="26"/>
      <c r="M28" s="26"/>
      <c r="N28" s="26"/>
      <c r="O28" s="26"/>
      <c r="P28" s="26"/>
      <c r="Q28" s="26"/>
      <c r="R28" s="26"/>
      <c r="S28" s="26"/>
      <c r="T28" s="347"/>
      <c r="U28" s="26"/>
      <c r="V28" s="26"/>
      <c r="W28" s="25"/>
    </row>
    <row r="29" spans="1:255" s="27" customFormat="1" ht="38.450000000000003" customHeight="1">
      <c r="A29" s="25" t="s">
        <v>1115</v>
      </c>
      <c r="B29" s="26" t="s">
        <v>37</v>
      </c>
      <c r="C29" s="25"/>
      <c r="D29" s="26"/>
      <c r="E29" s="26"/>
      <c r="F29" s="26"/>
      <c r="G29" s="26"/>
      <c r="H29" s="26"/>
      <c r="I29" s="26"/>
      <c r="J29" s="26"/>
      <c r="K29" s="26"/>
      <c r="L29" s="26"/>
      <c r="M29" s="26"/>
      <c r="N29" s="26"/>
      <c r="O29" s="26"/>
      <c r="P29" s="26"/>
      <c r="Q29" s="26"/>
      <c r="R29" s="26"/>
      <c r="S29" s="26"/>
      <c r="T29" s="347">
        <f>+T30</f>
        <v>5200</v>
      </c>
      <c r="U29" s="26"/>
      <c r="V29" s="26"/>
      <c r="W29" s="25"/>
    </row>
    <row r="30" spans="1:255" s="22" customFormat="1" ht="47.45" customHeight="1">
      <c r="A30" s="47" t="s">
        <v>41</v>
      </c>
      <c r="B30" s="21" t="s">
        <v>38</v>
      </c>
      <c r="C30" s="47"/>
      <c r="D30" s="21"/>
      <c r="E30" s="21"/>
      <c r="F30" s="21"/>
      <c r="G30" s="21"/>
      <c r="H30" s="21"/>
      <c r="I30" s="21"/>
      <c r="J30" s="21"/>
      <c r="K30" s="21"/>
      <c r="L30" s="21"/>
      <c r="M30" s="21"/>
      <c r="N30" s="21"/>
      <c r="O30" s="21"/>
      <c r="P30" s="21"/>
      <c r="Q30" s="21"/>
      <c r="R30" s="21"/>
      <c r="S30" s="21"/>
      <c r="T30" s="348">
        <f>+SUM(T31:T35)</f>
        <v>5200</v>
      </c>
      <c r="U30" s="21"/>
      <c r="V30" s="21"/>
      <c r="W30" s="47"/>
    </row>
    <row r="31" spans="1:255" s="63" customFormat="1" ht="32.1" customHeight="1">
      <c r="A31" s="20">
        <v>1</v>
      </c>
      <c r="B31" s="97" t="s">
        <v>1065</v>
      </c>
      <c r="C31" s="20"/>
      <c r="D31" s="31"/>
      <c r="E31" s="31"/>
      <c r="F31" s="31"/>
      <c r="G31" s="31"/>
      <c r="H31" s="31"/>
      <c r="I31" s="31"/>
      <c r="J31" s="31"/>
      <c r="K31" s="31"/>
      <c r="L31" s="31"/>
      <c r="M31" s="31"/>
      <c r="N31" s="31"/>
      <c r="O31" s="31"/>
      <c r="P31" s="31"/>
      <c r="Q31" s="31"/>
      <c r="R31" s="31"/>
      <c r="S31" s="31"/>
      <c r="T31" s="349">
        <v>2000</v>
      </c>
      <c r="U31" s="31"/>
      <c r="V31" s="31"/>
      <c r="W31" s="20" t="s">
        <v>986</v>
      </c>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row>
    <row r="32" spans="1:255" s="171" customFormat="1" ht="37.5">
      <c r="A32" s="20">
        <v>2</v>
      </c>
      <c r="B32" s="395" t="s">
        <v>3009</v>
      </c>
      <c r="C32" s="400"/>
      <c r="D32" s="372"/>
      <c r="E32" s="392"/>
      <c r="F32" s="392"/>
      <c r="G32" s="392"/>
      <c r="H32" s="20"/>
      <c r="I32" s="20"/>
      <c r="J32" s="372"/>
      <c r="K32" s="372"/>
      <c r="L32" s="372"/>
      <c r="M32" s="372"/>
      <c r="N32" s="372"/>
      <c r="O32" s="372"/>
      <c r="P32" s="372"/>
      <c r="Q32" s="372"/>
      <c r="R32" s="372"/>
      <c r="S32" s="372"/>
      <c r="T32" s="401">
        <v>700</v>
      </c>
      <c r="U32" s="372"/>
      <c r="V32" s="372"/>
      <c r="W32" s="402" t="s">
        <v>1368</v>
      </c>
      <c r="X32" s="217"/>
      <c r="Y32" s="217"/>
      <c r="Z32" s="217"/>
      <c r="AA32" s="217"/>
      <c r="AB32" s="217"/>
      <c r="AC32" s="217"/>
      <c r="AD32" s="217"/>
      <c r="AE32" s="217"/>
      <c r="AF32" s="217"/>
      <c r="AG32" s="217"/>
      <c r="AH32" s="217"/>
      <c r="AI32" s="217"/>
      <c r="AJ32" s="217"/>
      <c r="AK32" s="217"/>
      <c r="AL32" s="217"/>
      <c r="AM32" s="217"/>
    </row>
    <row r="33" spans="1:255" s="171" customFormat="1" ht="37.5">
      <c r="A33" s="20">
        <v>3</v>
      </c>
      <c r="B33" s="395" t="s">
        <v>3012</v>
      </c>
      <c r="C33" s="400"/>
      <c r="D33" s="372"/>
      <c r="E33" s="392"/>
      <c r="F33" s="392"/>
      <c r="G33" s="392"/>
      <c r="H33" s="20"/>
      <c r="I33" s="20"/>
      <c r="J33" s="372"/>
      <c r="K33" s="372"/>
      <c r="L33" s="372"/>
      <c r="M33" s="372"/>
      <c r="N33" s="372"/>
      <c r="O33" s="372"/>
      <c r="P33" s="372"/>
      <c r="Q33" s="372"/>
      <c r="R33" s="372"/>
      <c r="S33" s="372"/>
      <c r="T33" s="401">
        <v>500</v>
      </c>
      <c r="U33" s="372"/>
      <c r="V33" s="372"/>
      <c r="W33" s="402" t="s">
        <v>1368</v>
      </c>
      <c r="X33" s="217"/>
      <c r="Y33" s="217"/>
      <c r="Z33" s="217"/>
      <c r="AA33" s="217"/>
      <c r="AB33" s="217"/>
      <c r="AC33" s="217"/>
      <c r="AD33" s="217"/>
      <c r="AE33" s="217"/>
      <c r="AF33" s="217"/>
      <c r="AG33" s="217"/>
      <c r="AH33" s="217"/>
      <c r="AI33" s="217"/>
      <c r="AJ33" s="217"/>
      <c r="AK33" s="217"/>
      <c r="AL33" s="217"/>
      <c r="AM33" s="217"/>
    </row>
    <row r="34" spans="1:255" s="171" customFormat="1" ht="37.5">
      <c r="A34" s="20">
        <v>4</v>
      </c>
      <c r="B34" s="395" t="s">
        <v>3014</v>
      </c>
      <c r="C34" s="400"/>
      <c r="D34" s="372"/>
      <c r="E34" s="392"/>
      <c r="F34" s="392"/>
      <c r="G34" s="392"/>
      <c r="H34" s="20"/>
      <c r="I34" s="20"/>
      <c r="J34" s="372"/>
      <c r="K34" s="372"/>
      <c r="L34" s="372"/>
      <c r="M34" s="372"/>
      <c r="N34" s="372"/>
      <c r="O34" s="372"/>
      <c r="P34" s="372"/>
      <c r="Q34" s="372"/>
      <c r="R34" s="372"/>
      <c r="S34" s="372"/>
      <c r="T34" s="401">
        <v>1500</v>
      </c>
      <c r="U34" s="372"/>
      <c r="V34" s="372"/>
      <c r="W34" s="402" t="s">
        <v>1368</v>
      </c>
      <c r="X34" s="217"/>
      <c r="Y34" s="217"/>
      <c r="Z34" s="217"/>
      <c r="AA34" s="217"/>
      <c r="AB34" s="217"/>
      <c r="AC34" s="217"/>
      <c r="AD34" s="217"/>
      <c r="AE34" s="217"/>
      <c r="AF34" s="217"/>
      <c r="AG34" s="217"/>
      <c r="AH34" s="217"/>
      <c r="AI34" s="217"/>
      <c r="AJ34" s="217"/>
      <c r="AK34" s="217"/>
      <c r="AL34" s="217"/>
      <c r="AM34" s="217"/>
    </row>
    <row r="35" spans="1:255" s="171" customFormat="1" ht="37.5">
      <c r="A35" s="20">
        <v>5</v>
      </c>
      <c r="B35" s="395" t="s">
        <v>3016</v>
      </c>
      <c r="C35" s="400"/>
      <c r="D35" s="372"/>
      <c r="E35" s="392"/>
      <c r="F35" s="392"/>
      <c r="G35" s="392"/>
      <c r="H35" s="20"/>
      <c r="I35" s="20"/>
      <c r="J35" s="372"/>
      <c r="K35" s="372"/>
      <c r="L35" s="372"/>
      <c r="M35" s="372"/>
      <c r="N35" s="372"/>
      <c r="O35" s="372"/>
      <c r="P35" s="372"/>
      <c r="Q35" s="372"/>
      <c r="R35" s="372"/>
      <c r="S35" s="372"/>
      <c r="T35" s="401">
        <v>500</v>
      </c>
      <c r="U35" s="372"/>
      <c r="V35" s="372"/>
      <c r="W35" s="402" t="s">
        <v>1368</v>
      </c>
      <c r="X35" s="217"/>
      <c r="Y35" s="217"/>
      <c r="Z35" s="217"/>
      <c r="AA35" s="217"/>
      <c r="AB35" s="217"/>
      <c r="AC35" s="217"/>
      <c r="AD35" s="217"/>
      <c r="AE35" s="217"/>
      <c r="AF35" s="217"/>
      <c r="AG35" s="217"/>
      <c r="AH35" s="217"/>
      <c r="AI35" s="217"/>
      <c r="AJ35" s="217"/>
      <c r="AK35" s="217"/>
      <c r="AL35" s="217"/>
      <c r="AM35" s="217"/>
    </row>
    <row r="36" spans="1:255" s="144" customFormat="1" ht="41.1" customHeight="1">
      <c r="A36" s="47" t="s">
        <v>39</v>
      </c>
      <c r="B36" s="21" t="s">
        <v>40</v>
      </c>
      <c r="C36" s="47"/>
      <c r="D36" s="21"/>
      <c r="E36" s="21"/>
      <c r="F36" s="21"/>
      <c r="G36" s="21"/>
      <c r="H36" s="21"/>
      <c r="I36" s="21"/>
      <c r="J36" s="21"/>
      <c r="K36" s="21"/>
      <c r="L36" s="21"/>
      <c r="M36" s="21"/>
      <c r="N36" s="21"/>
      <c r="O36" s="21"/>
      <c r="P36" s="21"/>
      <c r="Q36" s="21"/>
      <c r="R36" s="21"/>
      <c r="S36" s="21"/>
      <c r="T36" s="350"/>
      <c r="U36" s="21"/>
      <c r="V36" s="21"/>
      <c r="W36" s="47"/>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c r="IT36" s="22"/>
      <c r="IU36" s="22"/>
    </row>
    <row r="37" spans="1:255" s="119" customFormat="1" ht="42.6" customHeight="1">
      <c r="A37" s="118" t="s">
        <v>132</v>
      </c>
      <c r="B37" s="115" t="s">
        <v>2921</v>
      </c>
      <c r="C37" s="118"/>
      <c r="D37" s="115"/>
      <c r="E37" s="115"/>
      <c r="F37" s="115"/>
      <c r="G37" s="115"/>
      <c r="H37" s="115"/>
      <c r="I37" s="115"/>
      <c r="J37" s="115"/>
      <c r="K37" s="115"/>
      <c r="L37" s="115"/>
      <c r="M37" s="115"/>
      <c r="N37" s="115"/>
      <c r="O37" s="115"/>
      <c r="P37" s="115"/>
      <c r="Q37" s="115"/>
      <c r="R37" s="115"/>
      <c r="S37" s="115"/>
      <c r="T37" s="346">
        <f>+T41</f>
        <v>182418</v>
      </c>
      <c r="U37" s="115"/>
      <c r="V37" s="115"/>
      <c r="W37" s="118"/>
    </row>
    <row r="38" spans="1:255" s="27" customFormat="1" ht="43.5" customHeight="1">
      <c r="A38" s="25" t="s">
        <v>1252</v>
      </c>
      <c r="B38" s="26" t="s">
        <v>29</v>
      </c>
      <c r="C38" s="25"/>
      <c r="D38" s="26"/>
      <c r="E38" s="26"/>
      <c r="F38" s="26"/>
      <c r="G38" s="26"/>
      <c r="H38" s="26"/>
      <c r="I38" s="26"/>
      <c r="J38" s="26"/>
      <c r="K38" s="26"/>
      <c r="L38" s="26"/>
      <c r="M38" s="26"/>
      <c r="N38" s="26"/>
      <c r="O38" s="26"/>
      <c r="P38" s="26"/>
      <c r="Q38" s="26"/>
      <c r="R38" s="26"/>
      <c r="S38" s="26"/>
      <c r="T38" s="347"/>
      <c r="U38" s="26"/>
      <c r="V38" s="26"/>
      <c r="W38" s="25"/>
    </row>
    <row r="39" spans="1:255" s="27" customFormat="1" ht="45.95" customHeight="1">
      <c r="A39" s="25" t="s">
        <v>1253</v>
      </c>
      <c r="B39" s="26" t="s">
        <v>35</v>
      </c>
      <c r="C39" s="25"/>
      <c r="D39" s="26"/>
      <c r="E39" s="26"/>
      <c r="F39" s="26"/>
      <c r="G39" s="26"/>
      <c r="H39" s="26"/>
      <c r="I39" s="26"/>
      <c r="J39" s="26"/>
      <c r="K39" s="26"/>
      <c r="L39" s="26"/>
      <c r="M39" s="26"/>
      <c r="N39" s="26"/>
      <c r="O39" s="26"/>
      <c r="P39" s="26"/>
      <c r="Q39" s="26"/>
      <c r="R39" s="26"/>
      <c r="S39" s="26"/>
      <c r="T39" s="347"/>
      <c r="U39" s="26"/>
      <c r="V39" s="26"/>
      <c r="W39" s="25"/>
    </row>
    <row r="40" spans="1:255" s="27" customFormat="1" ht="33.6" customHeight="1">
      <c r="A40" s="25" t="s">
        <v>1254</v>
      </c>
      <c r="B40" s="26" t="s">
        <v>37</v>
      </c>
      <c r="C40" s="25"/>
      <c r="D40" s="26"/>
      <c r="E40" s="26"/>
      <c r="F40" s="26"/>
      <c r="G40" s="26"/>
      <c r="H40" s="26"/>
      <c r="I40" s="26"/>
      <c r="J40" s="26"/>
      <c r="K40" s="26"/>
      <c r="L40" s="26"/>
      <c r="M40" s="26"/>
      <c r="N40" s="26"/>
      <c r="O40" s="26"/>
      <c r="P40" s="26"/>
      <c r="Q40" s="26"/>
      <c r="R40" s="26"/>
      <c r="S40" s="26"/>
      <c r="T40" s="347">
        <f>+T41</f>
        <v>182418</v>
      </c>
      <c r="U40" s="26"/>
      <c r="V40" s="26"/>
      <c r="W40" s="25"/>
    </row>
    <row r="41" spans="1:255" s="22" customFormat="1" ht="47.45" customHeight="1">
      <c r="A41" s="47" t="s">
        <v>41</v>
      </c>
      <c r="B41" s="21" t="s">
        <v>38</v>
      </c>
      <c r="C41" s="47"/>
      <c r="D41" s="21"/>
      <c r="E41" s="21"/>
      <c r="F41" s="21"/>
      <c r="G41" s="21"/>
      <c r="H41" s="21"/>
      <c r="I41" s="21"/>
      <c r="J41" s="21"/>
      <c r="K41" s="21"/>
      <c r="L41" s="21"/>
      <c r="M41" s="21"/>
      <c r="N41" s="21"/>
      <c r="O41" s="21"/>
      <c r="P41" s="21"/>
      <c r="Q41" s="21"/>
      <c r="R41" s="21"/>
      <c r="S41" s="21"/>
      <c r="T41" s="348">
        <f>+SUM(T42:T102)</f>
        <v>182418</v>
      </c>
      <c r="U41" s="21"/>
      <c r="V41" s="21"/>
      <c r="W41" s="47"/>
    </row>
    <row r="42" spans="1:255" s="32" customFormat="1" ht="46.5" customHeight="1">
      <c r="A42" s="20">
        <v>1</v>
      </c>
      <c r="B42" s="23" t="s">
        <v>224</v>
      </c>
      <c r="C42" s="20"/>
      <c r="D42" s="31"/>
      <c r="E42" s="31"/>
      <c r="F42" s="31"/>
      <c r="G42" s="31"/>
      <c r="H42" s="31"/>
      <c r="I42" s="31"/>
      <c r="J42" s="31"/>
      <c r="K42" s="31"/>
      <c r="L42" s="31"/>
      <c r="M42" s="31"/>
      <c r="N42" s="31"/>
      <c r="O42" s="31"/>
      <c r="P42" s="31"/>
      <c r="Q42" s="31"/>
      <c r="R42" s="31"/>
      <c r="S42" s="31"/>
      <c r="T42" s="350">
        <v>2040</v>
      </c>
      <c r="U42" s="31"/>
      <c r="V42" s="31"/>
      <c r="W42" s="20" t="s">
        <v>1246</v>
      </c>
    </row>
    <row r="43" spans="1:255" s="32" customFormat="1" ht="46.5" customHeight="1">
      <c r="A43" s="20">
        <v>2</v>
      </c>
      <c r="B43" s="23" t="s">
        <v>225</v>
      </c>
      <c r="C43" s="20"/>
      <c r="D43" s="31"/>
      <c r="E43" s="31"/>
      <c r="F43" s="31"/>
      <c r="G43" s="31"/>
      <c r="H43" s="31"/>
      <c r="I43" s="31"/>
      <c r="J43" s="31"/>
      <c r="K43" s="31"/>
      <c r="L43" s="31"/>
      <c r="M43" s="31"/>
      <c r="N43" s="31"/>
      <c r="O43" s="31"/>
      <c r="P43" s="31"/>
      <c r="Q43" s="31"/>
      <c r="R43" s="31"/>
      <c r="S43" s="31"/>
      <c r="T43" s="350">
        <v>1088</v>
      </c>
      <c r="U43" s="31"/>
      <c r="V43" s="31"/>
      <c r="W43" s="20" t="s">
        <v>1246</v>
      </c>
    </row>
    <row r="44" spans="1:255" s="32" customFormat="1" ht="51" customHeight="1">
      <c r="A44" s="20">
        <v>3</v>
      </c>
      <c r="B44" s="97" t="s">
        <v>1030</v>
      </c>
      <c r="C44" s="25"/>
      <c r="D44" s="26"/>
      <c r="E44" s="26"/>
      <c r="F44" s="26"/>
      <c r="G44" s="26"/>
      <c r="H44" s="26"/>
      <c r="I44" s="26"/>
      <c r="J44" s="26"/>
      <c r="K44" s="26"/>
      <c r="L44" s="26"/>
      <c r="M44" s="26"/>
      <c r="N44" s="26"/>
      <c r="O44" s="26"/>
      <c r="P44" s="26"/>
      <c r="Q44" s="26"/>
      <c r="R44" s="26"/>
      <c r="S44" s="26"/>
      <c r="T44" s="350">
        <v>2200</v>
      </c>
      <c r="U44" s="26"/>
      <c r="V44" s="26"/>
      <c r="W44" s="20" t="s">
        <v>986</v>
      </c>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c r="IO44" s="27"/>
      <c r="IP44" s="27"/>
      <c r="IQ44" s="27"/>
      <c r="IR44" s="27"/>
      <c r="IS44" s="27"/>
      <c r="IT44" s="27"/>
      <c r="IU44" s="27"/>
    </row>
    <row r="45" spans="1:255" s="32" customFormat="1" ht="43.5" customHeight="1">
      <c r="A45" s="20">
        <v>4</v>
      </c>
      <c r="B45" s="97" t="s">
        <v>1033</v>
      </c>
      <c r="C45" s="20"/>
      <c r="D45" s="31"/>
      <c r="E45" s="31"/>
      <c r="F45" s="31"/>
      <c r="G45" s="31"/>
      <c r="H45" s="31"/>
      <c r="I45" s="31"/>
      <c r="J45" s="31"/>
      <c r="K45" s="31"/>
      <c r="L45" s="31"/>
      <c r="M45" s="31"/>
      <c r="N45" s="31"/>
      <c r="O45" s="31"/>
      <c r="P45" s="31"/>
      <c r="Q45" s="31"/>
      <c r="R45" s="31"/>
      <c r="S45" s="31"/>
      <c r="T45" s="350">
        <v>2500</v>
      </c>
      <c r="U45" s="31"/>
      <c r="V45" s="31"/>
      <c r="W45" s="20" t="s">
        <v>986</v>
      </c>
    </row>
    <row r="46" spans="1:255" s="32" customFormat="1" ht="48.6" customHeight="1">
      <c r="A46" s="20">
        <v>5</v>
      </c>
      <c r="B46" s="153" t="s">
        <v>1011</v>
      </c>
      <c r="C46" s="20"/>
      <c r="D46" s="31"/>
      <c r="E46" s="31"/>
      <c r="F46" s="31"/>
      <c r="G46" s="31"/>
      <c r="H46" s="31"/>
      <c r="I46" s="31"/>
      <c r="J46" s="31"/>
      <c r="K46" s="31"/>
      <c r="L46" s="31"/>
      <c r="M46" s="31"/>
      <c r="N46" s="31"/>
      <c r="O46" s="31"/>
      <c r="P46" s="31"/>
      <c r="Q46" s="31"/>
      <c r="R46" s="31"/>
      <c r="S46" s="31"/>
      <c r="T46" s="350">
        <v>300</v>
      </c>
      <c r="U46" s="31"/>
      <c r="V46" s="31"/>
      <c r="W46" s="20" t="s">
        <v>986</v>
      </c>
    </row>
    <row r="47" spans="1:255" s="32" customFormat="1" ht="45.95" customHeight="1">
      <c r="A47" s="20">
        <v>6</v>
      </c>
      <c r="B47" s="153" t="s">
        <v>1009</v>
      </c>
      <c r="C47" s="20"/>
      <c r="D47" s="31"/>
      <c r="E47" s="31"/>
      <c r="F47" s="31"/>
      <c r="G47" s="31"/>
      <c r="H47" s="31"/>
      <c r="I47" s="31"/>
      <c r="J47" s="31"/>
      <c r="K47" s="31"/>
      <c r="L47" s="31"/>
      <c r="M47" s="31"/>
      <c r="N47" s="31"/>
      <c r="O47" s="31"/>
      <c r="P47" s="31"/>
      <c r="Q47" s="31"/>
      <c r="R47" s="31"/>
      <c r="S47" s="31"/>
      <c r="T47" s="350">
        <v>400</v>
      </c>
      <c r="U47" s="31"/>
      <c r="V47" s="31"/>
      <c r="W47" s="20" t="s">
        <v>986</v>
      </c>
    </row>
    <row r="48" spans="1:255" s="32" customFormat="1" ht="51.95" customHeight="1">
      <c r="A48" s="20">
        <v>7</v>
      </c>
      <c r="B48" s="153" t="s">
        <v>1010</v>
      </c>
      <c r="C48" s="20"/>
      <c r="D48" s="31"/>
      <c r="E48" s="31"/>
      <c r="F48" s="31"/>
      <c r="G48" s="31"/>
      <c r="H48" s="31"/>
      <c r="I48" s="31"/>
      <c r="J48" s="31"/>
      <c r="K48" s="31"/>
      <c r="L48" s="31"/>
      <c r="M48" s="31"/>
      <c r="N48" s="31"/>
      <c r="O48" s="31"/>
      <c r="P48" s="31"/>
      <c r="Q48" s="31"/>
      <c r="R48" s="31"/>
      <c r="S48" s="31"/>
      <c r="T48" s="350">
        <v>400</v>
      </c>
      <c r="U48" s="31"/>
      <c r="V48" s="31"/>
      <c r="W48" s="20" t="s">
        <v>986</v>
      </c>
    </row>
    <row r="49" spans="1:23" s="32" customFormat="1" ht="47.1" customHeight="1">
      <c r="A49" s="20">
        <v>8</v>
      </c>
      <c r="B49" s="97" t="s">
        <v>355</v>
      </c>
      <c r="C49" s="98" t="s">
        <v>236</v>
      </c>
      <c r="D49" s="31"/>
      <c r="E49" s="31"/>
      <c r="F49" s="31"/>
      <c r="G49" s="31"/>
      <c r="H49" s="31"/>
      <c r="I49" s="31"/>
      <c r="J49" s="31"/>
      <c r="K49" s="31"/>
      <c r="L49" s="31"/>
      <c r="M49" s="31"/>
      <c r="N49" s="31"/>
      <c r="O49" s="31"/>
      <c r="P49" s="31"/>
      <c r="Q49" s="31"/>
      <c r="R49" s="31"/>
      <c r="S49" s="31"/>
      <c r="T49" s="350">
        <v>3000</v>
      </c>
      <c r="U49" s="31"/>
      <c r="V49" s="31"/>
      <c r="W49" s="20" t="s">
        <v>354</v>
      </c>
    </row>
    <row r="50" spans="1:23" s="32" customFormat="1" ht="47.45" customHeight="1">
      <c r="A50" s="20">
        <v>9</v>
      </c>
      <c r="B50" s="31" t="s">
        <v>357</v>
      </c>
      <c r="C50" s="98" t="s">
        <v>236</v>
      </c>
      <c r="D50" s="31"/>
      <c r="E50" s="31"/>
      <c r="F50" s="31"/>
      <c r="G50" s="31"/>
      <c r="H50" s="31"/>
      <c r="I50" s="31"/>
      <c r="J50" s="31"/>
      <c r="K50" s="31"/>
      <c r="L50" s="31"/>
      <c r="M50" s="31"/>
      <c r="N50" s="31"/>
      <c r="O50" s="31"/>
      <c r="P50" s="31"/>
      <c r="Q50" s="31"/>
      <c r="R50" s="31"/>
      <c r="S50" s="31"/>
      <c r="T50" s="350">
        <v>250</v>
      </c>
      <c r="U50" s="31"/>
      <c r="V50" s="31"/>
      <c r="W50" s="20" t="s">
        <v>354</v>
      </c>
    </row>
    <row r="51" spans="1:23" s="32" customFormat="1" ht="42.95" customHeight="1">
      <c r="A51" s="20">
        <v>10</v>
      </c>
      <c r="B51" s="31" t="s">
        <v>1636</v>
      </c>
      <c r="C51" s="20"/>
      <c r="D51" s="31"/>
      <c r="E51" s="31"/>
      <c r="F51" s="31"/>
      <c r="G51" s="31"/>
      <c r="H51" s="31"/>
      <c r="I51" s="31"/>
      <c r="J51" s="31"/>
      <c r="K51" s="31"/>
      <c r="L51" s="31"/>
      <c r="M51" s="31"/>
      <c r="N51" s="31"/>
      <c r="O51" s="31"/>
      <c r="P51" s="31"/>
      <c r="Q51" s="31"/>
      <c r="R51" s="31"/>
      <c r="S51" s="31"/>
      <c r="T51" s="350">
        <v>2000</v>
      </c>
      <c r="U51" s="31"/>
      <c r="V51" s="31"/>
      <c r="W51" s="20" t="s">
        <v>77</v>
      </c>
    </row>
    <row r="52" spans="1:23" s="22" customFormat="1" ht="51.75" customHeight="1">
      <c r="A52" s="20">
        <v>11</v>
      </c>
      <c r="B52" s="23" t="s">
        <v>479</v>
      </c>
      <c r="C52" s="20" t="s">
        <v>236</v>
      </c>
      <c r="D52" s="21"/>
      <c r="E52" s="21"/>
      <c r="F52" s="21"/>
      <c r="G52" s="21"/>
      <c r="H52" s="21"/>
      <c r="I52" s="21"/>
      <c r="J52" s="21"/>
      <c r="K52" s="21"/>
      <c r="L52" s="21"/>
      <c r="M52" s="21"/>
      <c r="N52" s="21"/>
      <c r="O52" s="21"/>
      <c r="P52" s="21"/>
      <c r="Q52" s="21"/>
      <c r="R52" s="21"/>
      <c r="S52" s="21"/>
      <c r="T52" s="350">
        <v>4000</v>
      </c>
      <c r="U52" s="21"/>
      <c r="V52" s="21"/>
      <c r="W52" s="20" t="s">
        <v>101</v>
      </c>
    </row>
    <row r="53" spans="1:23" s="32" customFormat="1" ht="47.45" customHeight="1">
      <c r="A53" s="20">
        <v>12</v>
      </c>
      <c r="B53" s="23" t="s">
        <v>480</v>
      </c>
      <c r="C53" s="20" t="s">
        <v>236</v>
      </c>
      <c r="D53" s="31"/>
      <c r="E53" s="31"/>
      <c r="F53" s="31"/>
      <c r="G53" s="31"/>
      <c r="H53" s="31"/>
      <c r="I53" s="31"/>
      <c r="J53" s="31"/>
      <c r="K53" s="31"/>
      <c r="L53" s="31"/>
      <c r="M53" s="31"/>
      <c r="N53" s="31"/>
      <c r="O53" s="31"/>
      <c r="P53" s="31"/>
      <c r="Q53" s="31"/>
      <c r="R53" s="31"/>
      <c r="S53" s="31"/>
      <c r="T53" s="350">
        <v>500</v>
      </c>
      <c r="U53" s="31"/>
      <c r="V53" s="31"/>
      <c r="W53" s="20" t="s">
        <v>101</v>
      </c>
    </row>
    <row r="54" spans="1:23" s="144" customFormat="1" ht="69.599999999999994" customHeight="1">
      <c r="A54" s="20">
        <v>13</v>
      </c>
      <c r="B54" s="48" t="s">
        <v>1800</v>
      </c>
      <c r="C54" s="315"/>
      <c r="D54" s="106"/>
      <c r="E54" s="106"/>
      <c r="F54" s="106"/>
      <c r="G54" s="106"/>
      <c r="H54" s="106"/>
      <c r="I54" s="106"/>
      <c r="J54" s="106"/>
      <c r="K54" s="106"/>
      <c r="L54" s="106"/>
      <c r="M54" s="106"/>
      <c r="N54" s="106"/>
      <c r="O54" s="106"/>
      <c r="P54" s="106"/>
      <c r="Q54" s="106"/>
      <c r="R54" s="106"/>
      <c r="S54" s="106"/>
      <c r="T54" s="350">
        <v>1800</v>
      </c>
      <c r="U54" s="106"/>
      <c r="V54" s="106"/>
      <c r="W54" s="20" t="s">
        <v>758</v>
      </c>
    </row>
    <row r="55" spans="1:23" s="144" customFormat="1" ht="40.5" customHeight="1">
      <c r="A55" s="20">
        <v>14</v>
      </c>
      <c r="B55" s="48" t="s">
        <v>1801</v>
      </c>
      <c r="C55" s="315"/>
      <c r="D55" s="106"/>
      <c r="E55" s="106"/>
      <c r="F55" s="106"/>
      <c r="G55" s="106"/>
      <c r="H55" s="106"/>
      <c r="I55" s="106"/>
      <c r="J55" s="106"/>
      <c r="K55" s="106"/>
      <c r="L55" s="106"/>
      <c r="M55" s="106"/>
      <c r="N55" s="106"/>
      <c r="O55" s="106"/>
      <c r="P55" s="106"/>
      <c r="Q55" s="106"/>
      <c r="R55" s="106"/>
      <c r="S55" s="106"/>
      <c r="T55" s="350">
        <v>800</v>
      </c>
      <c r="U55" s="106"/>
      <c r="V55" s="106"/>
      <c r="W55" s="20" t="s">
        <v>758</v>
      </c>
    </row>
    <row r="56" spans="1:23" s="144" customFormat="1" ht="32.450000000000003" customHeight="1">
      <c r="A56" s="20">
        <v>15</v>
      </c>
      <c r="B56" s="48" t="s">
        <v>1802</v>
      </c>
      <c r="C56" s="315"/>
      <c r="D56" s="106"/>
      <c r="E56" s="106"/>
      <c r="F56" s="106"/>
      <c r="G56" s="106"/>
      <c r="H56" s="106"/>
      <c r="I56" s="106"/>
      <c r="J56" s="106"/>
      <c r="K56" s="106"/>
      <c r="L56" s="106"/>
      <c r="M56" s="106"/>
      <c r="N56" s="106"/>
      <c r="O56" s="106"/>
      <c r="P56" s="106"/>
      <c r="Q56" s="106"/>
      <c r="R56" s="106"/>
      <c r="S56" s="106"/>
      <c r="T56" s="350">
        <v>800</v>
      </c>
      <c r="U56" s="106"/>
      <c r="V56" s="106"/>
      <c r="W56" s="20" t="s">
        <v>758</v>
      </c>
    </row>
    <row r="57" spans="1:23" s="144" customFormat="1" ht="39.6" customHeight="1">
      <c r="A57" s="20">
        <v>16</v>
      </c>
      <c r="B57" s="48" t="s">
        <v>1803</v>
      </c>
      <c r="C57" s="315"/>
      <c r="D57" s="106"/>
      <c r="E57" s="106"/>
      <c r="F57" s="106"/>
      <c r="G57" s="106"/>
      <c r="H57" s="106"/>
      <c r="I57" s="106"/>
      <c r="J57" s="106"/>
      <c r="K57" s="106"/>
      <c r="L57" s="106"/>
      <c r="M57" s="106"/>
      <c r="N57" s="106"/>
      <c r="O57" s="106"/>
      <c r="P57" s="106"/>
      <c r="Q57" s="106"/>
      <c r="R57" s="106"/>
      <c r="S57" s="106"/>
      <c r="T57" s="350">
        <v>450</v>
      </c>
      <c r="U57" s="106"/>
      <c r="V57" s="106"/>
      <c r="W57" s="20" t="s">
        <v>758</v>
      </c>
    </row>
    <row r="58" spans="1:23" s="144" customFormat="1" ht="44.45" customHeight="1">
      <c r="A58" s="20">
        <v>17</v>
      </c>
      <c r="B58" s="97" t="s">
        <v>1804</v>
      </c>
      <c r="C58" s="315"/>
      <c r="D58" s="106"/>
      <c r="E58" s="106"/>
      <c r="F58" s="106"/>
      <c r="G58" s="106"/>
      <c r="H58" s="106"/>
      <c r="I58" s="106"/>
      <c r="J58" s="106"/>
      <c r="K58" s="106"/>
      <c r="L58" s="106"/>
      <c r="M58" s="106"/>
      <c r="N58" s="106"/>
      <c r="O58" s="106"/>
      <c r="P58" s="106"/>
      <c r="Q58" s="106"/>
      <c r="R58" s="106"/>
      <c r="S58" s="106"/>
      <c r="T58" s="350">
        <v>1000</v>
      </c>
      <c r="U58" s="106"/>
      <c r="V58" s="106"/>
      <c r="W58" s="20" t="s">
        <v>758</v>
      </c>
    </row>
    <row r="59" spans="1:23" s="144" customFormat="1" ht="46.5" customHeight="1">
      <c r="A59" s="20">
        <v>18</v>
      </c>
      <c r="B59" s="48" t="s">
        <v>1805</v>
      </c>
      <c r="C59" s="315"/>
      <c r="D59" s="106"/>
      <c r="E59" s="106"/>
      <c r="F59" s="106"/>
      <c r="G59" s="106"/>
      <c r="H59" s="106"/>
      <c r="I59" s="106"/>
      <c r="J59" s="106"/>
      <c r="K59" s="106"/>
      <c r="L59" s="106"/>
      <c r="M59" s="106"/>
      <c r="N59" s="106"/>
      <c r="O59" s="106"/>
      <c r="P59" s="106"/>
      <c r="Q59" s="106"/>
      <c r="R59" s="106"/>
      <c r="S59" s="106"/>
      <c r="T59" s="350">
        <v>140</v>
      </c>
      <c r="U59" s="106"/>
      <c r="V59" s="106"/>
      <c r="W59" s="20" t="s">
        <v>758</v>
      </c>
    </row>
    <row r="60" spans="1:23" s="144" customFormat="1" ht="47.45" customHeight="1">
      <c r="A60" s="20">
        <v>19</v>
      </c>
      <c r="B60" s="97" t="s">
        <v>1806</v>
      </c>
      <c r="C60" s="315"/>
      <c r="D60" s="106"/>
      <c r="E60" s="106"/>
      <c r="F60" s="106"/>
      <c r="G60" s="106"/>
      <c r="H60" s="106"/>
      <c r="I60" s="106"/>
      <c r="J60" s="106"/>
      <c r="K60" s="106"/>
      <c r="L60" s="106"/>
      <c r="M60" s="106"/>
      <c r="N60" s="106"/>
      <c r="O60" s="106"/>
      <c r="P60" s="106"/>
      <c r="Q60" s="106"/>
      <c r="R60" s="106"/>
      <c r="S60" s="106"/>
      <c r="T60" s="350">
        <v>600</v>
      </c>
      <c r="U60" s="106"/>
      <c r="V60" s="106"/>
      <c r="W60" s="20" t="s">
        <v>758</v>
      </c>
    </row>
    <row r="61" spans="1:23" s="144" customFormat="1" ht="45" customHeight="1">
      <c r="A61" s="20">
        <v>20</v>
      </c>
      <c r="B61" s="97" t="s">
        <v>1807</v>
      </c>
      <c r="C61" s="315"/>
      <c r="D61" s="106"/>
      <c r="E61" s="106"/>
      <c r="F61" s="106"/>
      <c r="G61" s="106"/>
      <c r="H61" s="106"/>
      <c r="I61" s="106"/>
      <c r="J61" s="106"/>
      <c r="K61" s="106"/>
      <c r="L61" s="106"/>
      <c r="M61" s="106"/>
      <c r="N61" s="106"/>
      <c r="O61" s="106"/>
      <c r="P61" s="106"/>
      <c r="Q61" s="106"/>
      <c r="R61" s="106"/>
      <c r="S61" s="106"/>
      <c r="T61" s="350">
        <v>150</v>
      </c>
      <c r="U61" s="106"/>
      <c r="V61" s="106"/>
      <c r="W61" s="20" t="s">
        <v>758</v>
      </c>
    </row>
    <row r="62" spans="1:23" s="144" customFormat="1" ht="43.5" customHeight="1">
      <c r="A62" s="20">
        <v>21</v>
      </c>
      <c r="B62" s="97" t="s">
        <v>1808</v>
      </c>
      <c r="C62" s="315"/>
      <c r="D62" s="106"/>
      <c r="E62" s="106"/>
      <c r="F62" s="106"/>
      <c r="G62" s="106"/>
      <c r="H62" s="106"/>
      <c r="I62" s="106"/>
      <c r="J62" s="106"/>
      <c r="K62" s="106"/>
      <c r="L62" s="106"/>
      <c r="M62" s="106"/>
      <c r="N62" s="106"/>
      <c r="O62" s="106"/>
      <c r="P62" s="106"/>
      <c r="Q62" s="106"/>
      <c r="R62" s="106"/>
      <c r="S62" s="106"/>
      <c r="T62" s="350">
        <v>150</v>
      </c>
      <c r="U62" s="106"/>
      <c r="V62" s="106"/>
      <c r="W62" s="20" t="s">
        <v>758</v>
      </c>
    </row>
    <row r="63" spans="1:23" s="76" customFormat="1" ht="36.6" customHeight="1">
      <c r="A63" s="20">
        <v>22</v>
      </c>
      <c r="B63" s="23" t="s">
        <v>2123</v>
      </c>
      <c r="C63" s="20"/>
      <c r="D63" s="31"/>
      <c r="E63" s="31"/>
      <c r="F63" s="31"/>
      <c r="G63" s="31"/>
      <c r="H63" s="31"/>
      <c r="I63" s="31"/>
      <c r="J63" s="31"/>
      <c r="K63" s="31"/>
      <c r="L63" s="31"/>
      <c r="M63" s="31"/>
      <c r="N63" s="31"/>
      <c r="O63" s="31"/>
      <c r="P63" s="31"/>
      <c r="Q63" s="31"/>
      <c r="R63" s="31"/>
      <c r="S63" s="31"/>
      <c r="T63" s="350">
        <v>3500</v>
      </c>
      <c r="U63" s="31"/>
      <c r="V63" s="31"/>
      <c r="W63" s="20" t="s">
        <v>584</v>
      </c>
    </row>
    <row r="64" spans="1:23" s="76" customFormat="1" ht="53.45" customHeight="1">
      <c r="A64" s="20">
        <v>23</v>
      </c>
      <c r="B64" s="23" t="s">
        <v>2122</v>
      </c>
      <c r="C64" s="20"/>
      <c r="D64" s="31"/>
      <c r="E64" s="31"/>
      <c r="F64" s="31"/>
      <c r="G64" s="31"/>
      <c r="H64" s="31"/>
      <c r="I64" s="31"/>
      <c r="J64" s="31"/>
      <c r="K64" s="31"/>
      <c r="L64" s="31"/>
      <c r="M64" s="31"/>
      <c r="N64" s="31"/>
      <c r="O64" s="31"/>
      <c r="P64" s="31"/>
      <c r="Q64" s="31"/>
      <c r="R64" s="31"/>
      <c r="S64" s="31"/>
      <c r="T64" s="350">
        <v>4500</v>
      </c>
      <c r="U64" s="31"/>
      <c r="V64" s="31"/>
      <c r="W64" s="20" t="s">
        <v>584</v>
      </c>
    </row>
    <row r="65" spans="1:255" s="76" customFormat="1" ht="42.6" customHeight="1">
      <c r="A65" s="20">
        <v>24</v>
      </c>
      <c r="B65" s="23" t="s">
        <v>2121</v>
      </c>
      <c r="C65" s="20"/>
      <c r="D65" s="31"/>
      <c r="E65" s="31"/>
      <c r="F65" s="31"/>
      <c r="G65" s="31"/>
      <c r="H65" s="31"/>
      <c r="I65" s="31"/>
      <c r="J65" s="31"/>
      <c r="K65" s="31"/>
      <c r="L65" s="31"/>
      <c r="M65" s="31"/>
      <c r="N65" s="31"/>
      <c r="O65" s="31"/>
      <c r="P65" s="31"/>
      <c r="Q65" s="31"/>
      <c r="R65" s="31"/>
      <c r="S65" s="31"/>
      <c r="T65" s="350">
        <v>3500</v>
      </c>
      <c r="U65" s="31"/>
      <c r="V65" s="31"/>
      <c r="W65" s="20" t="s">
        <v>584</v>
      </c>
    </row>
    <row r="66" spans="1:255" s="76" customFormat="1" ht="51.95" customHeight="1">
      <c r="A66" s="20">
        <v>25</v>
      </c>
      <c r="B66" s="23" t="s">
        <v>2120</v>
      </c>
      <c r="C66" s="20"/>
      <c r="D66" s="31"/>
      <c r="E66" s="31"/>
      <c r="F66" s="31"/>
      <c r="G66" s="31"/>
      <c r="H66" s="31"/>
      <c r="I66" s="31"/>
      <c r="J66" s="31"/>
      <c r="K66" s="31"/>
      <c r="L66" s="31"/>
      <c r="M66" s="31"/>
      <c r="N66" s="31"/>
      <c r="O66" s="31"/>
      <c r="P66" s="31"/>
      <c r="Q66" s="31"/>
      <c r="R66" s="31"/>
      <c r="S66" s="31"/>
      <c r="T66" s="350">
        <v>500</v>
      </c>
      <c r="U66" s="31"/>
      <c r="V66" s="31"/>
      <c r="W66" s="20" t="s">
        <v>584</v>
      </c>
    </row>
    <row r="67" spans="1:255" s="76" customFormat="1" ht="44.45" customHeight="1">
      <c r="A67" s="20">
        <v>26</v>
      </c>
      <c r="B67" s="23" t="s">
        <v>2119</v>
      </c>
      <c r="C67" s="20"/>
      <c r="D67" s="31"/>
      <c r="E67" s="31"/>
      <c r="F67" s="31"/>
      <c r="G67" s="31"/>
      <c r="H67" s="31"/>
      <c r="I67" s="31"/>
      <c r="J67" s="31"/>
      <c r="K67" s="31"/>
      <c r="L67" s="31"/>
      <c r="M67" s="31"/>
      <c r="N67" s="31"/>
      <c r="O67" s="31"/>
      <c r="P67" s="31"/>
      <c r="Q67" s="31"/>
      <c r="R67" s="31"/>
      <c r="S67" s="31"/>
      <c r="T67" s="350">
        <v>700</v>
      </c>
      <c r="U67" s="31"/>
      <c r="V67" s="31"/>
      <c r="W67" s="20" t="s">
        <v>584</v>
      </c>
    </row>
    <row r="68" spans="1:255" s="76" customFormat="1" ht="45.95" customHeight="1">
      <c r="A68" s="20">
        <v>27</v>
      </c>
      <c r="B68" s="23" t="s">
        <v>2118</v>
      </c>
      <c r="C68" s="20"/>
      <c r="D68" s="31"/>
      <c r="E68" s="31"/>
      <c r="F68" s="31"/>
      <c r="G68" s="31"/>
      <c r="H68" s="31"/>
      <c r="I68" s="31"/>
      <c r="J68" s="31"/>
      <c r="K68" s="31"/>
      <c r="L68" s="31"/>
      <c r="M68" s="31"/>
      <c r="N68" s="31"/>
      <c r="O68" s="31"/>
      <c r="P68" s="31"/>
      <c r="Q68" s="31"/>
      <c r="R68" s="31"/>
      <c r="S68" s="31"/>
      <c r="T68" s="350">
        <v>800</v>
      </c>
      <c r="U68" s="31"/>
      <c r="V68" s="31"/>
      <c r="W68" s="20" t="s">
        <v>584</v>
      </c>
    </row>
    <row r="69" spans="1:255" s="76" customFormat="1" ht="31.5" customHeight="1">
      <c r="A69" s="20">
        <v>28</v>
      </c>
      <c r="B69" s="23" t="s">
        <v>2117</v>
      </c>
      <c r="C69" s="20"/>
      <c r="D69" s="31"/>
      <c r="E69" s="31"/>
      <c r="F69" s="31"/>
      <c r="G69" s="31"/>
      <c r="H69" s="31"/>
      <c r="I69" s="31"/>
      <c r="J69" s="31"/>
      <c r="K69" s="31"/>
      <c r="L69" s="31"/>
      <c r="M69" s="31"/>
      <c r="N69" s="31"/>
      <c r="O69" s="31"/>
      <c r="P69" s="31"/>
      <c r="Q69" s="31"/>
      <c r="R69" s="31"/>
      <c r="S69" s="31"/>
      <c r="T69" s="350">
        <v>300</v>
      </c>
      <c r="U69" s="31"/>
      <c r="V69" s="31"/>
      <c r="W69" s="20" t="s">
        <v>584</v>
      </c>
    </row>
    <row r="70" spans="1:255" s="76" customFormat="1" ht="39" customHeight="1">
      <c r="A70" s="20">
        <v>29</v>
      </c>
      <c r="B70" s="23" t="s">
        <v>2116</v>
      </c>
      <c r="C70" s="20"/>
      <c r="D70" s="31"/>
      <c r="E70" s="31"/>
      <c r="F70" s="31"/>
      <c r="G70" s="31"/>
      <c r="H70" s="31"/>
      <c r="I70" s="31"/>
      <c r="J70" s="31"/>
      <c r="K70" s="31"/>
      <c r="L70" s="31"/>
      <c r="M70" s="31"/>
      <c r="N70" s="31"/>
      <c r="O70" s="31"/>
      <c r="P70" s="31"/>
      <c r="Q70" s="31"/>
      <c r="R70" s="31"/>
      <c r="S70" s="31"/>
      <c r="T70" s="350">
        <v>1500</v>
      </c>
      <c r="U70" s="31"/>
      <c r="V70" s="31"/>
      <c r="W70" s="20" t="s">
        <v>584</v>
      </c>
    </row>
    <row r="71" spans="1:255" s="76" customFormat="1" ht="29.45" customHeight="1">
      <c r="A71" s="20">
        <v>30</v>
      </c>
      <c r="B71" s="23" t="s">
        <v>2115</v>
      </c>
      <c r="C71" s="20"/>
      <c r="D71" s="31"/>
      <c r="E71" s="31"/>
      <c r="F71" s="31"/>
      <c r="G71" s="31"/>
      <c r="H71" s="31"/>
      <c r="I71" s="31"/>
      <c r="J71" s="31"/>
      <c r="K71" s="31"/>
      <c r="L71" s="31"/>
      <c r="M71" s="31"/>
      <c r="N71" s="31"/>
      <c r="O71" s="31"/>
      <c r="P71" s="31"/>
      <c r="Q71" s="31"/>
      <c r="R71" s="31"/>
      <c r="S71" s="31"/>
      <c r="T71" s="350">
        <v>300</v>
      </c>
      <c r="U71" s="31"/>
      <c r="V71" s="31"/>
      <c r="W71" s="20" t="s">
        <v>584</v>
      </c>
    </row>
    <row r="72" spans="1:255" s="32" customFormat="1" ht="48.6" customHeight="1">
      <c r="A72" s="20">
        <v>31</v>
      </c>
      <c r="B72" s="23" t="s">
        <v>2237</v>
      </c>
      <c r="C72" s="20" t="s">
        <v>2236</v>
      </c>
      <c r="D72" s="62"/>
      <c r="E72" s="62"/>
      <c r="F72" s="62"/>
      <c r="G72" s="62"/>
      <c r="H72" s="62"/>
      <c r="I72" s="62"/>
      <c r="J72" s="62"/>
      <c r="K72" s="62"/>
      <c r="L72" s="62"/>
      <c r="M72" s="62"/>
      <c r="N72" s="62"/>
      <c r="O72" s="62"/>
      <c r="P72" s="62"/>
      <c r="Q72" s="62"/>
      <c r="R72" s="62"/>
      <c r="S72" s="62"/>
      <c r="T72" s="350">
        <v>150</v>
      </c>
      <c r="U72" s="62"/>
      <c r="V72" s="62"/>
      <c r="W72" s="20" t="s">
        <v>1197</v>
      </c>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row>
    <row r="73" spans="1:255" s="32" customFormat="1" ht="50.1" customHeight="1">
      <c r="A73" s="20">
        <v>32</v>
      </c>
      <c r="B73" s="23" t="s">
        <v>2238</v>
      </c>
      <c r="C73" s="20" t="s">
        <v>2236</v>
      </c>
      <c r="D73" s="62"/>
      <c r="E73" s="62"/>
      <c r="F73" s="62"/>
      <c r="G73" s="62"/>
      <c r="H73" s="62"/>
      <c r="I73" s="62"/>
      <c r="J73" s="62"/>
      <c r="K73" s="62"/>
      <c r="L73" s="62"/>
      <c r="M73" s="62"/>
      <c r="N73" s="62"/>
      <c r="O73" s="62"/>
      <c r="P73" s="62"/>
      <c r="Q73" s="62"/>
      <c r="R73" s="62"/>
      <c r="S73" s="62"/>
      <c r="T73" s="350">
        <v>150</v>
      </c>
      <c r="U73" s="62"/>
      <c r="V73" s="62"/>
      <c r="W73" s="20" t="s">
        <v>1197</v>
      </c>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row>
    <row r="74" spans="1:255" s="32" customFormat="1" ht="45.6" customHeight="1">
      <c r="A74" s="20">
        <v>33</v>
      </c>
      <c r="B74" s="23" t="s">
        <v>2239</v>
      </c>
      <c r="C74" s="20" t="s">
        <v>2236</v>
      </c>
      <c r="D74" s="62"/>
      <c r="E74" s="62"/>
      <c r="F74" s="62"/>
      <c r="G74" s="62"/>
      <c r="H74" s="62"/>
      <c r="I74" s="62"/>
      <c r="J74" s="62"/>
      <c r="K74" s="62"/>
      <c r="L74" s="62"/>
      <c r="M74" s="62"/>
      <c r="N74" s="62"/>
      <c r="O74" s="62"/>
      <c r="P74" s="62"/>
      <c r="Q74" s="62"/>
      <c r="R74" s="62"/>
      <c r="S74" s="62"/>
      <c r="T74" s="350">
        <v>250</v>
      </c>
      <c r="U74" s="62"/>
      <c r="V74" s="62"/>
      <c r="W74" s="20" t="s">
        <v>1197</v>
      </c>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row>
    <row r="75" spans="1:255" s="32" customFormat="1" ht="48.6" customHeight="1">
      <c r="A75" s="20">
        <v>34</v>
      </c>
      <c r="B75" s="23" t="s">
        <v>2240</v>
      </c>
      <c r="C75" s="20" t="s">
        <v>2236</v>
      </c>
      <c r="D75" s="62"/>
      <c r="E75" s="62"/>
      <c r="F75" s="62"/>
      <c r="G75" s="62"/>
      <c r="H75" s="62"/>
      <c r="I75" s="62"/>
      <c r="J75" s="62"/>
      <c r="K75" s="62"/>
      <c r="L75" s="62"/>
      <c r="M75" s="62"/>
      <c r="N75" s="62"/>
      <c r="O75" s="62"/>
      <c r="P75" s="62"/>
      <c r="Q75" s="62"/>
      <c r="R75" s="62"/>
      <c r="S75" s="62"/>
      <c r="T75" s="350">
        <v>300</v>
      </c>
      <c r="U75" s="62"/>
      <c r="V75" s="62"/>
      <c r="W75" s="20" t="s">
        <v>1197</v>
      </c>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row>
    <row r="76" spans="1:255" s="32" customFormat="1" ht="34.5" customHeight="1">
      <c r="A76" s="20">
        <v>35</v>
      </c>
      <c r="B76" s="149" t="s">
        <v>2241</v>
      </c>
      <c r="C76" s="20" t="s">
        <v>2236</v>
      </c>
      <c r="D76" s="62"/>
      <c r="E76" s="62"/>
      <c r="F76" s="62"/>
      <c r="G76" s="62"/>
      <c r="H76" s="62"/>
      <c r="I76" s="62"/>
      <c r="J76" s="62"/>
      <c r="K76" s="62"/>
      <c r="L76" s="62"/>
      <c r="M76" s="62"/>
      <c r="N76" s="62"/>
      <c r="O76" s="62"/>
      <c r="P76" s="62"/>
      <c r="Q76" s="62"/>
      <c r="R76" s="62"/>
      <c r="S76" s="62"/>
      <c r="T76" s="350">
        <v>6000</v>
      </c>
      <c r="U76" s="62"/>
      <c r="V76" s="62"/>
      <c r="W76" s="20" t="s">
        <v>1197</v>
      </c>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row>
    <row r="77" spans="1:255" s="32" customFormat="1" ht="44.1" customHeight="1">
      <c r="A77" s="20">
        <v>36</v>
      </c>
      <c r="B77" s="23" t="s">
        <v>2242</v>
      </c>
      <c r="C77" s="20" t="s">
        <v>2236</v>
      </c>
      <c r="D77" s="62"/>
      <c r="E77" s="62"/>
      <c r="F77" s="62"/>
      <c r="G77" s="62"/>
      <c r="H77" s="62"/>
      <c r="I77" s="62"/>
      <c r="J77" s="62"/>
      <c r="K77" s="62"/>
      <c r="L77" s="62"/>
      <c r="M77" s="62"/>
      <c r="N77" s="62"/>
      <c r="O77" s="62"/>
      <c r="P77" s="62"/>
      <c r="Q77" s="62"/>
      <c r="R77" s="62"/>
      <c r="S77" s="62"/>
      <c r="T77" s="350">
        <v>700</v>
      </c>
      <c r="U77" s="62"/>
      <c r="V77" s="62"/>
      <c r="W77" s="20" t="s">
        <v>1197</v>
      </c>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row>
    <row r="78" spans="1:255" s="32" customFormat="1" ht="50.45" customHeight="1">
      <c r="A78" s="20">
        <v>37</v>
      </c>
      <c r="B78" s="23" t="s">
        <v>2243</v>
      </c>
      <c r="C78" s="20" t="s">
        <v>2236</v>
      </c>
      <c r="D78" s="62"/>
      <c r="E78" s="62"/>
      <c r="F78" s="62"/>
      <c r="G78" s="62"/>
      <c r="H78" s="62"/>
      <c r="I78" s="62"/>
      <c r="J78" s="62"/>
      <c r="K78" s="62"/>
      <c r="L78" s="62"/>
      <c r="M78" s="62"/>
      <c r="N78" s="62"/>
      <c r="O78" s="62"/>
      <c r="P78" s="62"/>
      <c r="Q78" s="62"/>
      <c r="R78" s="62"/>
      <c r="S78" s="62"/>
      <c r="T78" s="350">
        <v>4000</v>
      </c>
      <c r="U78" s="62"/>
      <c r="V78" s="62"/>
      <c r="W78" s="20" t="s">
        <v>1197</v>
      </c>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row>
    <row r="79" spans="1:255" s="32" customFormat="1" ht="53.45" customHeight="1">
      <c r="A79" s="20">
        <v>38</v>
      </c>
      <c r="B79" s="23" t="s">
        <v>2244</v>
      </c>
      <c r="C79" s="20" t="s">
        <v>2236</v>
      </c>
      <c r="D79" s="62"/>
      <c r="E79" s="62"/>
      <c r="F79" s="62"/>
      <c r="G79" s="62"/>
      <c r="H79" s="62"/>
      <c r="I79" s="62"/>
      <c r="J79" s="62"/>
      <c r="K79" s="62"/>
      <c r="L79" s="62"/>
      <c r="M79" s="62"/>
      <c r="N79" s="62"/>
      <c r="O79" s="62"/>
      <c r="P79" s="62"/>
      <c r="Q79" s="62"/>
      <c r="R79" s="62"/>
      <c r="S79" s="62"/>
      <c r="T79" s="350">
        <v>6000</v>
      </c>
      <c r="U79" s="62"/>
      <c r="V79" s="62"/>
      <c r="W79" s="20" t="s">
        <v>1197</v>
      </c>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row>
    <row r="80" spans="1:255" s="156" customFormat="1" ht="37.5" customHeight="1">
      <c r="A80" s="20">
        <v>39</v>
      </c>
      <c r="B80" s="31" t="s">
        <v>2384</v>
      </c>
      <c r="C80" s="20"/>
      <c r="D80" s="154"/>
      <c r="E80" s="155"/>
      <c r="F80" s="31"/>
      <c r="G80" s="31"/>
      <c r="H80" s="141"/>
      <c r="I80" s="141"/>
      <c r="J80" s="141"/>
      <c r="K80" s="141"/>
      <c r="L80" s="141"/>
      <c r="M80" s="141"/>
      <c r="N80" s="141"/>
      <c r="O80" s="141"/>
      <c r="P80" s="141"/>
      <c r="Q80" s="141"/>
      <c r="R80" s="141"/>
      <c r="S80" s="141"/>
      <c r="T80" s="350">
        <v>4500</v>
      </c>
      <c r="U80" s="141"/>
      <c r="V80" s="141"/>
      <c r="W80" s="159" t="s">
        <v>750</v>
      </c>
    </row>
    <row r="81" spans="1:255" s="156" customFormat="1" ht="37.5" customHeight="1">
      <c r="A81" s="20">
        <v>40</v>
      </c>
      <c r="B81" s="31" t="s">
        <v>2906</v>
      </c>
      <c r="C81" s="20"/>
      <c r="D81" s="154"/>
      <c r="E81" s="155"/>
      <c r="F81" s="20"/>
      <c r="G81" s="23"/>
      <c r="H81" s="141"/>
      <c r="I81" s="141"/>
      <c r="J81" s="141"/>
      <c r="K81" s="141"/>
      <c r="L81" s="141"/>
      <c r="M81" s="141"/>
      <c r="N81" s="141"/>
      <c r="O81" s="141"/>
      <c r="P81" s="141"/>
      <c r="Q81" s="141"/>
      <c r="R81" s="141"/>
      <c r="S81" s="141"/>
      <c r="T81" s="350">
        <v>3500</v>
      </c>
      <c r="U81" s="141"/>
      <c r="V81" s="141"/>
      <c r="W81" s="159" t="s">
        <v>750</v>
      </c>
    </row>
    <row r="82" spans="1:255" s="156" customFormat="1" ht="44.1" customHeight="1">
      <c r="A82" s="20">
        <v>41</v>
      </c>
      <c r="B82" s="31" t="s">
        <v>2907</v>
      </c>
      <c r="C82" s="20"/>
      <c r="D82" s="154"/>
      <c r="E82" s="155"/>
      <c r="F82" s="20"/>
      <c r="G82" s="23"/>
      <c r="H82" s="141"/>
      <c r="I82" s="141"/>
      <c r="J82" s="141"/>
      <c r="K82" s="141"/>
      <c r="L82" s="141"/>
      <c r="M82" s="141"/>
      <c r="N82" s="141"/>
      <c r="O82" s="141"/>
      <c r="P82" s="141"/>
      <c r="Q82" s="141"/>
      <c r="R82" s="141"/>
      <c r="S82" s="141"/>
      <c r="T82" s="350">
        <v>700</v>
      </c>
      <c r="U82" s="141"/>
      <c r="V82" s="141"/>
      <c r="W82" s="159" t="s">
        <v>750</v>
      </c>
    </row>
    <row r="83" spans="1:255" s="156" customFormat="1" ht="51" customHeight="1">
      <c r="A83" s="20">
        <v>42</v>
      </c>
      <c r="B83" s="31" t="s">
        <v>2905</v>
      </c>
      <c r="C83" s="20"/>
      <c r="D83" s="157"/>
      <c r="E83" s="155"/>
      <c r="F83" s="48"/>
      <c r="G83" s="97"/>
      <c r="H83" s="141"/>
      <c r="I83" s="141"/>
      <c r="J83" s="141"/>
      <c r="K83" s="141"/>
      <c r="L83" s="141"/>
      <c r="M83" s="141"/>
      <c r="N83" s="141"/>
      <c r="O83" s="141"/>
      <c r="P83" s="141"/>
      <c r="Q83" s="141"/>
      <c r="R83" s="141"/>
      <c r="S83" s="141"/>
      <c r="T83" s="350">
        <v>4000</v>
      </c>
      <c r="U83" s="141"/>
      <c r="V83" s="141"/>
      <c r="W83" s="159" t="s">
        <v>750</v>
      </c>
    </row>
    <row r="84" spans="1:255" s="156" customFormat="1" ht="42.6" customHeight="1">
      <c r="A84" s="20">
        <v>43</v>
      </c>
      <c r="B84" s="31" t="s">
        <v>2903</v>
      </c>
      <c r="C84" s="20"/>
      <c r="D84" s="157"/>
      <c r="E84" s="158"/>
      <c r="F84" s="155"/>
      <c r="G84" s="97"/>
      <c r="H84" s="141"/>
      <c r="I84" s="141"/>
      <c r="J84" s="141"/>
      <c r="K84" s="141"/>
      <c r="L84" s="141"/>
      <c r="M84" s="141"/>
      <c r="N84" s="141"/>
      <c r="O84" s="141"/>
      <c r="P84" s="141"/>
      <c r="Q84" s="141"/>
      <c r="R84" s="141"/>
      <c r="S84" s="141"/>
      <c r="T84" s="350">
        <v>1000</v>
      </c>
      <c r="U84" s="141"/>
      <c r="V84" s="141"/>
      <c r="W84" s="159" t="s">
        <v>750</v>
      </c>
    </row>
    <row r="85" spans="1:255" s="156" customFormat="1" ht="39" customHeight="1">
      <c r="A85" s="20">
        <v>44</v>
      </c>
      <c r="B85" s="31" t="s">
        <v>2904</v>
      </c>
      <c r="C85" s="20"/>
      <c r="D85" s="157"/>
      <c r="E85" s="158"/>
      <c r="F85" s="155"/>
      <c r="G85" s="97"/>
      <c r="H85" s="155"/>
      <c r="I85" s="141"/>
      <c r="J85" s="141"/>
      <c r="K85" s="141"/>
      <c r="L85" s="141"/>
      <c r="M85" s="141"/>
      <c r="N85" s="141"/>
      <c r="O85" s="141"/>
      <c r="P85" s="141"/>
      <c r="Q85" s="141"/>
      <c r="R85" s="141"/>
      <c r="S85" s="141"/>
      <c r="T85" s="350">
        <v>2000</v>
      </c>
      <c r="U85" s="141"/>
      <c r="V85" s="141"/>
      <c r="W85" s="159" t="s">
        <v>750</v>
      </c>
    </row>
    <row r="86" spans="1:255" s="156" customFormat="1" ht="48.95" customHeight="1">
      <c r="A86" s="20">
        <v>45</v>
      </c>
      <c r="B86" s="31" t="s">
        <v>2902</v>
      </c>
      <c r="C86" s="20"/>
      <c r="D86" s="366"/>
      <c r="E86" s="158"/>
      <c r="F86" s="23"/>
      <c r="G86" s="97"/>
      <c r="H86" s="155"/>
      <c r="I86" s="141"/>
      <c r="J86" s="141"/>
      <c r="K86" s="141"/>
      <c r="L86" s="141"/>
      <c r="M86" s="141"/>
      <c r="N86" s="141"/>
      <c r="O86" s="141"/>
      <c r="P86" s="141"/>
      <c r="Q86" s="141"/>
      <c r="R86" s="141"/>
      <c r="S86" s="141"/>
      <c r="T86" s="350">
        <v>20000</v>
      </c>
      <c r="U86" s="141"/>
      <c r="V86" s="141"/>
      <c r="W86" s="159" t="s">
        <v>750</v>
      </c>
    </row>
    <row r="87" spans="1:255" s="156" customFormat="1" ht="49.5" customHeight="1">
      <c r="A87" s="20">
        <v>46</v>
      </c>
      <c r="B87" s="31" t="s">
        <v>2918</v>
      </c>
      <c r="C87" s="20"/>
      <c r="D87" s="366"/>
      <c r="E87" s="158"/>
      <c r="F87" s="23"/>
      <c r="G87" s="31"/>
      <c r="H87" s="31"/>
      <c r="I87" s="141"/>
      <c r="J87" s="141"/>
      <c r="K87" s="141"/>
      <c r="L87" s="141"/>
      <c r="M87" s="141"/>
      <c r="N87" s="141"/>
      <c r="O87" s="141"/>
      <c r="P87" s="141"/>
      <c r="Q87" s="141"/>
      <c r="R87" s="141"/>
      <c r="S87" s="141"/>
      <c r="T87" s="350">
        <v>12500</v>
      </c>
      <c r="U87" s="141"/>
      <c r="V87" s="141"/>
      <c r="W87" s="159" t="s">
        <v>750</v>
      </c>
    </row>
    <row r="88" spans="1:255" s="22" customFormat="1" ht="38.450000000000003" customHeight="1">
      <c r="A88" s="20">
        <v>47</v>
      </c>
      <c r="B88" s="23" t="s">
        <v>2464</v>
      </c>
      <c r="C88" s="20" t="s">
        <v>141</v>
      </c>
      <c r="D88" s="21"/>
      <c r="E88" s="139"/>
      <c r="F88" s="139"/>
      <c r="G88" s="139"/>
      <c r="H88" s="139"/>
      <c r="I88" s="139"/>
      <c r="J88" s="139"/>
      <c r="K88" s="139"/>
      <c r="L88" s="139"/>
      <c r="M88" s="139"/>
      <c r="N88" s="139"/>
      <c r="O88" s="139"/>
      <c r="P88" s="139"/>
      <c r="Q88" s="139"/>
      <c r="R88" s="139"/>
      <c r="S88" s="139"/>
      <c r="T88" s="350">
        <v>18500</v>
      </c>
      <c r="U88" s="139"/>
      <c r="V88" s="139"/>
      <c r="W88" s="20" t="s">
        <v>71</v>
      </c>
    </row>
    <row r="89" spans="1:255" s="22" customFormat="1" ht="41.45" customHeight="1">
      <c r="A89" s="20">
        <v>48</v>
      </c>
      <c r="B89" s="23" t="s">
        <v>147</v>
      </c>
      <c r="C89" s="20" t="s">
        <v>146</v>
      </c>
      <c r="D89" s="21"/>
      <c r="E89" s="139"/>
      <c r="F89" s="139"/>
      <c r="G89" s="139"/>
      <c r="H89" s="139"/>
      <c r="I89" s="139"/>
      <c r="J89" s="139"/>
      <c r="K89" s="139"/>
      <c r="L89" s="139"/>
      <c r="M89" s="139"/>
      <c r="N89" s="139"/>
      <c r="O89" s="139"/>
      <c r="P89" s="139"/>
      <c r="Q89" s="139"/>
      <c r="R89" s="139"/>
      <c r="S89" s="139"/>
      <c r="T89" s="350">
        <v>3000</v>
      </c>
      <c r="U89" s="139"/>
      <c r="V89" s="139"/>
      <c r="W89" s="20" t="s">
        <v>71</v>
      </c>
    </row>
    <row r="90" spans="1:255" s="22" customFormat="1" ht="49.5" customHeight="1">
      <c r="A90" s="20">
        <v>49</v>
      </c>
      <c r="B90" s="23" t="s">
        <v>2463</v>
      </c>
      <c r="C90" s="20">
        <v>2028</v>
      </c>
      <c r="D90" s="21"/>
      <c r="E90" s="139"/>
      <c r="F90" s="139"/>
      <c r="G90" s="139"/>
      <c r="H90" s="139"/>
      <c r="I90" s="139"/>
      <c r="J90" s="139"/>
      <c r="K90" s="139"/>
      <c r="L90" s="139"/>
      <c r="M90" s="139"/>
      <c r="N90" s="139"/>
      <c r="O90" s="139"/>
      <c r="P90" s="139"/>
      <c r="Q90" s="139"/>
      <c r="R90" s="139"/>
      <c r="S90" s="139"/>
      <c r="T90" s="350">
        <v>15000</v>
      </c>
      <c r="U90" s="139"/>
      <c r="V90" s="139"/>
      <c r="W90" s="20" t="s">
        <v>71</v>
      </c>
    </row>
    <row r="91" spans="1:255" s="105" customFormat="1" ht="41.1" customHeight="1">
      <c r="A91" s="20">
        <v>50</v>
      </c>
      <c r="B91" s="97" t="s">
        <v>2506</v>
      </c>
      <c r="C91" s="98"/>
      <c r="D91" s="97"/>
      <c r="E91" s="97"/>
      <c r="F91" s="97"/>
      <c r="G91" s="97"/>
      <c r="H91" s="97"/>
      <c r="I91" s="97"/>
      <c r="J91" s="97"/>
      <c r="K91" s="97"/>
      <c r="L91" s="97"/>
      <c r="M91" s="97"/>
      <c r="N91" s="97"/>
      <c r="O91" s="97"/>
      <c r="P91" s="97"/>
      <c r="Q91" s="97"/>
      <c r="R91" s="97"/>
      <c r="S91" s="97"/>
      <c r="T91" s="350">
        <v>2000</v>
      </c>
      <c r="U91" s="103"/>
      <c r="V91" s="103"/>
      <c r="W91" s="98" t="s">
        <v>949</v>
      </c>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c r="DJ91" s="104"/>
      <c r="DK91" s="104"/>
      <c r="DL91" s="104"/>
      <c r="DM91" s="104"/>
      <c r="DN91" s="104"/>
      <c r="DO91" s="104"/>
      <c r="DP91" s="104"/>
      <c r="DQ91" s="104"/>
      <c r="DR91" s="104"/>
      <c r="DS91" s="104"/>
      <c r="DT91" s="104"/>
      <c r="DU91" s="104"/>
      <c r="DV91" s="104"/>
      <c r="DW91" s="104"/>
      <c r="DX91" s="104"/>
      <c r="DY91" s="104"/>
      <c r="DZ91" s="104"/>
      <c r="EA91" s="104"/>
      <c r="EB91" s="104"/>
      <c r="EC91" s="104"/>
      <c r="ED91" s="104"/>
      <c r="EE91" s="104"/>
      <c r="EF91" s="104"/>
      <c r="EG91" s="104"/>
      <c r="EH91" s="104"/>
      <c r="EI91" s="104"/>
      <c r="EJ91" s="104"/>
      <c r="EK91" s="104"/>
      <c r="EL91" s="104"/>
      <c r="EM91" s="104"/>
      <c r="EN91" s="104"/>
      <c r="EO91" s="104"/>
      <c r="EP91" s="104"/>
      <c r="EQ91" s="104"/>
      <c r="ER91" s="104"/>
      <c r="ES91" s="104"/>
      <c r="ET91" s="104"/>
      <c r="EU91" s="104"/>
      <c r="EV91" s="104"/>
      <c r="EW91" s="104"/>
      <c r="EX91" s="104"/>
      <c r="EY91" s="104"/>
      <c r="EZ91" s="104"/>
      <c r="FA91" s="104"/>
      <c r="FB91" s="104"/>
      <c r="FC91" s="104"/>
      <c r="FD91" s="104"/>
      <c r="FE91" s="104"/>
      <c r="FF91" s="104"/>
      <c r="FG91" s="104"/>
      <c r="FH91" s="104"/>
      <c r="FI91" s="104"/>
      <c r="FJ91" s="104"/>
      <c r="FK91" s="104"/>
      <c r="FL91" s="104"/>
      <c r="FM91" s="104"/>
      <c r="FN91" s="104"/>
      <c r="FO91" s="104"/>
      <c r="FP91" s="104"/>
      <c r="FQ91" s="104"/>
      <c r="FR91" s="104"/>
      <c r="FS91" s="104"/>
      <c r="FT91" s="104"/>
      <c r="FU91" s="104"/>
      <c r="FV91" s="104"/>
      <c r="FW91" s="104"/>
      <c r="FX91" s="104"/>
      <c r="FY91" s="104"/>
      <c r="FZ91" s="104"/>
      <c r="GA91" s="104"/>
      <c r="GB91" s="104"/>
      <c r="GC91" s="104"/>
      <c r="GD91" s="104"/>
      <c r="GE91" s="104"/>
      <c r="GF91" s="104"/>
      <c r="GG91" s="104"/>
      <c r="GH91" s="104"/>
      <c r="GI91" s="104"/>
      <c r="GJ91" s="104"/>
      <c r="GK91" s="104"/>
      <c r="GL91" s="104"/>
      <c r="GM91" s="104"/>
      <c r="GN91" s="104"/>
      <c r="GO91" s="104"/>
      <c r="GP91" s="104"/>
      <c r="GQ91" s="104"/>
      <c r="GR91" s="104"/>
      <c r="GS91" s="104"/>
      <c r="GT91" s="104"/>
      <c r="GU91" s="104"/>
      <c r="GV91" s="104"/>
      <c r="GW91" s="104"/>
      <c r="GX91" s="104"/>
      <c r="GY91" s="104"/>
      <c r="GZ91" s="104"/>
      <c r="HA91" s="104"/>
      <c r="HB91" s="104"/>
      <c r="HC91" s="104"/>
      <c r="HD91" s="104"/>
      <c r="HE91" s="104"/>
      <c r="HF91" s="104"/>
      <c r="HG91" s="104"/>
      <c r="HH91" s="104"/>
      <c r="HI91" s="104"/>
      <c r="HJ91" s="104"/>
      <c r="HK91" s="104"/>
      <c r="HL91" s="104"/>
      <c r="HM91" s="104"/>
      <c r="HN91" s="104"/>
      <c r="HO91" s="104"/>
      <c r="HP91" s="104"/>
      <c r="HQ91" s="104"/>
      <c r="HR91" s="104"/>
      <c r="HS91" s="104"/>
      <c r="HT91" s="104"/>
      <c r="HU91" s="104"/>
      <c r="HV91" s="104"/>
      <c r="HW91" s="104"/>
      <c r="HX91" s="104"/>
      <c r="HY91" s="104"/>
      <c r="HZ91" s="104"/>
      <c r="IA91" s="104"/>
      <c r="IB91" s="104"/>
      <c r="IC91" s="104"/>
      <c r="ID91" s="104"/>
      <c r="IE91" s="104"/>
      <c r="IF91" s="104"/>
      <c r="IG91" s="104"/>
      <c r="IH91" s="104"/>
      <c r="II91" s="104"/>
      <c r="IJ91" s="104"/>
      <c r="IK91" s="104"/>
      <c r="IL91" s="104"/>
      <c r="IM91" s="104"/>
      <c r="IN91" s="104"/>
      <c r="IO91" s="104"/>
      <c r="IP91" s="104"/>
      <c r="IQ91" s="104"/>
      <c r="IR91" s="104"/>
      <c r="IS91" s="104"/>
      <c r="IT91" s="104"/>
      <c r="IU91" s="104"/>
    </row>
    <row r="92" spans="1:255" s="105" customFormat="1" ht="49.5" customHeight="1">
      <c r="A92" s="20">
        <v>51</v>
      </c>
      <c r="B92" s="97" t="s">
        <v>2507</v>
      </c>
      <c r="C92" s="98"/>
      <c r="D92" s="97"/>
      <c r="E92" s="97"/>
      <c r="F92" s="97"/>
      <c r="G92" s="97"/>
      <c r="H92" s="97"/>
      <c r="I92" s="97"/>
      <c r="J92" s="97"/>
      <c r="K92" s="97"/>
      <c r="L92" s="97"/>
      <c r="M92" s="97"/>
      <c r="N92" s="97"/>
      <c r="O92" s="97"/>
      <c r="P92" s="97"/>
      <c r="Q92" s="97"/>
      <c r="R92" s="97"/>
      <c r="S92" s="97"/>
      <c r="T92" s="350">
        <v>2000</v>
      </c>
      <c r="U92" s="103"/>
      <c r="V92" s="103"/>
      <c r="W92" s="98" t="s">
        <v>949</v>
      </c>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c r="EA92" s="104"/>
      <c r="EB92" s="104"/>
      <c r="EC92" s="104"/>
      <c r="ED92" s="104"/>
      <c r="EE92" s="104"/>
      <c r="EF92" s="104"/>
      <c r="EG92" s="104"/>
      <c r="EH92" s="104"/>
      <c r="EI92" s="104"/>
      <c r="EJ92" s="104"/>
      <c r="EK92" s="104"/>
      <c r="EL92" s="104"/>
      <c r="EM92" s="104"/>
      <c r="EN92" s="104"/>
      <c r="EO92" s="104"/>
      <c r="EP92" s="104"/>
      <c r="EQ92" s="104"/>
      <c r="ER92" s="104"/>
      <c r="ES92" s="104"/>
      <c r="ET92" s="104"/>
      <c r="EU92" s="104"/>
      <c r="EV92" s="104"/>
      <c r="EW92" s="104"/>
      <c r="EX92" s="104"/>
      <c r="EY92" s="104"/>
      <c r="EZ92" s="104"/>
      <c r="FA92" s="104"/>
      <c r="FB92" s="104"/>
      <c r="FC92" s="104"/>
      <c r="FD92" s="104"/>
      <c r="FE92" s="104"/>
      <c r="FF92" s="104"/>
      <c r="FG92" s="104"/>
      <c r="FH92" s="104"/>
      <c r="FI92" s="104"/>
      <c r="FJ92" s="104"/>
      <c r="FK92" s="104"/>
      <c r="FL92" s="104"/>
      <c r="FM92" s="104"/>
      <c r="FN92" s="104"/>
      <c r="FO92" s="104"/>
      <c r="FP92" s="104"/>
      <c r="FQ92" s="104"/>
      <c r="FR92" s="104"/>
      <c r="FS92" s="104"/>
      <c r="FT92" s="104"/>
      <c r="FU92" s="104"/>
      <c r="FV92" s="104"/>
      <c r="FW92" s="104"/>
      <c r="FX92" s="104"/>
      <c r="FY92" s="104"/>
      <c r="FZ92" s="104"/>
      <c r="GA92" s="104"/>
      <c r="GB92" s="104"/>
      <c r="GC92" s="104"/>
      <c r="GD92" s="104"/>
      <c r="GE92" s="104"/>
      <c r="GF92" s="104"/>
      <c r="GG92" s="104"/>
      <c r="GH92" s="104"/>
      <c r="GI92" s="104"/>
      <c r="GJ92" s="104"/>
      <c r="GK92" s="104"/>
      <c r="GL92" s="104"/>
      <c r="GM92" s="104"/>
      <c r="GN92" s="104"/>
      <c r="GO92" s="104"/>
      <c r="GP92" s="104"/>
      <c r="GQ92" s="104"/>
      <c r="GR92" s="104"/>
      <c r="GS92" s="104"/>
      <c r="GT92" s="104"/>
      <c r="GU92" s="104"/>
      <c r="GV92" s="104"/>
      <c r="GW92" s="104"/>
      <c r="GX92" s="104"/>
      <c r="GY92" s="104"/>
      <c r="GZ92" s="104"/>
      <c r="HA92" s="104"/>
      <c r="HB92" s="104"/>
      <c r="HC92" s="104"/>
      <c r="HD92" s="104"/>
      <c r="HE92" s="104"/>
      <c r="HF92" s="104"/>
      <c r="HG92" s="104"/>
      <c r="HH92" s="104"/>
      <c r="HI92" s="104"/>
      <c r="HJ92" s="104"/>
      <c r="HK92" s="104"/>
      <c r="HL92" s="104"/>
      <c r="HM92" s="104"/>
      <c r="HN92" s="104"/>
      <c r="HO92" s="104"/>
      <c r="HP92" s="104"/>
      <c r="HQ92" s="104"/>
      <c r="HR92" s="104"/>
      <c r="HS92" s="104"/>
      <c r="HT92" s="104"/>
      <c r="HU92" s="104"/>
      <c r="HV92" s="104"/>
      <c r="HW92" s="104"/>
      <c r="HX92" s="104"/>
      <c r="HY92" s="104"/>
      <c r="HZ92" s="104"/>
      <c r="IA92" s="104"/>
      <c r="IB92" s="104"/>
      <c r="IC92" s="104"/>
      <c r="ID92" s="104"/>
      <c r="IE92" s="104"/>
      <c r="IF92" s="104"/>
      <c r="IG92" s="104"/>
      <c r="IH92" s="104"/>
      <c r="II92" s="104"/>
      <c r="IJ92" s="104"/>
      <c r="IK92" s="104"/>
      <c r="IL92" s="104"/>
      <c r="IM92" s="104"/>
      <c r="IN92" s="104"/>
      <c r="IO92" s="104"/>
      <c r="IP92" s="104"/>
      <c r="IQ92" s="104"/>
      <c r="IR92" s="104"/>
      <c r="IS92" s="104"/>
      <c r="IT92" s="104"/>
      <c r="IU92" s="104"/>
    </row>
    <row r="93" spans="1:255" s="105" customFormat="1" ht="50.1" customHeight="1">
      <c r="A93" s="20">
        <v>52</v>
      </c>
      <c r="B93" s="97" t="s">
        <v>2508</v>
      </c>
      <c r="C93" s="98"/>
      <c r="D93" s="97"/>
      <c r="E93" s="97"/>
      <c r="F93" s="97"/>
      <c r="G93" s="97"/>
      <c r="H93" s="97"/>
      <c r="I93" s="97"/>
      <c r="J93" s="97"/>
      <c r="K93" s="97"/>
      <c r="L93" s="97"/>
      <c r="M93" s="97"/>
      <c r="N93" s="97"/>
      <c r="O93" s="97"/>
      <c r="P93" s="97"/>
      <c r="Q93" s="97"/>
      <c r="R93" s="97"/>
      <c r="S93" s="97"/>
      <c r="T93" s="350">
        <v>2000</v>
      </c>
      <c r="U93" s="103"/>
      <c r="V93" s="103"/>
      <c r="W93" s="98" t="s">
        <v>949</v>
      </c>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c r="EA93" s="104"/>
      <c r="EB93" s="104"/>
      <c r="EC93" s="104"/>
      <c r="ED93" s="104"/>
      <c r="EE93" s="104"/>
      <c r="EF93" s="104"/>
      <c r="EG93" s="104"/>
      <c r="EH93" s="104"/>
      <c r="EI93" s="104"/>
      <c r="EJ93" s="104"/>
      <c r="EK93" s="104"/>
      <c r="EL93" s="104"/>
      <c r="EM93" s="104"/>
      <c r="EN93" s="104"/>
      <c r="EO93" s="104"/>
      <c r="EP93" s="104"/>
      <c r="EQ93" s="104"/>
      <c r="ER93" s="104"/>
      <c r="ES93" s="104"/>
      <c r="ET93" s="104"/>
      <c r="EU93" s="104"/>
      <c r="EV93" s="104"/>
      <c r="EW93" s="104"/>
      <c r="EX93" s="104"/>
      <c r="EY93" s="104"/>
      <c r="EZ93" s="104"/>
      <c r="FA93" s="104"/>
      <c r="FB93" s="104"/>
      <c r="FC93" s="104"/>
      <c r="FD93" s="104"/>
      <c r="FE93" s="104"/>
      <c r="FF93" s="104"/>
      <c r="FG93" s="104"/>
      <c r="FH93" s="104"/>
      <c r="FI93" s="104"/>
      <c r="FJ93" s="104"/>
      <c r="FK93" s="104"/>
      <c r="FL93" s="104"/>
      <c r="FM93" s="104"/>
      <c r="FN93" s="104"/>
      <c r="FO93" s="104"/>
      <c r="FP93" s="104"/>
      <c r="FQ93" s="104"/>
      <c r="FR93" s="104"/>
      <c r="FS93" s="104"/>
      <c r="FT93" s="104"/>
      <c r="FU93" s="104"/>
      <c r="FV93" s="104"/>
      <c r="FW93" s="104"/>
      <c r="FX93" s="104"/>
      <c r="FY93" s="104"/>
      <c r="FZ93" s="104"/>
      <c r="GA93" s="104"/>
      <c r="GB93" s="104"/>
      <c r="GC93" s="104"/>
      <c r="GD93" s="104"/>
      <c r="GE93" s="104"/>
      <c r="GF93" s="104"/>
      <c r="GG93" s="104"/>
      <c r="GH93" s="104"/>
      <c r="GI93" s="104"/>
      <c r="GJ93" s="104"/>
      <c r="GK93" s="104"/>
      <c r="GL93" s="104"/>
      <c r="GM93" s="104"/>
      <c r="GN93" s="104"/>
      <c r="GO93" s="104"/>
      <c r="GP93" s="104"/>
      <c r="GQ93" s="104"/>
      <c r="GR93" s="104"/>
      <c r="GS93" s="104"/>
      <c r="GT93" s="104"/>
      <c r="GU93" s="104"/>
      <c r="GV93" s="104"/>
      <c r="GW93" s="104"/>
      <c r="GX93" s="104"/>
      <c r="GY93" s="104"/>
      <c r="GZ93" s="104"/>
      <c r="HA93" s="104"/>
      <c r="HB93" s="104"/>
      <c r="HC93" s="104"/>
      <c r="HD93" s="104"/>
      <c r="HE93" s="104"/>
      <c r="HF93" s="104"/>
      <c r="HG93" s="104"/>
      <c r="HH93" s="104"/>
      <c r="HI93" s="104"/>
      <c r="HJ93" s="104"/>
      <c r="HK93" s="104"/>
      <c r="HL93" s="104"/>
      <c r="HM93" s="104"/>
      <c r="HN93" s="104"/>
      <c r="HO93" s="104"/>
      <c r="HP93" s="104"/>
      <c r="HQ93" s="104"/>
      <c r="HR93" s="104"/>
      <c r="HS93" s="104"/>
      <c r="HT93" s="104"/>
      <c r="HU93" s="104"/>
      <c r="HV93" s="104"/>
      <c r="HW93" s="104"/>
      <c r="HX93" s="104"/>
      <c r="HY93" s="104"/>
      <c r="HZ93" s="104"/>
      <c r="IA93" s="104"/>
      <c r="IB93" s="104"/>
      <c r="IC93" s="104"/>
      <c r="ID93" s="104"/>
      <c r="IE93" s="104"/>
      <c r="IF93" s="104"/>
      <c r="IG93" s="104"/>
      <c r="IH93" s="104"/>
      <c r="II93" s="104"/>
      <c r="IJ93" s="104"/>
      <c r="IK93" s="104"/>
      <c r="IL93" s="104"/>
      <c r="IM93" s="104"/>
      <c r="IN93" s="104"/>
      <c r="IO93" s="104"/>
      <c r="IP93" s="104"/>
      <c r="IQ93" s="104"/>
      <c r="IR93" s="104"/>
      <c r="IS93" s="104"/>
      <c r="IT93" s="104"/>
      <c r="IU93" s="104"/>
    </row>
    <row r="94" spans="1:255" s="105" customFormat="1" ht="53.45" customHeight="1">
      <c r="A94" s="20">
        <v>53</v>
      </c>
      <c r="B94" s="97" t="s">
        <v>2509</v>
      </c>
      <c r="C94" s="98"/>
      <c r="D94" s="97"/>
      <c r="E94" s="97"/>
      <c r="F94" s="97"/>
      <c r="G94" s="97"/>
      <c r="H94" s="97"/>
      <c r="I94" s="97"/>
      <c r="J94" s="97"/>
      <c r="K94" s="97"/>
      <c r="L94" s="97"/>
      <c r="M94" s="97"/>
      <c r="N94" s="97"/>
      <c r="O94" s="97"/>
      <c r="P94" s="97"/>
      <c r="Q94" s="97"/>
      <c r="R94" s="97"/>
      <c r="S94" s="97"/>
      <c r="T94" s="350">
        <v>12000</v>
      </c>
      <c r="U94" s="103"/>
      <c r="V94" s="103"/>
      <c r="W94" s="98" t="s">
        <v>949</v>
      </c>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c r="EA94" s="104"/>
      <c r="EB94" s="104"/>
      <c r="EC94" s="104"/>
      <c r="ED94" s="104"/>
      <c r="EE94" s="104"/>
      <c r="EF94" s="104"/>
      <c r="EG94" s="104"/>
      <c r="EH94" s="104"/>
      <c r="EI94" s="104"/>
      <c r="EJ94" s="104"/>
      <c r="EK94" s="104"/>
      <c r="EL94" s="104"/>
      <c r="EM94" s="104"/>
      <c r="EN94" s="104"/>
      <c r="EO94" s="104"/>
      <c r="EP94" s="104"/>
      <c r="EQ94" s="104"/>
      <c r="ER94" s="104"/>
      <c r="ES94" s="104"/>
      <c r="ET94" s="104"/>
      <c r="EU94" s="104"/>
      <c r="EV94" s="104"/>
      <c r="EW94" s="104"/>
      <c r="EX94" s="104"/>
      <c r="EY94" s="104"/>
      <c r="EZ94" s="104"/>
      <c r="FA94" s="104"/>
      <c r="FB94" s="104"/>
      <c r="FC94" s="104"/>
      <c r="FD94" s="104"/>
      <c r="FE94" s="104"/>
      <c r="FF94" s="104"/>
      <c r="FG94" s="104"/>
      <c r="FH94" s="104"/>
      <c r="FI94" s="104"/>
      <c r="FJ94" s="104"/>
      <c r="FK94" s="104"/>
      <c r="FL94" s="104"/>
      <c r="FM94" s="104"/>
      <c r="FN94" s="104"/>
      <c r="FO94" s="104"/>
      <c r="FP94" s="104"/>
      <c r="FQ94" s="104"/>
      <c r="FR94" s="104"/>
      <c r="FS94" s="104"/>
      <c r="FT94" s="104"/>
      <c r="FU94" s="104"/>
      <c r="FV94" s="104"/>
      <c r="FW94" s="104"/>
      <c r="FX94" s="104"/>
      <c r="FY94" s="104"/>
      <c r="FZ94" s="104"/>
      <c r="GA94" s="104"/>
      <c r="GB94" s="104"/>
      <c r="GC94" s="104"/>
      <c r="GD94" s="104"/>
      <c r="GE94" s="104"/>
      <c r="GF94" s="104"/>
      <c r="GG94" s="104"/>
      <c r="GH94" s="104"/>
      <c r="GI94" s="104"/>
      <c r="GJ94" s="104"/>
      <c r="GK94" s="104"/>
      <c r="GL94" s="104"/>
      <c r="GM94" s="104"/>
      <c r="GN94" s="104"/>
      <c r="GO94" s="104"/>
      <c r="GP94" s="104"/>
      <c r="GQ94" s="104"/>
      <c r="GR94" s="104"/>
      <c r="GS94" s="104"/>
      <c r="GT94" s="104"/>
      <c r="GU94" s="104"/>
      <c r="GV94" s="104"/>
      <c r="GW94" s="104"/>
      <c r="GX94" s="104"/>
      <c r="GY94" s="104"/>
      <c r="GZ94" s="104"/>
      <c r="HA94" s="104"/>
      <c r="HB94" s="104"/>
      <c r="HC94" s="104"/>
      <c r="HD94" s="104"/>
      <c r="HE94" s="104"/>
      <c r="HF94" s="104"/>
      <c r="HG94" s="104"/>
      <c r="HH94" s="104"/>
      <c r="HI94" s="104"/>
      <c r="HJ94" s="104"/>
      <c r="HK94" s="104"/>
      <c r="HL94" s="104"/>
      <c r="HM94" s="104"/>
      <c r="HN94" s="104"/>
      <c r="HO94" s="104"/>
      <c r="HP94" s="104"/>
      <c r="HQ94" s="104"/>
      <c r="HR94" s="104"/>
      <c r="HS94" s="104"/>
      <c r="HT94" s="104"/>
      <c r="HU94" s="104"/>
      <c r="HV94" s="104"/>
      <c r="HW94" s="104"/>
      <c r="HX94" s="104"/>
      <c r="HY94" s="104"/>
      <c r="HZ94" s="104"/>
      <c r="IA94" s="104"/>
      <c r="IB94" s="104"/>
      <c r="IC94" s="104"/>
      <c r="ID94" s="104"/>
      <c r="IE94" s="104"/>
      <c r="IF94" s="104"/>
      <c r="IG94" s="104"/>
      <c r="IH94" s="104"/>
      <c r="II94" s="104"/>
      <c r="IJ94" s="104"/>
      <c r="IK94" s="104"/>
      <c r="IL94" s="104"/>
      <c r="IM94" s="104"/>
      <c r="IN94" s="104"/>
      <c r="IO94" s="104"/>
      <c r="IP94" s="104"/>
      <c r="IQ94" s="104"/>
      <c r="IR94" s="104"/>
      <c r="IS94" s="104"/>
      <c r="IT94" s="104"/>
      <c r="IU94" s="104"/>
    </row>
    <row r="95" spans="1:255" s="105" customFormat="1" ht="45" customHeight="1">
      <c r="A95" s="20">
        <v>54</v>
      </c>
      <c r="B95" s="97" t="s">
        <v>2510</v>
      </c>
      <c r="C95" s="98"/>
      <c r="D95" s="97"/>
      <c r="E95" s="97"/>
      <c r="F95" s="97"/>
      <c r="G95" s="97"/>
      <c r="H95" s="97"/>
      <c r="I95" s="97"/>
      <c r="J95" s="97"/>
      <c r="K95" s="97"/>
      <c r="L95" s="97"/>
      <c r="M95" s="97"/>
      <c r="N95" s="97"/>
      <c r="O95" s="97"/>
      <c r="P95" s="97"/>
      <c r="Q95" s="97"/>
      <c r="R95" s="97"/>
      <c r="S95" s="97"/>
      <c r="T95" s="350">
        <v>7500</v>
      </c>
      <c r="U95" s="103"/>
      <c r="V95" s="103"/>
      <c r="W95" s="98" t="s">
        <v>949</v>
      </c>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c r="EA95" s="104"/>
      <c r="EB95" s="104"/>
      <c r="EC95" s="104"/>
      <c r="ED95" s="104"/>
      <c r="EE95" s="104"/>
      <c r="EF95" s="104"/>
      <c r="EG95" s="104"/>
      <c r="EH95" s="104"/>
      <c r="EI95" s="104"/>
      <c r="EJ95" s="104"/>
      <c r="EK95" s="104"/>
      <c r="EL95" s="104"/>
      <c r="EM95" s="104"/>
      <c r="EN95" s="104"/>
      <c r="EO95" s="104"/>
      <c r="EP95" s="104"/>
      <c r="EQ95" s="104"/>
      <c r="ER95" s="104"/>
      <c r="ES95" s="104"/>
      <c r="ET95" s="104"/>
      <c r="EU95" s="104"/>
      <c r="EV95" s="104"/>
      <c r="EW95" s="104"/>
      <c r="EX95" s="104"/>
      <c r="EY95" s="104"/>
      <c r="EZ95" s="104"/>
      <c r="FA95" s="104"/>
      <c r="FB95" s="104"/>
      <c r="FC95" s="104"/>
      <c r="FD95" s="104"/>
      <c r="FE95" s="104"/>
      <c r="FF95" s="104"/>
      <c r="FG95" s="104"/>
      <c r="FH95" s="104"/>
      <c r="FI95" s="104"/>
      <c r="FJ95" s="104"/>
      <c r="FK95" s="104"/>
      <c r="FL95" s="104"/>
      <c r="FM95" s="104"/>
      <c r="FN95" s="104"/>
      <c r="FO95" s="104"/>
      <c r="FP95" s="104"/>
      <c r="FQ95" s="104"/>
      <c r="FR95" s="104"/>
      <c r="FS95" s="104"/>
      <c r="FT95" s="104"/>
      <c r="FU95" s="104"/>
      <c r="FV95" s="104"/>
      <c r="FW95" s="104"/>
      <c r="FX95" s="104"/>
      <c r="FY95" s="104"/>
      <c r="FZ95" s="104"/>
      <c r="GA95" s="104"/>
      <c r="GB95" s="104"/>
      <c r="GC95" s="104"/>
      <c r="GD95" s="104"/>
      <c r="GE95" s="104"/>
      <c r="GF95" s="104"/>
      <c r="GG95" s="104"/>
      <c r="GH95" s="104"/>
      <c r="GI95" s="104"/>
      <c r="GJ95" s="104"/>
      <c r="GK95" s="104"/>
      <c r="GL95" s="104"/>
      <c r="GM95" s="104"/>
      <c r="GN95" s="104"/>
      <c r="GO95" s="104"/>
      <c r="GP95" s="104"/>
      <c r="GQ95" s="104"/>
      <c r="GR95" s="104"/>
      <c r="GS95" s="104"/>
      <c r="GT95" s="104"/>
      <c r="GU95" s="104"/>
      <c r="GV95" s="104"/>
      <c r="GW95" s="104"/>
      <c r="GX95" s="104"/>
      <c r="GY95" s="104"/>
      <c r="GZ95" s="104"/>
      <c r="HA95" s="104"/>
      <c r="HB95" s="104"/>
      <c r="HC95" s="104"/>
      <c r="HD95" s="104"/>
      <c r="HE95" s="104"/>
      <c r="HF95" s="104"/>
      <c r="HG95" s="104"/>
      <c r="HH95" s="104"/>
      <c r="HI95" s="104"/>
      <c r="HJ95" s="104"/>
      <c r="HK95" s="104"/>
      <c r="HL95" s="104"/>
      <c r="HM95" s="104"/>
      <c r="HN95" s="104"/>
      <c r="HO95" s="104"/>
      <c r="HP95" s="104"/>
      <c r="HQ95" s="104"/>
      <c r="HR95" s="104"/>
      <c r="HS95" s="104"/>
      <c r="HT95" s="104"/>
      <c r="HU95" s="104"/>
      <c r="HV95" s="104"/>
      <c r="HW95" s="104"/>
      <c r="HX95" s="104"/>
      <c r="HY95" s="104"/>
      <c r="HZ95" s="104"/>
      <c r="IA95" s="104"/>
      <c r="IB95" s="104"/>
      <c r="IC95" s="104"/>
      <c r="ID95" s="104"/>
      <c r="IE95" s="104"/>
      <c r="IF95" s="104"/>
      <c r="IG95" s="104"/>
      <c r="IH95" s="104"/>
      <c r="II95" s="104"/>
      <c r="IJ95" s="104"/>
      <c r="IK95" s="104"/>
      <c r="IL95" s="104"/>
      <c r="IM95" s="104"/>
      <c r="IN95" s="104"/>
      <c r="IO95" s="104"/>
      <c r="IP95" s="104"/>
      <c r="IQ95" s="104"/>
      <c r="IR95" s="104"/>
      <c r="IS95" s="104"/>
      <c r="IT95" s="104"/>
      <c r="IU95" s="104"/>
    </row>
    <row r="96" spans="1:255" s="105" customFormat="1" ht="45" customHeight="1">
      <c r="A96" s="20">
        <v>55</v>
      </c>
      <c r="B96" s="97" t="s">
        <v>2511</v>
      </c>
      <c r="C96" s="98"/>
      <c r="D96" s="97"/>
      <c r="E96" s="97"/>
      <c r="F96" s="97"/>
      <c r="G96" s="97"/>
      <c r="H96" s="97"/>
      <c r="I96" s="97"/>
      <c r="J96" s="97"/>
      <c r="K96" s="97"/>
      <c r="L96" s="97"/>
      <c r="M96" s="97"/>
      <c r="N96" s="97"/>
      <c r="O96" s="97"/>
      <c r="P96" s="97"/>
      <c r="Q96" s="97"/>
      <c r="R96" s="97"/>
      <c r="S96" s="97"/>
      <c r="T96" s="350">
        <v>2000</v>
      </c>
      <c r="U96" s="103"/>
      <c r="V96" s="103"/>
      <c r="W96" s="98" t="s">
        <v>949</v>
      </c>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c r="EA96" s="104"/>
      <c r="EB96" s="104"/>
      <c r="EC96" s="104"/>
      <c r="ED96" s="104"/>
      <c r="EE96" s="104"/>
      <c r="EF96" s="104"/>
      <c r="EG96" s="104"/>
      <c r="EH96" s="104"/>
      <c r="EI96" s="104"/>
      <c r="EJ96" s="104"/>
      <c r="EK96" s="104"/>
      <c r="EL96" s="104"/>
      <c r="EM96" s="104"/>
      <c r="EN96" s="104"/>
      <c r="EO96" s="104"/>
      <c r="EP96" s="104"/>
      <c r="EQ96" s="104"/>
      <c r="ER96" s="104"/>
      <c r="ES96" s="104"/>
      <c r="ET96" s="104"/>
      <c r="EU96" s="104"/>
      <c r="EV96" s="104"/>
      <c r="EW96" s="104"/>
      <c r="EX96" s="104"/>
      <c r="EY96" s="104"/>
      <c r="EZ96" s="104"/>
      <c r="FA96" s="104"/>
      <c r="FB96" s="104"/>
      <c r="FC96" s="104"/>
      <c r="FD96" s="104"/>
      <c r="FE96" s="104"/>
      <c r="FF96" s="104"/>
      <c r="FG96" s="104"/>
      <c r="FH96" s="104"/>
      <c r="FI96" s="104"/>
      <c r="FJ96" s="104"/>
      <c r="FK96" s="104"/>
      <c r="FL96" s="104"/>
      <c r="FM96" s="104"/>
      <c r="FN96" s="104"/>
      <c r="FO96" s="104"/>
      <c r="FP96" s="104"/>
      <c r="FQ96" s="104"/>
      <c r="FR96" s="104"/>
      <c r="FS96" s="104"/>
      <c r="FT96" s="104"/>
      <c r="FU96" s="104"/>
      <c r="FV96" s="104"/>
      <c r="FW96" s="104"/>
      <c r="FX96" s="104"/>
      <c r="FY96" s="104"/>
      <c r="FZ96" s="104"/>
      <c r="GA96" s="104"/>
      <c r="GB96" s="104"/>
      <c r="GC96" s="104"/>
      <c r="GD96" s="104"/>
      <c r="GE96" s="104"/>
      <c r="GF96" s="104"/>
      <c r="GG96" s="104"/>
      <c r="GH96" s="104"/>
      <c r="GI96" s="104"/>
      <c r="GJ96" s="104"/>
      <c r="GK96" s="104"/>
      <c r="GL96" s="104"/>
      <c r="GM96" s="104"/>
      <c r="GN96" s="104"/>
      <c r="GO96" s="104"/>
      <c r="GP96" s="104"/>
      <c r="GQ96" s="104"/>
      <c r="GR96" s="104"/>
      <c r="GS96" s="104"/>
      <c r="GT96" s="104"/>
      <c r="GU96" s="104"/>
      <c r="GV96" s="104"/>
      <c r="GW96" s="104"/>
      <c r="GX96" s="104"/>
      <c r="GY96" s="104"/>
      <c r="GZ96" s="104"/>
      <c r="HA96" s="104"/>
      <c r="HB96" s="104"/>
      <c r="HC96" s="104"/>
      <c r="HD96" s="104"/>
      <c r="HE96" s="104"/>
      <c r="HF96" s="104"/>
      <c r="HG96" s="104"/>
      <c r="HH96" s="104"/>
      <c r="HI96" s="104"/>
      <c r="HJ96" s="104"/>
      <c r="HK96" s="104"/>
      <c r="HL96" s="104"/>
      <c r="HM96" s="104"/>
      <c r="HN96" s="104"/>
      <c r="HO96" s="104"/>
      <c r="HP96" s="104"/>
      <c r="HQ96" s="104"/>
      <c r="HR96" s="104"/>
      <c r="HS96" s="104"/>
      <c r="HT96" s="104"/>
      <c r="HU96" s="104"/>
      <c r="HV96" s="104"/>
      <c r="HW96" s="104"/>
      <c r="HX96" s="104"/>
      <c r="HY96" s="104"/>
      <c r="HZ96" s="104"/>
      <c r="IA96" s="104"/>
      <c r="IB96" s="104"/>
      <c r="IC96" s="104"/>
      <c r="ID96" s="104"/>
      <c r="IE96" s="104"/>
      <c r="IF96" s="104"/>
      <c r="IG96" s="104"/>
      <c r="IH96" s="104"/>
      <c r="II96" s="104"/>
      <c r="IJ96" s="104"/>
      <c r="IK96" s="104"/>
      <c r="IL96" s="104"/>
      <c r="IM96" s="104"/>
      <c r="IN96" s="104"/>
      <c r="IO96" s="104"/>
      <c r="IP96" s="104"/>
      <c r="IQ96" s="104"/>
      <c r="IR96" s="104"/>
      <c r="IS96" s="104"/>
      <c r="IT96" s="104"/>
      <c r="IU96" s="104"/>
    </row>
    <row r="97" spans="1:255" s="105" customFormat="1" ht="45.95" customHeight="1">
      <c r="A97" s="20">
        <v>56</v>
      </c>
      <c r="B97" s="97" t="s">
        <v>2512</v>
      </c>
      <c r="C97" s="98"/>
      <c r="D97" s="97"/>
      <c r="E97" s="97"/>
      <c r="F97" s="97"/>
      <c r="G97" s="97"/>
      <c r="H97" s="97"/>
      <c r="I97" s="97"/>
      <c r="J97" s="97"/>
      <c r="K97" s="97"/>
      <c r="L97" s="97"/>
      <c r="M97" s="97"/>
      <c r="N97" s="97"/>
      <c r="O97" s="97"/>
      <c r="P97" s="97"/>
      <c r="Q97" s="97"/>
      <c r="R97" s="97"/>
      <c r="S97" s="97"/>
      <c r="T97" s="350">
        <v>1500</v>
      </c>
      <c r="U97" s="103"/>
      <c r="V97" s="103"/>
      <c r="W97" s="98" t="s">
        <v>949</v>
      </c>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c r="EA97" s="104"/>
      <c r="EB97" s="104"/>
      <c r="EC97" s="104"/>
      <c r="ED97" s="104"/>
      <c r="EE97" s="104"/>
      <c r="EF97" s="104"/>
      <c r="EG97" s="104"/>
      <c r="EH97" s="104"/>
      <c r="EI97" s="104"/>
      <c r="EJ97" s="104"/>
      <c r="EK97" s="104"/>
      <c r="EL97" s="104"/>
      <c r="EM97" s="104"/>
      <c r="EN97" s="104"/>
      <c r="EO97" s="104"/>
      <c r="EP97" s="104"/>
      <c r="EQ97" s="104"/>
      <c r="ER97" s="104"/>
      <c r="ES97" s="104"/>
      <c r="ET97" s="104"/>
      <c r="EU97" s="104"/>
      <c r="EV97" s="104"/>
      <c r="EW97" s="104"/>
      <c r="EX97" s="104"/>
      <c r="EY97" s="104"/>
      <c r="EZ97" s="104"/>
      <c r="FA97" s="104"/>
      <c r="FB97" s="104"/>
      <c r="FC97" s="104"/>
      <c r="FD97" s="104"/>
      <c r="FE97" s="104"/>
      <c r="FF97" s="104"/>
      <c r="FG97" s="104"/>
      <c r="FH97" s="104"/>
      <c r="FI97" s="104"/>
      <c r="FJ97" s="104"/>
      <c r="FK97" s="104"/>
      <c r="FL97" s="104"/>
      <c r="FM97" s="104"/>
      <c r="FN97" s="104"/>
      <c r="FO97" s="104"/>
      <c r="FP97" s="104"/>
      <c r="FQ97" s="104"/>
      <c r="FR97" s="104"/>
      <c r="FS97" s="104"/>
      <c r="FT97" s="104"/>
      <c r="FU97" s="104"/>
      <c r="FV97" s="104"/>
      <c r="FW97" s="104"/>
      <c r="FX97" s="104"/>
      <c r="FY97" s="104"/>
      <c r="FZ97" s="104"/>
      <c r="GA97" s="104"/>
      <c r="GB97" s="104"/>
      <c r="GC97" s="104"/>
      <c r="GD97" s="104"/>
      <c r="GE97" s="104"/>
      <c r="GF97" s="104"/>
      <c r="GG97" s="104"/>
      <c r="GH97" s="104"/>
      <c r="GI97" s="104"/>
      <c r="GJ97" s="104"/>
      <c r="GK97" s="104"/>
      <c r="GL97" s="104"/>
      <c r="GM97" s="104"/>
      <c r="GN97" s="104"/>
      <c r="GO97" s="104"/>
      <c r="GP97" s="104"/>
      <c r="GQ97" s="104"/>
      <c r="GR97" s="104"/>
      <c r="GS97" s="104"/>
      <c r="GT97" s="104"/>
      <c r="GU97" s="104"/>
      <c r="GV97" s="104"/>
      <c r="GW97" s="104"/>
      <c r="GX97" s="104"/>
      <c r="GY97" s="104"/>
      <c r="GZ97" s="104"/>
      <c r="HA97" s="104"/>
      <c r="HB97" s="104"/>
      <c r="HC97" s="104"/>
      <c r="HD97" s="104"/>
      <c r="HE97" s="104"/>
      <c r="HF97" s="104"/>
      <c r="HG97" s="104"/>
      <c r="HH97" s="104"/>
      <c r="HI97" s="104"/>
      <c r="HJ97" s="104"/>
      <c r="HK97" s="104"/>
      <c r="HL97" s="104"/>
      <c r="HM97" s="104"/>
      <c r="HN97" s="104"/>
      <c r="HO97" s="104"/>
      <c r="HP97" s="104"/>
      <c r="HQ97" s="104"/>
      <c r="HR97" s="104"/>
      <c r="HS97" s="104"/>
      <c r="HT97" s="104"/>
      <c r="HU97" s="104"/>
      <c r="HV97" s="104"/>
      <c r="HW97" s="104"/>
      <c r="HX97" s="104"/>
      <c r="HY97" s="104"/>
      <c r="HZ97" s="104"/>
      <c r="IA97" s="104"/>
      <c r="IB97" s="104"/>
      <c r="IC97" s="104"/>
      <c r="ID97" s="104"/>
      <c r="IE97" s="104"/>
      <c r="IF97" s="104"/>
      <c r="IG97" s="104"/>
      <c r="IH97" s="104"/>
      <c r="II97" s="104"/>
      <c r="IJ97" s="104"/>
      <c r="IK97" s="104"/>
      <c r="IL97" s="104"/>
      <c r="IM97" s="104"/>
      <c r="IN97" s="104"/>
      <c r="IO97" s="104"/>
      <c r="IP97" s="104"/>
      <c r="IQ97" s="104"/>
      <c r="IR97" s="104"/>
      <c r="IS97" s="104"/>
      <c r="IT97" s="104"/>
      <c r="IU97" s="104"/>
    </row>
    <row r="98" spans="1:255" s="105" customFormat="1" ht="47.1" customHeight="1">
      <c r="A98" s="20">
        <v>57</v>
      </c>
      <c r="B98" s="97" t="s">
        <v>2513</v>
      </c>
      <c r="C98" s="98"/>
      <c r="D98" s="97"/>
      <c r="E98" s="97"/>
      <c r="F98" s="97"/>
      <c r="G98" s="97"/>
      <c r="H98" s="97"/>
      <c r="I98" s="97"/>
      <c r="J98" s="97"/>
      <c r="K98" s="97"/>
      <c r="L98" s="97"/>
      <c r="M98" s="97"/>
      <c r="N98" s="97"/>
      <c r="O98" s="97"/>
      <c r="P98" s="97"/>
      <c r="Q98" s="97"/>
      <c r="R98" s="97"/>
      <c r="S98" s="97"/>
      <c r="T98" s="350">
        <v>1000</v>
      </c>
      <c r="U98" s="103"/>
      <c r="V98" s="103"/>
      <c r="W98" s="98" t="s">
        <v>949</v>
      </c>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c r="EA98" s="104"/>
      <c r="EB98" s="104"/>
      <c r="EC98" s="104"/>
      <c r="ED98" s="104"/>
      <c r="EE98" s="104"/>
      <c r="EF98" s="104"/>
      <c r="EG98" s="104"/>
      <c r="EH98" s="104"/>
      <c r="EI98" s="104"/>
      <c r="EJ98" s="104"/>
      <c r="EK98" s="104"/>
      <c r="EL98" s="104"/>
      <c r="EM98" s="104"/>
      <c r="EN98" s="104"/>
      <c r="EO98" s="104"/>
      <c r="EP98" s="104"/>
      <c r="EQ98" s="104"/>
      <c r="ER98" s="104"/>
      <c r="ES98" s="104"/>
      <c r="ET98" s="104"/>
      <c r="EU98" s="104"/>
      <c r="EV98" s="104"/>
      <c r="EW98" s="104"/>
      <c r="EX98" s="104"/>
      <c r="EY98" s="104"/>
      <c r="EZ98" s="104"/>
      <c r="FA98" s="104"/>
      <c r="FB98" s="104"/>
      <c r="FC98" s="104"/>
      <c r="FD98" s="104"/>
      <c r="FE98" s="104"/>
      <c r="FF98" s="104"/>
      <c r="FG98" s="104"/>
      <c r="FH98" s="104"/>
      <c r="FI98" s="104"/>
      <c r="FJ98" s="104"/>
      <c r="FK98" s="104"/>
      <c r="FL98" s="104"/>
      <c r="FM98" s="104"/>
      <c r="FN98" s="104"/>
      <c r="FO98" s="104"/>
      <c r="FP98" s="104"/>
      <c r="FQ98" s="104"/>
      <c r="FR98" s="104"/>
      <c r="FS98" s="104"/>
      <c r="FT98" s="104"/>
      <c r="FU98" s="104"/>
      <c r="FV98" s="104"/>
      <c r="FW98" s="104"/>
      <c r="FX98" s="104"/>
      <c r="FY98" s="104"/>
      <c r="FZ98" s="104"/>
      <c r="GA98" s="104"/>
      <c r="GB98" s="104"/>
      <c r="GC98" s="104"/>
      <c r="GD98" s="104"/>
      <c r="GE98" s="104"/>
      <c r="GF98" s="104"/>
      <c r="GG98" s="104"/>
      <c r="GH98" s="104"/>
      <c r="GI98" s="104"/>
      <c r="GJ98" s="104"/>
      <c r="GK98" s="104"/>
      <c r="GL98" s="104"/>
      <c r="GM98" s="104"/>
      <c r="GN98" s="104"/>
      <c r="GO98" s="104"/>
      <c r="GP98" s="104"/>
      <c r="GQ98" s="104"/>
      <c r="GR98" s="104"/>
      <c r="GS98" s="104"/>
      <c r="GT98" s="104"/>
      <c r="GU98" s="104"/>
      <c r="GV98" s="104"/>
      <c r="GW98" s="104"/>
      <c r="GX98" s="104"/>
      <c r="GY98" s="104"/>
      <c r="GZ98" s="104"/>
      <c r="HA98" s="104"/>
      <c r="HB98" s="104"/>
      <c r="HC98" s="104"/>
      <c r="HD98" s="104"/>
      <c r="HE98" s="104"/>
      <c r="HF98" s="104"/>
      <c r="HG98" s="104"/>
      <c r="HH98" s="104"/>
      <c r="HI98" s="104"/>
      <c r="HJ98" s="104"/>
      <c r="HK98" s="104"/>
      <c r="HL98" s="104"/>
      <c r="HM98" s="104"/>
      <c r="HN98" s="104"/>
      <c r="HO98" s="104"/>
      <c r="HP98" s="104"/>
      <c r="HQ98" s="104"/>
      <c r="HR98" s="104"/>
      <c r="HS98" s="104"/>
      <c r="HT98" s="104"/>
      <c r="HU98" s="104"/>
      <c r="HV98" s="104"/>
      <c r="HW98" s="104"/>
      <c r="HX98" s="104"/>
      <c r="HY98" s="104"/>
      <c r="HZ98" s="104"/>
      <c r="IA98" s="104"/>
      <c r="IB98" s="104"/>
      <c r="IC98" s="104"/>
      <c r="ID98" s="104"/>
      <c r="IE98" s="104"/>
      <c r="IF98" s="104"/>
      <c r="IG98" s="104"/>
      <c r="IH98" s="104"/>
      <c r="II98" s="104"/>
      <c r="IJ98" s="104"/>
      <c r="IK98" s="104"/>
      <c r="IL98" s="104"/>
      <c r="IM98" s="104"/>
      <c r="IN98" s="104"/>
      <c r="IO98" s="104"/>
      <c r="IP98" s="104"/>
      <c r="IQ98" s="104"/>
      <c r="IR98" s="104"/>
      <c r="IS98" s="104"/>
      <c r="IT98" s="104"/>
      <c r="IU98" s="104"/>
    </row>
    <row r="99" spans="1:255" s="105" customFormat="1" ht="47.1" customHeight="1">
      <c r="A99" s="20">
        <v>58</v>
      </c>
      <c r="B99" s="97" t="s">
        <v>2514</v>
      </c>
      <c r="C99" s="98"/>
      <c r="D99" s="97"/>
      <c r="E99" s="97"/>
      <c r="F99" s="97"/>
      <c r="G99" s="97"/>
      <c r="H99" s="97"/>
      <c r="I99" s="97"/>
      <c r="J99" s="97"/>
      <c r="K99" s="97"/>
      <c r="L99" s="97"/>
      <c r="M99" s="97"/>
      <c r="N99" s="97"/>
      <c r="O99" s="97"/>
      <c r="P99" s="97"/>
      <c r="Q99" s="97"/>
      <c r="R99" s="97"/>
      <c r="S99" s="97"/>
      <c r="T99" s="350">
        <v>1000</v>
      </c>
      <c r="U99" s="103"/>
      <c r="V99" s="103"/>
      <c r="W99" s="98" t="s">
        <v>949</v>
      </c>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c r="EA99" s="104"/>
      <c r="EB99" s="104"/>
      <c r="EC99" s="104"/>
      <c r="ED99" s="104"/>
      <c r="EE99" s="104"/>
      <c r="EF99" s="104"/>
      <c r="EG99" s="104"/>
      <c r="EH99" s="104"/>
      <c r="EI99" s="104"/>
      <c r="EJ99" s="104"/>
      <c r="EK99" s="104"/>
      <c r="EL99" s="104"/>
      <c r="EM99" s="104"/>
      <c r="EN99" s="104"/>
      <c r="EO99" s="104"/>
      <c r="EP99" s="104"/>
      <c r="EQ99" s="104"/>
      <c r="ER99" s="104"/>
      <c r="ES99" s="104"/>
      <c r="ET99" s="104"/>
      <c r="EU99" s="104"/>
      <c r="EV99" s="104"/>
      <c r="EW99" s="104"/>
      <c r="EX99" s="104"/>
      <c r="EY99" s="104"/>
      <c r="EZ99" s="104"/>
      <c r="FA99" s="104"/>
      <c r="FB99" s="104"/>
      <c r="FC99" s="104"/>
      <c r="FD99" s="104"/>
      <c r="FE99" s="104"/>
      <c r="FF99" s="104"/>
      <c r="FG99" s="104"/>
      <c r="FH99" s="104"/>
      <c r="FI99" s="104"/>
      <c r="FJ99" s="104"/>
      <c r="FK99" s="104"/>
      <c r="FL99" s="104"/>
      <c r="FM99" s="104"/>
      <c r="FN99" s="104"/>
      <c r="FO99" s="104"/>
      <c r="FP99" s="104"/>
      <c r="FQ99" s="104"/>
      <c r="FR99" s="104"/>
      <c r="FS99" s="104"/>
      <c r="FT99" s="104"/>
      <c r="FU99" s="104"/>
      <c r="FV99" s="104"/>
      <c r="FW99" s="104"/>
      <c r="FX99" s="104"/>
      <c r="FY99" s="104"/>
      <c r="FZ99" s="104"/>
      <c r="GA99" s="104"/>
      <c r="GB99" s="104"/>
      <c r="GC99" s="104"/>
      <c r="GD99" s="104"/>
      <c r="GE99" s="104"/>
      <c r="GF99" s="104"/>
      <c r="GG99" s="104"/>
      <c r="GH99" s="104"/>
      <c r="GI99" s="104"/>
      <c r="GJ99" s="104"/>
      <c r="GK99" s="104"/>
      <c r="GL99" s="104"/>
      <c r="GM99" s="104"/>
      <c r="GN99" s="104"/>
      <c r="GO99" s="104"/>
      <c r="GP99" s="104"/>
      <c r="GQ99" s="104"/>
      <c r="GR99" s="104"/>
      <c r="GS99" s="104"/>
      <c r="GT99" s="104"/>
      <c r="GU99" s="104"/>
      <c r="GV99" s="104"/>
      <c r="GW99" s="104"/>
      <c r="GX99" s="104"/>
      <c r="GY99" s="104"/>
      <c r="GZ99" s="104"/>
      <c r="HA99" s="104"/>
      <c r="HB99" s="104"/>
      <c r="HC99" s="104"/>
      <c r="HD99" s="104"/>
      <c r="HE99" s="104"/>
      <c r="HF99" s="104"/>
      <c r="HG99" s="104"/>
      <c r="HH99" s="104"/>
      <c r="HI99" s="104"/>
      <c r="HJ99" s="104"/>
      <c r="HK99" s="104"/>
      <c r="HL99" s="104"/>
      <c r="HM99" s="104"/>
      <c r="HN99" s="104"/>
      <c r="HO99" s="104"/>
      <c r="HP99" s="104"/>
      <c r="HQ99" s="104"/>
      <c r="HR99" s="104"/>
      <c r="HS99" s="104"/>
      <c r="HT99" s="104"/>
      <c r="HU99" s="104"/>
      <c r="HV99" s="104"/>
      <c r="HW99" s="104"/>
      <c r="HX99" s="104"/>
      <c r="HY99" s="104"/>
      <c r="HZ99" s="104"/>
      <c r="IA99" s="104"/>
      <c r="IB99" s="104"/>
      <c r="IC99" s="104"/>
      <c r="ID99" s="104"/>
      <c r="IE99" s="104"/>
      <c r="IF99" s="104"/>
      <c r="IG99" s="104"/>
      <c r="IH99" s="104"/>
      <c r="II99" s="104"/>
      <c r="IJ99" s="104"/>
      <c r="IK99" s="104"/>
      <c r="IL99" s="104"/>
      <c r="IM99" s="104"/>
      <c r="IN99" s="104"/>
      <c r="IO99" s="104"/>
      <c r="IP99" s="104"/>
      <c r="IQ99" s="104"/>
      <c r="IR99" s="104"/>
      <c r="IS99" s="104"/>
      <c r="IT99" s="104"/>
      <c r="IU99" s="104"/>
    </row>
    <row r="100" spans="1:255" s="171" customFormat="1" ht="45.95" customHeight="1">
      <c r="A100" s="20">
        <v>59</v>
      </c>
      <c r="B100" s="31" t="s">
        <v>2827</v>
      </c>
      <c r="C100" s="159"/>
      <c r="D100" s="216"/>
      <c r="E100" s="141"/>
      <c r="F100" s="141"/>
      <c r="G100" s="141"/>
      <c r="H100" s="141"/>
      <c r="I100" s="141"/>
      <c r="J100" s="141"/>
      <c r="K100" s="141"/>
      <c r="L100" s="141"/>
      <c r="M100" s="141"/>
      <c r="N100" s="141"/>
      <c r="O100" s="141"/>
      <c r="P100" s="141"/>
      <c r="Q100" s="141"/>
      <c r="R100" s="141"/>
      <c r="S100" s="141"/>
      <c r="T100" s="351">
        <v>4000</v>
      </c>
      <c r="U100" s="141"/>
      <c r="V100" s="141"/>
      <c r="W100" s="20" t="s">
        <v>2830</v>
      </c>
      <c r="X100" s="217"/>
      <c r="Y100" s="217"/>
      <c r="Z100" s="217"/>
      <c r="AA100" s="217"/>
      <c r="AB100" s="217"/>
      <c r="AC100" s="217"/>
      <c r="AD100" s="217"/>
      <c r="AE100" s="217"/>
      <c r="AF100" s="217"/>
      <c r="AG100" s="217"/>
      <c r="AH100" s="217"/>
      <c r="AI100" s="217"/>
      <c r="AJ100" s="217"/>
      <c r="AK100" s="217"/>
      <c r="AL100" s="217"/>
      <c r="AM100" s="217"/>
    </row>
    <row r="101" spans="1:255" s="171" customFormat="1" ht="38.450000000000003" customHeight="1">
      <c r="A101" s="20">
        <v>60</v>
      </c>
      <c r="B101" s="31" t="s">
        <v>2828</v>
      </c>
      <c r="C101" s="159"/>
      <c r="D101" s="216"/>
      <c r="E101" s="141"/>
      <c r="F101" s="141"/>
      <c r="G101" s="141"/>
      <c r="H101" s="141"/>
      <c r="I101" s="141"/>
      <c r="J101" s="141"/>
      <c r="K101" s="141"/>
      <c r="L101" s="141"/>
      <c r="M101" s="141"/>
      <c r="N101" s="141"/>
      <c r="O101" s="141"/>
      <c r="P101" s="141"/>
      <c r="Q101" s="141"/>
      <c r="R101" s="141"/>
      <c r="S101" s="141"/>
      <c r="T101" s="351">
        <v>2000</v>
      </c>
      <c r="U101" s="141"/>
      <c r="V101" s="141"/>
      <c r="W101" s="20" t="s">
        <v>2830</v>
      </c>
      <c r="X101" s="217"/>
      <c r="Y101" s="217"/>
      <c r="Z101" s="217"/>
      <c r="AA101" s="217"/>
      <c r="AB101" s="217"/>
      <c r="AC101" s="217"/>
      <c r="AD101" s="217"/>
      <c r="AE101" s="217"/>
      <c r="AF101" s="217"/>
      <c r="AG101" s="217"/>
      <c r="AH101" s="217"/>
      <c r="AI101" s="217"/>
      <c r="AJ101" s="217"/>
      <c r="AK101" s="217"/>
      <c r="AL101" s="217"/>
      <c r="AM101" s="217"/>
    </row>
    <row r="102" spans="1:255" s="171" customFormat="1" ht="43.5" customHeight="1">
      <c r="A102" s="20">
        <v>61</v>
      </c>
      <c r="B102" s="31" t="s">
        <v>2829</v>
      </c>
      <c r="C102" s="159"/>
      <c r="D102" s="216"/>
      <c r="E102" s="141"/>
      <c r="F102" s="141"/>
      <c r="G102" s="141"/>
      <c r="H102" s="141"/>
      <c r="I102" s="141"/>
      <c r="J102" s="141"/>
      <c r="K102" s="141"/>
      <c r="L102" s="141"/>
      <c r="M102" s="141"/>
      <c r="N102" s="141"/>
      <c r="O102" s="141"/>
      <c r="P102" s="141"/>
      <c r="Q102" s="141"/>
      <c r="R102" s="141"/>
      <c r="S102" s="141"/>
      <c r="T102" s="351">
        <v>3000</v>
      </c>
      <c r="U102" s="141"/>
      <c r="V102" s="141"/>
      <c r="W102" s="20" t="s">
        <v>2830</v>
      </c>
      <c r="X102" s="217"/>
      <c r="Y102" s="217"/>
      <c r="Z102" s="217"/>
      <c r="AA102" s="217"/>
      <c r="AB102" s="217"/>
      <c r="AC102" s="217"/>
      <c r="AD102" s="217"/>
      <c r="AE102" s="217"/>
      <c r="AF102" s="217"/>
      <c r="AG102" s="217"/>
      <c r="AH102" s="217"/>
      <c r="AI102" s="217"/>
      <c r="AJ102" s="217"/>
      <c r="AK102" s="217"/>
      <c r="AL102" s="217"/>
      <c r="AM102" s="217"/>
    </row>
    <row r="103" spans="1:255" s="27" customFormat="1" ht="41.1" customHeight="1">
      <c r="A103" s="47" t="s">
        <v>39</v>
      </c>
      <c r="B103" s="21" t="s">
        <v>40</v>
      </c>
      <c r="C103" s="47"/>
      <c r="D103" s="21"/>
      <c r="E103" s="21"/>
      <c r="F103" s="21"/>
      <c r="G103" s="21"/>
      <c r="H103" s="21"/>
      <c r="I103" s="21"/>
      <c r="J103" s="21"/>
      <c r="K103" s="21"/>
      <c r="L103" s="21"/>
      <c r="M103" s="21"/>
      <c r="N103" s="21"/>
      <c r="O103" s="21"/>
      <c r="P103" s="21"/>
      <c r="Q103" s="21"/>
      <c r="R103" s="21"/>
      <c r="S103" s="21"/>
      <c r="T103" s="350"/>
      <c r="U103" s="21"/>
      <c r="V103" s="21"/>
      <c r="W103" s="47"/>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c r="EW103" s="22"/>
      <c r="EX103" s="22"/>
      <c r="EY103" s="22"/>
      <c r="EZ103" s="22"/>
      <c r="FA103" s="22"/>
      <c r="FB103" s="22"/>
      <c r="FC103" s="22"/>
      <c r="FD103" s="22"/>
      <c r="FE103" s="22"/>
      <c r="FF103" s="22"/>
      <c r="FG103" s="22"/>
      <c r="FH103" s="22"/>
      <c r="FI103" s="22"/>
      <c r="FJ103" s="22"/>
      <c r="FK103" s="22"/>
      <c r="FL103" s="22"/>
      <c r="FM103" s="22"/>
      <c r="FN103" s="22"/>
      <c r="FO103" s="22"/>
      <c r="FP103" s="22"/>
      <c r="FQ103" s="22"/>
      <c r="FR103" s="22"/>
      <c r="FS103" s="22"/>
      <c r="FT103" s="22"/>
      <c r="FU103" s="22"/>
      <c r="FV103" s="22"/>
      <c r="FW103" s="22"/>
      <c r="FX103" s="22"/>
      <c r="FY103" s="22"/>
      <c r="FZ103" s="22"/>
      <c r="GA103" s="22"/>
      <c r="GB103" s="22"/>
      <c r="GC103" s="22"/>
      <c r="GD103" s="22"/>
      <c r="GE103" s="22"/>
      <c r="GF103" s="22"/>
      <c r="GG103" s="22"/>
      <c r="GH103" s="22"/>
      <c r="GI103" s="22"/>
      <c r="GJ103" s="22"/>
      <c r="GK103" s="22"/>
      <c r="GL103" s="22"/>
      <c r="GM103" s="22"/>
      <c r="GN103" s="22"/>
      <c r="GO103" s="22"/>
      <c r="GP103" s="22"/>
      <c r="GQ103" s="22"/>
      <c r="GR103" s="22"/>
      <c r="GS103" s="22"/>
      <c r="GT103" s="22"/>
      <c r="GU103" s="22"/>
      <c r="GV103" s="22"/>
      <c r="GW103" s="22"/>
      <c r="GX103" s="22"/>
      <c r="GY103" s="22"/>
      <c r="GZ103" s="22"/>
      <c r="HA103" s="22"/>
      <c r="HB103" s="22"/>
      <c r="HC103" s="22"/>
      <c r="HD103" s="22"/>
      <c r="HE103" s="22"/>
      <c r="HF103" s="22"/>
      <c r="HG103" s="22"/>
      <c r="HH103" s="22"/>
      <c r="HI103" s="22"/>
      <c r="HJ103" s="22"/>
      <c r="HK103" s="22"/>
      <c r="HL103" s="22"/>
      <c r="HM103" s="22"/>
      <c r="HN103" s="22"/>
      <c r="HO103" s="22"/>
      <c r="HP103" s="22"/>
      <c r="HQ103" s="22"/>
      <c r="HR103" s="22"/>
      <c r="HS103" s="22"/>
      <c r="HT103" s="22"/>
      <c r="HU103" s="22"/>
      <c r="HV103" s="22"/>
      <c r="HW103" s="22"/>
      <c r="HX103" s="22"/>
      <c r="HY103" s="22"/>
      <c r="HZ103" s="22"/>
      <c r="IA103" s="22"/>
      <c r="IB103" s="22"/>
      <c r="IC103" s="22"/>
      <c r="ID103" s="22"/>
      <c r="IE103" s="22"/>
      <c r="IF103" s="22"/>
      <c r="IG103" s="22"/>
      <c r="IH103" s="22"/>
      <c r="II103" s="22"/>
      <c r="IJ103" s="22"/>
      <c r="IK103" s="22"/>
      <c r="IL103" s="22"/>
      <c r="IM103" s="22"/>
      <c r="IN103" s="22"/>
      <c r="IO103" s="22"/>
      <c r="IP103" s="22"/>
      <c r="IQ103" s="22"/>
      <c r="IR103" s="22"/>
      <c r="IS103" s="22"/>
      <c r="IT103" s="22"/>
      <c r="IU103" s="22"/>
    </row>
    <row r="104" spans="1:255" s="32" customFormat="1" ht="33" customHeight="1">
      <c r="A104" s="118" t="s">
        <v>219</v>
      </c>
      <c r="B104" s="115" t="s">
        <v>1266</v>
      </c>
      <c r="C104" s="118"/>
      <c r="D104" s="115"/>
      <c r="E104" s="115"/>
      <c r="F104" s="115"/>
      <c r="G104" s="115"/>
      <c r="H104" s="115"/>
      <c r="I104" s="115"/>
      <c r="J104" s="115"/>
      <c r="K104" s="115"/>
      <c r="L104" s="115"/>
      <c r="M104" s="115"/>
      <c r="N104" s="115"/>
      <c r="O104" s="115"/>
      <c r="P104" s="115"/>
      <c r="Q104" s="115"/>
      <c r="R104" s="115"/>
      <c r="S104" s="115"/>
      <c r="T104" s="346">
        <f>+T108</f>
        <v>850</v>
      </c>
      <c r="U104" s="115"/>
      <c r="V104" s="115"/>
      <c r="W104" s="118"/>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c r="AV104" s="119"/>
      <c r="AW104" s="119"/>
      <c r="AX104" s="119"/>
      <c r="AY104" s="119"/>
      <c r="AZ104" s="119"/>
      <c r="BA104" s="119"/>
      <c r="BB104" s="119"/>
      <c r="BC104" s="119"/>
      <c r="BD104" s="119"/>
      <c r="BE104" s="119"/>
      <c r="BF104" s="119"/>
      <c r="BG104" s="119"/>
      <c r="BH104" s="119"/>
      <c r="BI104" s="119"/>
      <c r="BJ104" s="119"/>
      <c r="BK104" s="119"/>
      <c r="BL104" s="119"/>
      <c r="BM104" s="119"/>
      <c r="BN104" s="119"/>
      <c r="BO104" s="119"/>
      <c r="BP104" s="119"/>
      <c r="BQ104" s="119"/>
      <c r="BR104" s="119"/>
      <c r="BS104" s="119"/>
      <c r="BT104" s="119"/>
      <c r="BU104" s="119"/>
      <c r="BV104" s="119"/>
      <c r="BW104" s="119"/>
      <c r="BX104" s="119"/>
      <c r="BY104" s="119"/>
      <c r="BZ104" s="119"/>
      <c r="CA104" s="119"/>
      <c r="CB104" s="119"/>
      <c r="CC104" s="119"/>
      <c r="CD104" s="119"/>
      <c r="CE104" s="119"/>
      <c r="CF104" s="119"/>
      <c r="CG104" s="119"/>
      <c r="CH104" s="119"/>
      <c r="CI104" s="119"/>
      <c r="CJ104" s="119"/>
      <c r="CK104" s="119"/>
      <c r="CL104" s="119"/>
      <c r="CM104" s="119"/>
      <c r="CN104" s="119"/>
      <c r="CO104" s="119"/>
      <c r="CP104" s="119"/>
      <c r="CQ104" s="119"/>
      <c r="CR104" s="119"/>
      <c r="CS104" s="119"/>
      <c r="CT104" s="119"/>
      <c r="CU104" s="119"/>
      <c r="CV104" s="119"/>
      <c r="CW104" s="119"/>
      <c r="CX104" s="119"/>
      <c r="CY104" s="119"/>
      <c r="CZ104" s="119"/>
      <c r="DA104" s="119"/>
      <c r="DB104" s="119"/>
      <c r="DC104" s="119"/>
      <c r="DD104" s="119"/>
      <c r="DE104" s="119"/>
      <c r="DF104" s="119"/>
      <c r="DG104" s="119"/>
      <c r="DH104" s="119"/>
      <c r="DI104" s="119"/>
      <c r="DJ104" s="119"/>
      <c r="DK104" s="119"/>
      <c r="DL104" s="119"/>
      <c r="DM104" s="119"/>
      <c r="DN104" s="119"/>
      <c r="DO104" s="119"/>
      <c r="DP104" s="119"/>
      <c r="DQ104" s="119"/>
      <c r="DR104" s="119"/>
      <c r="DS104" s="119"/>
      <c r="DT104" s="119"/>
      <c r="DU104" s="119"/>
      <c r="DV104" s="119"/>
      <c r="DW104" s="119"/>
      <c r="DX104" s="119"/>
      <c r="DY104" s="119"/>
      <c r="DZ104" s="119"/>
      <c r="EA104" s="119"/>
      <c r="EB104" s="119"/>
      <c r="EC104" s="119"/>
      <c r="ED104" s="119"/>
      <c r="EE104" s="119"/>
      <c r="EF104" s="119"/>
      <c r="EG104" s="119"/>
      <c r="EH104" s="119"/>
      <c r="EI104" s="119"/>
      <c r="EJ104" s="119"/>
      <c r="EK104" s="119"/>
      <c r="EL104" s="119"/>
      <c r="EM104" s="119"/>
      <c r="EN104" s="119"/>
      <c r="EO104" s="119"/>
      <c r="EP104" s="119"/>
      <c r="EQ104" s="119"/>
      <c r="ER104" s="119"/>
      <c r="ES104" s="119"/>
      <c r="ET104" s="119"/>
      <c r="EU104" s="119"/>
      <c r="EV104" s="119"/>
      <c r="EW104" s="119"/>
      <c r="EX104" s="119"/>
      <c r="EY104" s="119"/>
      <c r="EZ104" s="119"/>
      <c r="FA104" s="119"/>
      <c r="FB104" s="119"/>
      <c r="FC104" s="119"/>
      <c r="FD104" s="119"/>
      <c r="FE104" s="119"/>
      <c r="FF104" s="119"/>
      <c r="FG104" s="119"/>
      <c r="FH104" s="119"/>
      <c r="FI104" s="119"/>
      <c r="FJ104" s="119"/>
      <c r="FK104" s="119"/>
      <c r="FL104" s="119"/>
      <c r="FM104" s="119"/>
      <c r="FN104" s="119"/>
      <c r="FO104" s="119"/>
      <c r="FP104" s="119"/>
      <c r="FQ104" s="119"/>
      <c r="FR104" s="119"/>
      <c r="FS104" s="119"/>
      <c r="FT104" s="119"/>
      <c r="FU104" s="119"/>
      <c r="FV104" s="119"/>
      <c r="FW104" s="119"/>
      <c r="FX104" s="119"/>
      <c r="FY104" s="119"/>
      <c r="FZ104" s="119"/>
      <c r="GA104" s="119"/>
      <c r="GB104" s="119"/>
      <c r="GC104" s="119"/>
      <c r="GD104" s="119"/>
      <c r="GE104" s="119"/>
      <c r="GF104" s="119"/>
      <c r="GG104" s="119"/>
      <c r="GH104" s="119"/>
      <c r="GI104" s="119"/>
      <c r="GJ104" s="119"/>
      <c r="GK104" s="119"/>
      <c r="GL104" s="119"/>
      <c r="GM104" s="119"/>
      <c r="GN104" s="119"/>
      <c r="GO104" s="119"/>
      <c r="GP104" s="119"/>
      <c r="GQ104" s="119"/>
      <c r="GR104" s="119"/>
      <c r="GS104" s="119"/>
      <c r="GT104" s="119"/>
      <c r="GU104" s="119"/>
      <c r="GV104" s="119"/>
      <c r="GW104" s="119"/>
      <c r="GX104" s="119"/>
      <c r="GY104" s="119"/>
      <c r="GZ104" s="119"/>
      <c r="HA104" s="119"/>
      <c r="HB104" s="119"/>
      <c r="HC104" s="119"/>
      <c r="HD104" s="119"/>
      <c r="HE104" s="119"/>
      <c r="HF104" s="119"/>
      <c r="HG104" s="119"/>
      <c r="HH104" s="119"/>
      <c r="HI104" s="119"/>
      <c r="HJ104" s="119"/>
      <c r="HK104" s="119"/>
      <c r="HL104" s="119"/>
      <c r="HM104" s="119"/>
      <c r="HN104" s="119"/>
      <c r="HO104" s="119"/>
      <c r="HP104" s="119"/>
      <c r="HQ104" s="119"/>
      <c r="HR104" s="119"/>
      <c r="HS104" s="119"/>
      <c r="HT104" s="119"/>
      <c r="HU104" s="119"/>
      <c r="HV104" s="119"/>
      <c r="HW104" s="119"/>
      <c r="HX104" s="119"/>
      <c r="HY104" s="119"/>
      <c r="HZ104" s="119"/>
      <c r="IA104" s="119"/>
      <c r="IB104" s="119"/>
      <c r="IC104" s="119"/>
      <c r="ID104" s="119"/>
      <c r="IE104" s="119"/>
      <c r="IF104" s="119"/>
      <c r="IG104" s="119"/>
      <c r="IH104" s="119"/>
      <c r="II104" s="119"/>
      <c r="IJ104" s="119"/>
      <c r="IK104" s="119"/>
      <c r="IL104" s="119"/>
      <c r="IM104" s="119"/>
      <c r="IN104" s="119"/>
      <c r="IO104" s="119"/>
      <c r="IP104" s="119"/>
      <c r="IQ104" s="119"/>
      <c r="IR104" s="119"/>
      <c r="IS104" s="119"/>
      <c r="IT104" s="119"/>
      <c r="IU104" s="119"/>
    </row>
    <row r="105" spans="1:255" s="144" customFormat="1" ht="42.6" customHeight="1">
      <c r="A105" s="25" t="s">
        <v>1255</v>
      </c>
      <c r="B105" s="26" t="s">
        <v>29</v>
      </c>
      <c r="C105" s="25"/>
      <c r="D105" s="26"/>
      <c r="E105" s="26"/>
      <c r="F105" s="26"/>
      <c r="G105" s="26"/>
      <c r="H105" s="26"/>
      <c r="I105" s="26"/>
      <c r="J105" s="26"/>
      <c r="K105" s="26"/>
      <c r="L105" s="26"/>
      <c r="M105" s="26"/>
      <c r="N105" s="26"/>
      <c r="O105" s="26"/>
      <c r="P105" s="26"/>
      <c r="Q105" s="26"/>
      <c r="R105" s="26"/>
      <c r="S105" s="26"/>
      <c r="T105" s="347"/>
      <c r="U105" s="26"/>
      <c r="V105" s="26"/>
      <c r="W105" s="25"/>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7"/>
      <c r="EJ105" s="27"/>
      <c r="EK105" s="27"/>
      <c r="EL105" s="27"/>
      <c r="EM105" s="27"/>
      <c r="EN105" s="27"/>
      <c r="EO105" s="27"/>
      <c r="EP105" s="27"/>
      <c r="EQ105" s="27"/>
      <c r="ER105" s="27"/>
      <c r="ES105" s="27"/>
      <c r="ET105" s="27"/>
      <c r="EU105" s="27"/>
      <c r="EV105" s="27"/>
      <c r="EW105" s="27"/>
      <c r="EX105" s="27"/>
      <c r="EY105" s="27"/>
      <c r="EZ105" s="27"/>
      <c r="FA105" s="27"/>
      <c r="FB105" s="27"/>
      <c r="FC105" s="27"/>
      <c r="FD105" s="27"/>
      <c r="FE105" s="27"/>
      <c r="FF105" s="27"/>
      <c r="FG105" s="27"/>
      <c r="FH105" s="27"/>
      <c r="FI105" s="27"/>
      <c r="FJ105" s="27"/>
      <c r="FK105" s="27"/>
      <c r="FL105" s="27"/>
      <c r="FM105" s="27"/>
      <c r="FN105" s="27"/>
      <c r="FO105" s="27"/>
      <c r="FP105" s="27"/>
      <c r="FQ105" s="27"/>
      <c r="FR105" s="27"/>
      <c r="FS105" s="27"/>
      <c r="FT105" s="27"/>
      <c r="FU105" s="27"/>
      <c r="FV105" s="27"/>
      <c r="FW105" s="27"/>
      <c r="FX105" s="27"/>
      <c r="FY105" s="27"/>
      <c r="FZ105" s="27"/>
      <c r="GA105" s="27"/>
      <c r="GB105" s="27"/>
      <c r="GC105" s="27"/>
      <c r="GD105" s="27"/>
      <c r="GE105" s="27"/>
      <c r="GF105" s="27"/>
      <c r="GG105" s="27"/>
      <c r="GH105" s="27"/>
      <c r="GI105" s="27"/>
      <c r="GJ105" s="27"/>
      <c r="GK105" s="27"/>
      <c r="GL105" s="27"/>
      <c r="GM105" s="27"/>
      <c r="GN105" s="27"/>
      <c r="GO105" s="27"/>
      <c r="GP105" s="27"/>
      <c r="GQ105" s="27"/>
      <c r="GR105" s="27"/>
      <c r="GS105" s="27"/>
      <c r="GT105" s="27"/>
      <c r="GU105" s="27"/>
      <c r="GV105" s="27"/>
      <c r="GW105" s="27"/>
      <c r="GX105" s="27"/>
      <c r="GY105" s="27"/>
      <c r="GZ105" s="27"/>
      <c r="HA105" s="27"/>
      <c r="HB105" s="27"/>
      <c r="HC105" s="27"/>
      <c r="HD105" s="27"/>
      <c r="HE105" s="27"/>
      <c r="HF105" s="27"/>
      <c r="HG105" s="27"/>
      <c r="HH105" s="27"/>
      <c r="HI105" s="27"/>
      <c r="HJ105" s="27"/>
      <c r="HK105" s="27"/>
      <c r="HL105" s="27"/>
      <c r="HM105" s="27"/>
      <c r="HN105" s="27"/>
      <c r="HO105" s="27"/>
      <c r="HP105" s="27"/>
      <c r="HQ105" s="27"/>
      <c r="HR105" s="27"/>
      <c r="HS105" s="27"/>
      <c r="HT105" s="27"/>
      <c r="HU105" s="27"/>
      <c r="HV105" s="27"/>
      <c r="HW105" s="27"/>
      <c r="HX105" s="27"/>
      <c r="HY105" s="27"/>
      <c r="HZ105" s="27"/>
      <c r="IA105" s="27"/>
      <c r="IB105" s="27"/>
      <c r="IC105" s="27"/>
      <c r="ID105" s="27"/>
      <c r="IE105" s="27"/>
      <c r="IF105" s="27"/>
      <c r="IG105" s="27"/>
      <c r="IH105" s="27"/>
      <c r="II105" s="27"/>
      <c r="IJ105" s="27"/>
      <c r="IK105" s="27"/>
      <c r="IL105" s="27"/>
      <c r="IM105" s="27"/>
      <c r="IN105" s="27"/>
      <c r="IO105" s="27"/>
      <c r="IP105" s="27"/>
      <c r="IQ105" s="27"/>
      <c r="IR105" s="27"/>
      <c r="IS105" s="27"/>
      <c r="IT105" s="27"/>
      <c r="IU105" s="27"/>
    </row>
    <row r="106" spans="1:255" s="27" customFormat="1" ht="50.1" customHeight="1">
      <c r="A106" s="25" t="s">
        <v>1256</v>
      </c>
      <c r="B106" s="26" t="s">
        <v>35</v>
      </c>
      <c r="C106" s="25"/>
      <c r="D106" s="26"/>
      <c r="E106" s="26"/>
      <c r="F106" s="26"/>
      <c r="G106" s="26"/>
      <c r="H106" s="26"/>
      <c r="I106" s="26"/>
      <c r="J106" s="26"/>
      <c r="K106" s="26"/>
      <c r="L106" s="26"/>
      <c r="M106" s="26"/>
      <c r="N106" s="26"/>
      <c r="O106" s="26"/>
      <c r="P106" s="26"/>
      <c r="Q106" s="26"/>
      <c r="R106" s="26"/>
      <c r="S106" s="26"/>
      <c r="T106" s="347"/>
      <c r="U106" s="26"/>
      <c r="V106" s="26"/>
      <c r="W106" s="25"/>
    </row>
    <row r="107" spans="1:255" s="22" customFormat="1" ht="41.45" customHeight="1">
      <c r="A107" s="25" t="s">
        <v>1257</v>
      </c>
      <c r="B107" s="26" t="s">
        <v>37</v>
      </c>
      <c r="C107" s="25"/>
      <c r="D107" s="26"/>
      <c r="E107" s="26"/>
      <c r="F107" s="26"/>
      <c r="G107" s="26"/>
      <c r="H107" s="26"/>
      <c r="I107" s="26"/>
      <c r="J107" s="26"/>
      <c r="K107" s="26"/>
      <c r="L107" s="26"/>
      <c r="M107" s="26"/>
      <c r="N107" s="26"/>
      <c r="O107" s="26"/>
      <c r="P107" s="26"/>
      <c r="Q107" s="26"/>
      <c r="R107" s="26"/>
      <c r="S107" s="26"/>
      <c r="T107" s="347">
        <f>+T108</f>
        <v>850</v>
      </c>
      <c r="U107" s="26"/>
      <c r="V107" s="26"/>
      <c r="W107" s="25"/>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c r="EO107" s="27"/>
      <c r="EP107" s="27"/>
      <c r="EQ107" s="27"/>
      <c r="ER107" s="27"/>
      <c r="ES107" s="27"/>
      <c r="ET107" s="27"/>
      <c r="EU107" s="27"/>
      <c r="EV107" s="27"/>
      <c r="EW107" s="27"/>
      <c r="EX107" s="27"/>
      <c r="EY107" s="27"/>
      <c r="EZ107" s="27"/>
      <c r="FA107" s="27"/>
      <c r="FB107" s="27"/>
      <c r="FC107" s="27"/>
      <c r="FD107" s="27"/>
      <c r="FE107" s="27"/>
      <c r="FF107" s="27"/>
      <c r="FG107" s="27"/>
      <c r="FH107" s="27"/>
      <c r="FI107" s="27"/>
      <c r="FJ107" s="27"/>
      <c r="FK107" s="27"/>
      <c r="FL107" s="27"/>
      <c r="FM107" s="27"/>
      <c r="FN107" s="27"/>
      <c r="FO107" s="27"/>
      <c r="FP107" s="27"/>
      <c r="FQ107" s="27"/>
      <c r="FR107" s="27"/>
      <c r="FS107" s="27"/>
      <c r="FT107" s="27"/>
      <c r="FU107" s="27"/>
      <c r="FV107" s="27"/>
      <c r="FW107" s="27"/>
      <c r="FX107" s="27"/>
      <c r="FY107" s="27"/>
      <c r="FZ107" s="27"/>
      <c r="GA107" s="27"/>
      <c r="GB107" s="27"/>
      <c r="GC107" s="27"/>
      <c r="GD107" s="27"/>
      <c r="GE107" s="27"/>
      <c r="GF107" s="27"/>
      <c r="GG107" s="27"/>
      <c r="GH107" s="27"/>
      <c r="GI107" s="27"/>
      <c r="GJ107" s="27"/>
      <c r="GK107" s="27"/>
      <c r="GL107" s="27"/>
      <c r="GM107" s="27"/>
      <c r="GN107" s="27"/>
      <c r="GO107" s="27"/>
      <c r="GP107" s="27"/>
      <c r="GQ107" s="27"/>
      <c r="GR107" s="27"/>
      <c r="GS107" s="27"/>
      <c r="GT107" s="27"/>
      <c r="GU107" s="27"/>
      <c r="GV107" s="27"/>
      <c r="GW107" s="27"/>
      <c r="GX107" s="27"/>
      <c r="GY107" s="27"/>
      <c r="GZ107" s="27"/>
      <c r="HA107" s="27"/>
      <c r="HB107" s="27"/>
      <c r="HC107" s="27"/>
      <c r="HD107" s="27"/>
      <c r="HE107" s="27"/>
      <c r="HF107" s="27"/>
      <c r="HG107" s="27"/>
      <c r="HH107" s="27"/>
      <c r="HI107" s="27"/>
      <c r="HJ107" s="27"/>
      <c r="HK107" s="27"/>
      <c r="HL107" s="27"/>
      <c r="HM107" s="27"/>
      <c r="HN107" s="27"/>
      <c r="HO107" s="27"/>
      <c r="HP107" s="27"/>
      <c r="HQ107" s="27"/>
      <c r="HR107" s="27"/>
      <c r="HS107" s="27"/>
      <c r="HT107" s="27"/>
      <c r="HU107" s="27"/>
      <c r="HV107" s="27"/>
      <c r="HW107" s="27"/>
      <c r="HX107" s="27"/>
      <c r="HY107" s="27"/>
      <c r="HZ107" s="27"/>
      <c r="IA107" s="27"/>
      <c r="IB107" s="27"/>
      <c r="IC107" s="27"/>
      <c r="ID107" s="27"/>
      <c r="IE107" s="27"/>
      <c r="IF107" s="27"/>
      <c r="IG107" s="27"/>
      <c r="IH107" s="27"/>
      <c r="II107" s="27"/>
      <c r="IJ107" s="27"/>
      <c r="IK107" s="27"/>
      <c r="IL107" s="27"/>
      <c r="IM107" s="27"/>
      <c r="IN107" s="27"/>
      <c r="IO107" s="27"/>
      <c r="IP107" s="27"/>
      <c r="IQ107" s="27"/>
      <c r="IR107" s="27"/>
      <c r="IS107" s="27"/>
      <c r="IT107" s="27"/>
      <c r="IU107" s="27"/>
    </row>
    <row r="108" spans="1:255" s="144" customFormat="1" ht="38.450000000000003" customHeight="1">
      <c r="A108" s="47" t="s">
        <v>41</v>
      </c>
      <c r="B108" s="21" t="s">
        <v>38</v>
      </c>
      <c r="C108" s="47"/>
      <c r="D108" s="21"/>
      <c r="E108" s="21"/>
      <c r="F108" s="21"/>
      <c r="G108" s="21"/>
      <c r="H108" s="21"/>
      <c r="I108" s="21"/>
      <c r="J108" s="21"/>
      <c r="K108" s="21"/>
      <c r="L108" s="21"/>
      <c r="M108" s="21"/>
      <c r="N108" s="21"/>
      <c r="O108" s="21"/>
      <c r="P108" s="21"/>
      <c r="Q108" s="21"/>
      <c r="R108" s="21"/>
      <c r="S108" s="21"/>
      <c r="T108" s="348">
        <f>+SUM(T109:T111)</f>
        <v>850</v>
      </c>
      <c r="U108" s="21"/>
      <c r="V108" s="21"/>
      <c r="W108" s="47"/>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c r="FO108" s="22"/>
      <c r="FP108" s="22"/>
      <c r="FQ108" s="22"/>
      <c r="FR108" s="22"/>
      <c r="FS108" s="22"/>
      <c r="FT108" s="22"/>
      <c r="FU108" s="22"/>
      <c r="FV108" s="22"/>
      <c r="FW108" s="22"/>
      <c r="FX108" s="22"/>
      <c r="FY108" s="22"/>
      <c r="FZ108" s="22"/>
      <c r="GA108" s="22"/>
      <c r="GB108" s="22"/>
      <c r="GC108" s="22"/>
      <c r="GD108" s="22"/>
      <c r="GE108" s="22"/>
      <c r="GF108" s="22"/>
      <c r="GG108" s="22"/>
      <c r="GH108" s="22"/>
      <c r="GI108" s="22"/>
      <c r="GJ108" s="22"/>
      <c r="GK108" s="22"/>
      <c r="GL108" s="22"/>
      <c r="GM108" s="22"/>
      <c r="GN108" s="22"/>
      <c r="GO108" s="22"/>
      <c r="GP108" s="22"/>
      <c r="GQ108" s="22"/>
      <c r="GR108" s="22"/>
      <c r="GS108" s="22"/>
      <c r="GT108" s="22"/>
      <c r="GU108" s="22"/>
      <c r="GV108" s="22"/>
      <c r="GW108" s="22"/>
      <c r="GX108" s="22"/>
      <c r="GY108" s="22"/>
      <c r="GZ108" s="22"/>
      <c r="HA108" s="22"/>
      <c r="HB108" s="22"/>
      <c r="HC108" s="22"/>
      <c r="HD108" s="22"/>
      <c r="HE108" s="22"/>
      <c r="HF108" s="22"/>
      <c r="HG108" s="22"/>
      <c r="HH108" s="22"/>
      <c r="HI108" s="22"/>
      <c r="HJ108" s="22"/>
      <c r="HK108" s="22"/>
      <c r="HL108" s="22"/>
      <c r="HM108" s="22"/>
      <c r="HN108" s="22"/>
      <c r="HO108" s="22"/>
      <c r="HP108" s="22"/>
      <c r="HQ108" s="22"/>
      <c r="HR108" s="22"/>
      <c r="HS108" s="22"/>
      <c r="HT108" s="22"/>
      <c r="HU108" s="22"/>
      <c r="HV108" s="22"/>
      <c r="HW108" s="22"/>
      <c r="HX108" s="22"/>
      <c r="HY108" s="22"/>
      <c r="HZ108" s="22"/>
      <c r="IA108" s="22"/>
      <c r="IB108" s="22"/>
      <c r="IC108" s="22"/>
      <c r="ID108" s="22"/>
      <c r="IE108" s="22"/>
      <c r="IF108" s="22"/>
      <c r="IG108" s="22"/>
      <c r="IH108" s="22"/>
      <c r="II108" s="22"/>
      <c r="IJ108" s="22"/>
      <c r="IK108" s="22"/>
      <c r="IL108" s="22"/>
      <c r="IM108" s="22"/>
      <c r="IN108" s="22"/>
      <c r="IO108" s="22"/>
      <c r="IP108" s="22"/>
      <c r="IQ108" s="22"/>
      <c r="IR108" s="22"/>
      <c r="IS108" s="22"/>
      <c r="IT108" s="22"/>
      <c r="IU108" s="22"/>
    </row>
    <row r="109" spans="1:255" s="119" customFormat="1" ht="33.950000000000003" customHeight="1">
      <c r="A109" s="20">
        <v>1</v>
      </c>
      <c r="B109" s="153" t="s">
        <v>1369</v>
      </c>
      <c r="C109" s="20"/>
      <c r="D109" s="31"/>
      <c r="E109" s="31"/>
      <c r="F109" s="31"/>
      <c r="G109" s="31"/>
      <c r="H109" s="31"/>
      <c r="I109" s="31"/>
      <c r="J109" s="31"/>
      <c r="K109" s="31"/>
      <c r="L109" s="31"/>
      <c r="M109" s="31"/>
      <c r="N109" s="31"/>
      <c r="O109" s="31"/>
      <c r="P109" s="31"/>
      <c r="Q109" s="31"/>
      <c r="R109" s="31"/>
      <c r="S109" s="31"/>
      <c r="T109" s="352">
        <v>200</v>
      </c>
      <c r="U109" s="31"/>
      <c r="V109" s="31"/>
      <c r="W109" s="20" t="s">
        <v>986</v>
      </c>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c r="GN109" s="32"/>
      <c r="GO109" s="32"/>
      <c r="GP109" s="32"/>
      <c r="GQ109" s="32"/>
      <c r="GR109" s="32"/>
      <c r="GS109" s="32"/>
      <c r="GT109" s="32"/>
      <c r="GU109" s="32"/>
      <c r="GV109" s="32"/>
      <c r="GW109" s="32"/>
      <c r="GX109" s="32"/>
      <c r="GY109" s="32"/>
      <c r="GZ109" s="32"/>
      <c r="HA109" s="32"/>
      <c r="HB109" s="32"/>
      <c r="HC109" s="32"/>
      <c r="HD109" s="32"/>
      <c r="HE109" s="32"/>
      <c r="HF109" s="32"/>
      <c r="HG109" s="32"/>
      <c r="HH109" s="32"/>
      <c r="HI109" s="32"/>
      <c r="HJ109" s="32"/>
      <c r="HK109" s="32"/>
      <c r="HL109" s="32"/>
      <c r="HM109" s="32"/>
      <c r="HN109" s="32"/>
      <c r="HO109" s="32"/>
      <c r="HP109" s="32"/>
      <c r="HQ109" s="32"/>
      <c r="HR109" s="32"/>
      <c r="HS109" s="32"/>
      <c r="HT109" s="32"/>
      <c r="HU109" s="32"/>
      <c r="HV109" s="32"/>
      <c r="HW109" s="32"/>
      <c r="HX109" s="32"/>
      <c r="HY109" s="32"/>
      <c r="HZ109" s="32"/>
      <c r="IA109" s="32"/>
      <c r="IB109" s="32"/>
      <c r="IC109" s="32"/>
      <c r="ID109" s="32"/>
      <c r="IE109" s="32"/>
      <c r="IF109" s="32"/>
      <c r="IG109" s="32"/>
      <c r="IH109" s="32"/>
      <c r="II109" s="32"/>
      <c r="IJ109" s="32"/>
      <c r="IK109" s="32"/>
      <c r="IL109" s="32"/>
      <c r="IM109" s="32"/>
      <c r="IN109" s="32"/>
      <c r="IO109" s="32"/>
      <c r="IP109" s="32"/>
      <c r="IQ109" s="32"/>
      <c r="IR109" s="32"/>
      <c r="IS109" s="32"/>
      <c r="IT109" s="32"/>
      <c r="IU109" s="32"/>
    </row>
    <row r="110" spans="1:255" s="27" customFormat="1" ht="43.5" customHeight="1">
      <c r="A110" s="20">
        <v>2</v>
      </c>
      <c r="B110" s="23" t="s">
        <v>494</v>
      </c>
      <c r="C110" s="20" t="s">
        <v>236</v>
      </c>
      <c r="D110" s="21"/>
      <c r="E110" s="21"/>
      <c r="F110" s="21"/>
      <c r="G110" s="21"/>
      <c r="H110" s="21"/>
      <c r="I110" s="21"/>
      <c r="J110" s="21"/>
      <c r="K110" s="21"/>
      <c r="L110" s="21"/>
      <c r="M110" s="21"/>
      <c r="N110" s="21"/>
      <c r="O110" s="21"/>
      <c r="P110" s="21"/>
      <c r="Q110" s="21"/>
      <c r="R110" s="21"/>
      <c r="S110" s="21"/>
      <c r="T110" s="353">
        <v>500</v>
      </c>
      <c r="U110" s="21"/>
      <c r="V110" s="21"/>
      <c r="W110" s="20" t="s">
        <v>101</v>
      </c>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c r="EA110" s="22"/>
      <c r="EB110" s="22"/>
      <c r="EC110" s="22"/>
      <c r="ED110" s="22"/>
      <c r="EE110" s="22"/>
      <c r="EF110" s="22"/>
      <c r="EG110" s="22"/>
      <c r="EH110" s="22"/>
      <c r="EI110" s="22"/>
      <c r="EJ110" s="22"/>
      <c r="EK110" s="22"/>
      <c r="EL110" s="22"/>
      <c r="EM110" s="22"/>
      <c r="EN110" s="22"/>
      <c r="EO110" s="22"/>
      <c r="EP110" s="22"/>
      <c r="EQ110" s="22"/>
      <c r="ER110" s="22"/>
      <c r="ES110" s="22"/>
      <c r="ET110" s="22"/>
      <c r="EU110" s="22"/>
      <c r="EV110" s="22"/>
      <c r="EW110" s="22"/>
      <c r="EX110" s="22"/>
      <c r="EY110" s="22"/>
      <c r="EZ110" s="22"/>
      <c r="FA110" s="22"/>
      <c r="FB110" s="22"/>
      <c r="FC110" s="22"/>
      <c r="FD110" s="22"/>
      <c r="FE110" s="22"/>
      <c r="FF110" s="22"/>
      <c r="FG110" s="22"/>
      <c r="FH110" s="22"/>
      <c r="FI110" s="22"/>
      <c r="FJ110" s="22"/>
      <c r="FK110" s="22"/>
      <c r="FL110" s="22"/>
      <c r="FM110" s="22"/>
      <c r="FN110" s="22"/>
      <c r="FO110" s="22"/>
      <c r="FP110" s="22"/>
      <c r="FQ110" s="22"/>
      <c r="FR110" s="22"/>
      <c r="FS110" s="22"/>
      <c r="FT110" s="22"/>
      <c r="FU110" s="22"/>
      <c r="FV110" s="22"/>
      <c r="FW110" s="22"/>
      <c r="FX110" s="22"/>
      <c r="FY110" s="22"/>
      <c r="FZ110" s="22"/>
      <c r="GA110" s="22"/>
      <c r="GB110" s="22"/>
      <c r="GC110" s="22"/>
      <c r="GD110" s="22"/>
      <c r="GE110" s="22"/>
      <c r="GF110" s="22"/>
      <c r="GG110" s="22"/>
      <c r="GH110" s="22"/>
      <c r="GI110" s="22"/>
      <c r="GJ110" s="22"/>
      <c r="GK110" s="22"/>
      <c r="GL110" s="22"/>
      <c r="GM110" s="22"/>
      <c r="GN110" s="22"/>
      <c r="GO110" s="22"/>
      <c r="GP110" s="22"/>
      <c r="GQ110" s="22"/>
      <c r="GR110" s="22"/>
      <c r="GS110" s="22"/>
      <c r="GT110" s="22"/>
      <c r="GU110" s="22"/>
      <c r="GV110" s="22"/>
      <c r="GW110" s="22"/>
      <c r="GX110" s="22"/>
      <c r="GY110" s="22"/>
      <c r="GZ110" s="22"/>
      <c r="HA110" s="22"/>
      <c r="HB110" s="22"/>
      <c r="HC110" s="22"/>
      <c r="HD110" s="22"/>
      <c r="HE110" s="22"/>
      <c r="HF110" s="22"/>
      <c r="HG110" s="22"/>
      <c r="HH110" s="22"/>
      <c r="HI110" s="22"/>
      <c r="HJ110" s="22"/>
      <c r="HK110" s="22"/>
      <c r="HL110" s="22"/>
      <c r="HM110" s="22"/>
      <c r="HN110" s="22"/>
      <c r="HO110" s="22"/>
      <c r="HP110" s="22"/>
      <c r="HQ110" s="22"/>
      <c r="HR110" s="22"/>
      <c r="HS110" s="22"/>
      <c r="HT110" s="22"/>
      <c r="HU110" s="22"/>
      <c r="HV110" s="22"/>
      <c r="HW110" s="22"/>
      <c r="HX110" s="22"/>
      <c r="HY110" s="22"/>
      <c r="HZ110" s="22"/>
      <c r="IA110" s="22"/>
      <c r="IB110" s="22"/>
      <c r="IC110" s="22"/>
      <c r="ID110" s="22"/>
      <c r="IE110" s="22"/>
      <c r="IF110" s="22"/>
      <c r="IG110" s="22"/>
      <c r="IH110" s="22"/>
      <c r="II110" s="22"/>
      <c r="IJ110" s="22"/>
      <c r="IK110" s="22"/>
      <c r="IL110" s="22"/>
      <c r="IM110" s="22"/>
      <c r="IN110" s="22"/>
      <c r="IO110" s="22"/>
      <c r="IP110" s="22"/>
      <c r="IQ110" s="22"/>
      <c r="IR110" s="22"/>
      <c r="IS110" s="22"/>
      <c r="IT110" s="22"/>
      <c r="IU110" s="22"/>
    </row>
    <row r="111" spans="1:255" s="27" customFormat="1" ht="38.1" customHeight="1">
      <c r="A111" s="98">
        <v>3</v>
      </c>
      <c r="B111" s="97" t="s">
        <v>772</v>
      </c>
      <c r="C111" s="315"/>
      <c r="D111" s="106"/>
      <c r="E111" s="106"/>
      <c r="F111" s="106"/>
      <c r="G111" s="106"/>
      <c r="H111" s="106"/>
      <c r="I111" s="106"/>
      <c r="J111" s="106"/>
      <c r="K111" s="106"/>
      <c r="L111" s="106"/>
      <c r="M111" s="106"/>
      <c r="N111" s="106"/>
      <c r="O111" s="106"/>
      <c r="P111" s="106"/>
      <c r="Q111" s="106"/>
      <c r="R111" s="106"/>
      <c r="S111" s="106"/>
      <c r="T111" s="353">
        <v>150</v>
      </c>
      <c r="U111" s="106"/>
      <c r="V111" s="106"/>
      <c r="W111" s="20" t="s">
        <v>758</v>
      </c>
      <c r="X111" s="144"/>
      <c r="Y111" s="144"/>
      <c r="Z111" s="144"/>
      <c r="AA111" s="144"/>
      <c r="AB111" s="144"/>
      <c r="AC111" s="144"/>
      <c r="AD111" s="144"/>
      <c r="AE111" s="144"/>
      <c r="AF111" s="144"/>
      <c r="AG111" s="144"/>
      <c r="AH111" s="144"/>
      <c r="AI111" s="144"/>
      <c r="AJ111" s="144"/>
      <c r="AK111" s="144"/>
      <c r="AL111" s="144"/>
      <c r="AM111" s="144"/>
      <c r="AN111" s="144"/>
      <c r="AO111" s="144"/>
      <c r="AP111" s="144"/>
      <c r="AQ111" s="144"/>
      <c r="AR111" s="144"/>
      <c r="AS111" s="144"/>
      <c r="AT111" s="144"/>
      <c r="AU111" s="144"/>
      <c r="AV111" s="144"/>
      <c r="AW111" s="144"/>
      <c r="AX111" s="144"/>
      <c r="AY111" s="144"/>
      <c r="AZ111" s="144"/>
      <c r="BA111" s="144"/>
      <c r="BB111" s="144"/>
      <c r="BC111" s="144"/>
      <c r="BD111" s="144"/>
      <c r="BE111" s="144"/>
      <c r="BF111" s="144"/>
      <c r="BG111" s="144"/>
      <c r="BH111" s="144"/>
      <c r="BI111" s="144"/>
      <c r="BJ111" s="144"/>
      <c r="BK111" s="144"/>
      <c r="BL111" s="144"/>
      <c r="BM111" s="144"/>
      <c r="BN111" s="144"/>
      <c r="BO111" s="144"/>
      <c r="BP111" s="144"/>
      <c r="BQ111" s="144"/>
      <c r="BR111" s="144"/>
      <c r="BS111" s="144"/>
      <c r="BT111" s="144"/>
      <c r="BU111" s="144"/>
      <c r="BV111" s="144"/>
      <c r="BW111" s="144"/>
      <c r="BX111" s="144"/>
      <c r="BY111" s="144"/>
      <c r="BZ111" s="144"/>
      <c r="CA111" s="144"/>
      <c r="CB111" s="144"/>
      <c r="CC111" s="144"/>
      <c r="CD111" s="144"/>
      <c r="CE111" s="144"/>
      <c r="CF111" s="144"/>
      <c r="CG111" s="144"/>
      <c r="CH111" s="144"/>
      <c r="CI111" s="144"/>
      <c r="CJ111" s="144"/>
      <c r="CK111" s="144"/>
      <c r="CL111" s="144"/>
      <c r="CM111" s="144"/>
      <c r="CN111" s="144"/>
      <c r="CO111" s="144"/>
      <c r="CP111" s="144"/>
      <c r="CQ111" s="144"/>
      <c r="CR111" s="144"/>
      <c r="CS111" s="144"/>
      <c r="CT111" s="144"/>
      <c r="CU111" s="144"/>
      <c r="CV111" s="144"/>
      <c r="CW111" s="144"/>
      <c r="CX111" s="144"/>
      <c r="CY111" s="144"/>
      <c r="CZ111" s="144"/>
      <c r="DA111" s="144"/>
      <c r="DB111" s="144"/>
      <c r="DC111" s="144"/>
      <c r="DD111" s="144"/>
      <c r="DE111" s="144"/>
      <c r="DF111" s="144"/>
      <c r="DG111" s="144"/>
      <c r="DH111" s="144"/>
      <c r="DI111" s="144"/>
      <c r="DJ111" s="144"/>
      <c r="DK111" s="144"/>
      <c r="DL111" s="144"/>
      <c r="DM111" s="144"/>
      <c r="DN111" s="144"/>
      <c r="DO111" s="144"/>
      <c r="DP111" s="144"/>
      <c r="DQ111" s="144"/>
      <c r="DR111" s="144"/>
      <c r="DS111" s="144"/>
      <c r="DT111" s="144"/>
      <c r="DU111" s="144"/>
      <c r="DV111" s="144"/>
      <c r="DW111" s="144"/>
      <c r="DX111" s="144"/>
      <c r="DY111" s="144"/>
      <c r="DZ111" s="144"/>
      <c r="EA111" s="144"/>
      <c r="EB111" s="144"/>
      <c r="EC111" s="144"/>
      <c r="ED111" s="144"/>
      <c r="EE111" s="144"/>
      <c r="EF111" s="144"/>
      <c r="EG111" s="144"/>
      <c r="EH111" s="144"/>
      <c r="EI111" s="144"/>
      <c r="EJ111" s="144"/>
      <c r="EK111" s="144"/>
      <c r="EL111" s="144"/>
      <c r="EM111" s="144"/>
      <c r="EN111" s="144"/>
      <c r="EO111" s="144"/>
      <c r="EP111" s="144"/>
      <c r="EQ111" s="144"/>
      <c r="ER111" s="144"/>
      <c r="ES111" s="144"/>
      <c r="ET111" s="144"/>
      <c r="EU111" s="144"/>
      <c r="EV111" s="144"/>
      <c r="EW111" s="144"/>
      <c r="EX111" s="144"/>
      <c r="EY111" s="144"/>
      <c r="EZ111" s="144"/>
      <c r="FA111" s="144"/>
      <c r="FB111" s="144"/>
      <c r="FC111" s="144"/>
      <c r="FD111" s="144"/>
      <c r="FE111" s="144"/>
      <c r="FF111" s="144"/>
      <c r="FG111" s="144"/>
      <c r="FH111" s="144"/>
      <c r="FI111" s="144"/>
      <c r="FJ111" s="144"/>
      <c r="FK111" s="144"/>
      <c r="FL111" s="144"/>
      <c r="FM111" s="144"/>
      <c r="FN111" s="144"/>
      <c r="FO111" s="144"/>
      <c r="FP111" s="144"/>
      <c r="FQ111" s="144"/>
      <c r="FR111" s="144"/>
      <c r="FS111" s="144"/>
      <c r="FT111" s="144"/>
      <c r="FU111" s="144"/>
      <c r="FV111" s="144"/>
      <c r="FW111" s="144"/>
      <c r="FX111" s="144"/>
      <c r="FY111" s="144"/>
      <c r="FZ111" s="144"/>
      <c r="GA111" s="144"/>
      <c r="GB111" s="144"/>
      <c r="GC111" s="144"/>
      <c r="GD111" s="144"/>
      <c r="GE111" s="144"/>
      <c r="GF111" s="144"/>
      <c r="GG111" s="144"/>
      <c r="GH111" s="144"/>
      <c r="GI111" s="144"/>
      <c r="GJ111" s="144"/>
      <c r="GK111" s="144"/>
      <c r="GL111" s="144"/>
      <c r="GM111" s="144"/>
      <c r="GN111" s="144"/>
      <c r="GO111" s="144"/>
      <c r="GP111" s="144"/>
      <c r="GQ111" s="144"/>
      <c r="GR111" s="144"/>
      <c r="GS111" s="144"/>
      <c r="GT111" s="144"/>
      <c r="GU111" s="144"/>
      <c r="GV111" s="144"/>
      <c r="GW111" s="144"/>
      <c r="GX111" s="144"/>
      <c r="GY111" s="144"/>
      <c r="GZ111" s="144"/>
      <c r="HA111" s="144"/>
      <c r="HB111" s="144"/>
      <c r="HC111" s="144"/>
      <c r="HD111" s="144"/>
      <c r="HE111" s="144"/>
      <c r="HF111" s="144"/>
      <c r="HG111" s="144"/>
      <c r="HH111" s="144"/>
      <c r="HI111" s="144"/>
      <c r="HJ111" s="144"/>
      <c r="HK111" s="144"/>
      <c r="HL111" s="144"/>
      <c r="HM111" s="144"/>
      <c r="HN111" s="144"/>
      <c r="HO111" s="144"/>
      <c r="HP111" s="144"/>
      <c r="HQ111" s="144"/>
      <c r="HR111" s="144"/>
      <c r="HS111" s="144"/>
      <c r="HT111" s="144"/>
      <c r="HU111" s="144"/>
      <c r="HV111" s="144"/>
      <c r="HW111" s="144"/>
      <c r="HX111" s="144"/>
      <c r="HY111" s="144"/>
      <c r="HZ111" s="144"/>
      <c r="IA111" s="144"/>
      <c r="IB111" s="144"/>
      <c r="IC111" s="144"/>
      <c r="ID111" s="144"/>
      <c r="IE111" s="144"/>
      <c r="IF111" s="144"/>
      <c r="IG111" s="144"/>
      <c r="IH111" s="144"/>
      <c r="II111" s="144"/>
      <c r="IJ111" s="144"/>
      <c r="IK111" s="144"/>
      <c r="IL111" s="144"/>
      <c r="IM111" s="144"/>
      <c r="IN111" s="144"/>
      <c r="IO111" s="144"/>
      <c r="IP111" s="144"/>
      <c r="IQ111" s="144"/>
      <c r="IR111" s="144"/>
      <c r="IS111" s="144"/>
      <c r="IT111" s="144"/>
      <c r="IU111" s="144"/>
    </row>
    <row r="112" spans="1:255" s="27" customFormat="1" ht="41.1" customHeight="1">
      <c r="A112" s="47" t="s">
        <v>39</v>
      </c>
      <c r="B112" s="21" t="s">
        <v>40</v>
      </c>
      <c r="C112" s="47"/>
      <c r="D112" s="21"/>
      <c r="E112" s="21"/>
      <c r="F112" s="21"/>
      <c r="G112" s="21"/>
      <c r="H112" s="21"/>
      <c r="I112" s="21"/>
      <c r="J112" s="21"/>
      <c r="K112" s="21"/>
      <c r="L112" s="21"/>
      <c r="M112" s="21"/>
      <c r="N112" s="21"/>
      <c r="O112" s="21"/>
      <c r="P112" s="21"/>
      <c r="Q112" s="21"/>
      <c r="R112" s="21"/>
      <c r="S112" s="21"/>
      <c r="T112" s="350"/>
      <c r="U112" s="21"/>
      <c r="V112" s="21"/>
      <c r="W112" s="47"/>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c r="DE112" s="22"/>
      <c r="DF112" s="22"/>
      <c r="DG112" s="22"/>
      <c r="DH112" s="22"/>
      <c r="DI112" s="22"/>
      <c r="DJ112" s="22"/>
      <c r="DK112" s="22"/>
      <c r="DL112" s="22"/>
      <c r="DM112" s="22"/>
      <c r="DN112" s="22"/>
      <c r="DO112" s="22"/>
      <c r="DP112" s="22"/>
      <c r="DQ112" s="22"/>
      <c r="DR112" s="22"/>
      <c r="DS112" s="22"/>
      <c r="DT112" s="22"/>
      <c r="DU112" s="22"/>
      <c r="DV112" s="22"/>
      <c r="DW112" s="22"/>
      <c r="DX112" s="22"/>
      <c r="DY112" s="22"/>
      <c r="DZ112" s="22"/>
      <c r="EA112" s="22"/>
      <c r="EB112" s="22"/>
      <c r="EC112" s="22"/>
      <c r="ED112" s="22"/>
      <c r="EE112" s="22"/>
      <c r="EF112" s="22"/>
      <c r="EG112" s="22"/>
      <c r="EH112" s="22"/>
      <c r="EI112" s="22"/>
      <c r="EJ112" s="22"/>
      <c r="EK112" s="22"/>
      <c r="EL112" s="22"/>
      <c r="EM112" s="22"/>
      <c r="EN112" s="22"/>
      <c r="EO112" s="22"/>
      <c r="EP112" s="22"/>
      <c r="EQ112" s="22"/>
      <c r="ER112" s="22"/>
      <c r="ES112" s="22"/>
      <c r="ET112" s="22"/>
      <c r="EU112" s="22"/>
      <c r="EV112" s="22"/>
      <c r="EW112" s="22"/>
      <c r="EX112" s="22"/>
      <c r="EY112" s="22"/>
      <c r="EZ112" s="22"/>
      <c r="FA112" s="22"/>
      <c r="FB112" s="22"/>
      <c r="FC112" s="22"/>
      <c r="FD112" s="22"/>
      <c r="FE112" s="22"/>
      <c r="FF112" s="22"/>
      <c r="FG112" s="22"/>
      <c r="FH112" s="22"/>
      <c r="FI112" s="22"/>
      <c r="FJ112" s="22"/>
      <c r="FK112" s="22"/>
      <c r="FL112" s="22"/>
      <c r="FM112" s="22"/>
      <c r="FN112" s="22"/>
      <c r="FO112" s="22"/>
      <c r="FP112" s="22"/>
      <c r="FQ112" s="22"/>
      <c r="FR112" s="22"/>
      <c r="FS112" s="22"/>
      <c r="FT112" s="22"/>
      <c r="FU112" s="22"/>
      <c r="FV112" s="22"/>
      <c r="FW112" s="22"/>
      <c r="FX112" s="22"/>
      <c r="FY112" s="22"/>
      <c r="FZ112" s="22"/>
      <c r="GA112" s="22"/>
      <c r="GB112" s="22"/>
      <c r="GC112" s="22"/>
      <c r="GD112" s="22"/>
      <c r="GE112" s="22"/>
      <c r="GF112" s="22"/>
      <c r="GG112" s="22"/>
      <c r="GH112" s="22"/>
      <c r="GI112" s="22"/>
      <c r="GJ112" s="22"/>
      <c r="GK112" s="22"/>
      <c r="GL112" s="22"/>
      <c r="GM112" s="22"/>
      <c r="GN112" s="22"/>
      <c r="GO112" s="22"/>
      <c r="GP112" s="22"/>
      <c r="GQ112" s="22"/>
      <c r="GR112" s="22"/>
      <c r="GS112" s="22"/>
      <c r="GT112" s="22"/>
      <c r="GU112" s="22"/>
      <c r="GV112" s="22"/>
      <c r="GW112" s="22"/>
      <c r="GX112" s="22"/>
      <c r="GY112" s="22"/>
      <c r="GZ112" s="22"/>
      <c r="HA112" s="22"/>
      <c r="HB112" s="22"/>
      <c r="HC112" s="22"/>
      <c r="HD112" s="22"/>
      <c r="HE112" s="22"/>
      <c r="HF112" s="22"/>
      <c r="HG112" s="22"/>
      <c r="HH112" s="22"/>
      <c r="HI112" s="22"/>
      <c r="HJ112" s="22"/>
      <c r="HK112" s="22"/>
      <c r="HL112" s="22"/>
      <c r="HM112" s="22"/>
      <c r="HN112" s="22"/>
      <c r="HO112" s="22"/>
      <c r="HP112" s="22"/>
      <c r="HQ112" s="22"/>
      <c r="HR112" s="22"/>
      <c r="HS112" s="22"/>
      <c r="HT112" s="22"/>
      <c r="HU112" s="22"/>
      <c r="HV112" s="22"/>
      <c r="HW112" s="22"/>
      <c r="HX112" s="22"/>
      <c r="HY112" s="22"/>
      <c r="HZ112" s="22"/>
      <c r="IA112" s="22"/>
      <c r="IB112" s="22"/>
      <c r="IC112" s="22"/>
      <c r="ID112" s="22"/>
      <c r="IE112" s="22"/>
      <c r="IF112" s="22"/>
      <c r="IG112" s="22"/>
      <c r="IH112" s="22"/>
      <c r="II112" s="22"/>
      <c r="IJ112" s="22"/>
      <c r="IK112" s="22"/>
      <c r="IL112" s="22"/>
      <c r="IM112" s="22"/>
      <c r="IN112" s="22"/>
      <c r="IO112" s="22"/>
      <c r="IP112" s="22"/>
      <c r="IQ112" s="22"/>
      <c r="IR112" s="22"/>
      <c r="IS112" s="22"/>
      <c r="IT112" s="22"/>
      <c r="IU112" s="22"/>
    </row>
    <row r="113" spans="1:255" s="32" customFormat="1" ht="37.5" customHeight="1">
      <c r="A113" s="118" t="s">
        <v>220</v>
      </c>
      <c r="B113" s="115" t="s">
        <v>2919</v>
      </c>
      <c r="C113" s="118"/>
      <c r="D113" s="115"/>
      <c r="E113" s="115"/>
      <c r="F113" s="115"/>
      <c r="G113" s="115"/>
      <c r="H113" s="115"/>
      <c r="I113" s="115"/>
      <c r="J113" s="115"/>
      <c r="K113" s="115"/>
      <c r="L113" s="115"/>
      <c r="M113" s="115"/>
      <c r="N113" s="115"/>
      <c r="O113" s="115"/>
      <c r="P113" s="115"/>
      <c r="Q113" s="115"/>
      <c r="R113" s="115"/>
      <c r="S113" s="115"/>
      <c r="T113" s="346">
        <f>+T117</f>
        <v>50190</v>
      </c>
      <c r="U113" s="115"/>
      <c r="V113" s="115"/>
      <c r="W113" s="118"/>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c r="AV113" s="119"/>
      <c r="AW113" s="119"/>
      <c r="AX113" s="119"/>
      <c r="AY113" s="119"/>
      <c r="AZ113" s="119"/>
      <c r="BA113" s="119"/>
      <c r="BB113" s="119"/>
      <c r="BC113" s="119"/>
      <c r="BD113" s="119"/>
      <c r="BE113" s="119"/>
      <c r="BF113" s="119"/>
      <c r="BG113" s="119"/>
      <c r="BH113" s="119"/>
      <c r="BI113" s="119"/>
      <c r="BJ113" s="119"/>
      <c r="BK113" s="119"/>
      <c r="BL113" s="119"/>
      <c r="BM113" s="119"/>
      <c r="BN113" s="119"/>
      <c r="BO113" s="119"/>
      <c r="BP113" s="119"/>
      <c r="BQ113" s="119"/>
      <c r="BR113" s="119"/>
      <c r="BS113" s="119"/>
      <c r="BT113" s="119"/>
      <c r="BU113" s="119"/>
      <c r="BV113" s="119"/>
      <c r="BW113" s="119"/>
      <c r="BX113" s="119"/>
      <c r="BY113" s="119"/>
      <c r="BZ113" s="119"/>
      <c r="CA113" s="119"/>
      <c r="CB113" s="119"/>
      <c r="CC113" s="119"/>
      <c r="CD113" s="119"/>
      <c r="CE113" s="119"/>
      <c r="CF113" s="119"/>
      <c r="CG113" s="119"/>
      <c r="CH113" s="119"/>
      <c r="CI113" s="119"/>
      <c r="CJ113" s="119"/>
      <c r="CK113" s="119"/>
      <c r="CL113" s="119"/>
      <c r="CM113" s="119"/>
      <c r="CN113" s="119"/>
      <c r="CO113" s="119"/>
      <c r="CP113" s="119"/>
      <c r="CQ113" s="119"/>
      <c r="CR113" s="119"/>
      <c r="CS113" s="119"/>
      <c r="CT113" s="119"/>
      <c r="CU113" s="119"/>
      <c r="CV113" s="119"/>
      <c r="CW113" s="119"/>
      <c r="CX113" s="119"/>
      <c r="CY113" s="119"/>
      <c r="CZ113" s="119"/>
      <c r="DA113" s="119"/>
      <c r="DB113" s="119"/>
      <c r="DC113" s="119"/>
      <c r="DD113" s="119"/>
      <c r="DE113" s="119"/>
      <c r="DF113" s="119"/>
      <c r="DG113" s="119"/>
      <c r="DH113" s="119"/>
      <c r="DI113" s="119"/>
      <c r="DJ113" s="119"/>
      <c r="DK113" s="119"/>
      <c r="DL113" s="119"/>
      <c r="DM113" s="119"/>
      <c r="DN113" s="119"/>
      <c r="DO113" s="119"/>
      <c r="DP113" s="119"/>
      <c r="DQ113" s="119"/>
      <c r="DR113" s="119"/>
      <c r="DS113" s="119"/>
      <c r="DT113" s="119"/>
      <c r="DU113" s="119"/>
      <c r="DV113" s="119"/>
      <c r="DW113" s="119"/>
      <c r="DX113" s="119"/>
      <c r="DY113" s="119"/>
      <c r="DZ113" s="119"/>
      <c r="EA113" s="119"/>
      <c r="EB113" s="119"/>
      <c r="EC113" s="119"/>
      <c r="ED113" s="119"/>
      <c r="EE113" s="119"/>
      <c r="EF113" s="119"/>
      <c r="EG113" s="119"/>
      <c r="EH113" s="119"/>
      <c r="EI113" s="119"/>
      <c r="EJ113" s="119"/>
      <c r="EK113" s="119"/>
      <c r="EL113" s="119"/>
      <c r="EM113" s="119"/>
      <c r="EN113" s="119"/>
      <c r="EO113" s="119"/>
      <c r="EP113" s="119"/>
      <c r="EQ113" s="119"/>
      <c r="ER113" s="119"/>
      <c r="ES113" s="119"/>
      <c r="ET113" s="119"/>
      <c r="EU113" s="119"/>
      <c r="EV113" s="119"/>
      <c r="EW113" s="119"/>
      <c r="EX113" s="119"/>
      <c r="EY113" s="119"/>
      <c r="EZ113" s="119"/>
      <c r="FA113" s="119"/>
      <c r="FB113" s="119"/>
      <c r="FC113" s="119"/>
      <c r="FD113" s="119"/>
      <c r="FE113" s="119"/>
      <c r="FF113" s="119"/>
      <c r="FG113" s="119"/>
      <c r="FH113" s="119"/>
      <c r="FI113" s="119"/>
      <c r="FJ113" s="119"/>
      <c r="FK113" s="119"/>
      <c r="FL113" s="119"/>
      <c r="FM113" s="119"/>
      <c r="FN113" s="119"/>
      <c r="FO113" s="119"/>
      <c r="FP113" s="119"/>
      <c r="FQ113" s="119"/>
      <c r="FR113" s="119"/>
      <c r="FS113" s="119"/>
      <c r="FT113" s="119"/>
      <c r="FU113" s="119"/>
      <c r="FV113" s="119"/>
      <c r="FW113" s="119"/>
      <c r="FX113" s="119"/>
      <c r="FY113" s="119"/>
      <c r="FZ113" s="119"/>
      <c r="GA113" s="119"/>
      <c r="GB113" s="119"/>
      <c r="GC113" s="119"/>
      <c r="GD113" s="119"/>
      <c r="GE113" s="119"/>
      <c r="GF113" s="119"/>
      <c r="GG113" s="119"/>
      <c r="GH113" s="119"/>
      <c r="GI113" s="119"/>
      <c r="GJ113" s="119"/>
      <c r="GK113" s="119"/>
      <c r="GL113" s="119"/>
      <c r="GM113" s="119"/>
      <c r="GN113" s="119"/>
      <c r="GO113" s="119"/>
      <c r="GP113" s="119"/>
      <c r="GQ113" s="119"/>
      <c r="GR113" s="119"/>
      <c r="GS113" s="119"/>
      <c r="GT113" s="119"/>
      <c r="GU113" s="119"/>
      <c r="GV113" s="119"/>
      <c r="GW113" s="119"/>
      <c r="GX113" s="119"/>
      <c r="GY113" s="119"/>
      <c r="GZ113" s="119"/>
      <c r="HA113" s="119"/>
      <c r="HB113" s="119"/>
      <c r="HC113" s="119"/>
      <c r="HD113" s="119"/>
      <c r="HE113" s="119"/>
      <c r="HF113" s="119"/>
      <c r="HG113" s="119"/>
      <c r="HH113" s="119"/>
      <c r="HI113" s="119"/>
      <c r="HJ113" s="119"/>
      <c r="HK113" s="119"/>
      <c r="HL113" s="119"/>
      <c r="HM113" s="119"/>
      <c r="HN113" s="119"/>
      <c r="HO113" s="119"/>
      <c r="HP113" s="119"/>
      <c r="HQ113" s="119"/>
      <c r="HR113" s="119"/>
      <c r="HS113" s="119"/>
      <c r="HT113" s="119"/>
      <c r="HU113" s="119"/>
      <c r="HV113" s="119"/>
      <c r="HW113" s="119"/>
      <c r="HX113" s="119"/>
      <c r="HY113" s="119"/>
      <c r="HZ113" s="119"/>
      <c r="IA113" s="119"/>
      <c r="IB113" s="119"/>
      <c r="IC113" s="119"/>
      <c r="ID113" s="119"/>
      <c r="IE113" s="119"/>
      <c r="IF113" s="119"/>
      <c r="IG113" s="119"/>
      <c r="IH113" s="119"/>
      <c r="II113" s="119"/>
      <c r="IJ113" s="119"/>
      <c r="IK113" s="119"/>
      <c r="IL113" s="119"/>
      <c r="IM113" s="119"/>
      <c r="IN113" s="119"/>
      <c r="IO113" s="119"/>
      <c r="IP113" s="119"/>
      <c r="IQ113" s="119"/>
      <c r="IR113" s="119"/>
      <c r="IS113" s="119"/>
      <c r="IT113" s="119"/>
      <c r="IU113" s="119"/>
    </row>
    <row r="114" spans="1:255" s="32" customFormat="1" ht="44.1" customHeight="1">
      <c r="A114" s="25" t="s">
        <v>1258</v>
      </c>
      <c r="B114" s="26" t="s">
        <v>29</v>
      </c>
      <c r="C114" s="25"/>
      <c r="D114" s="26"/>
      <c r="E114" s="26"/>
      <c r="F114" s="26"/>
      <c r="G114" s="26"/>
      <c r="H114" s="26"/>
      <c r="I114" s="26"/>
      <c r="J114" s="26"/>
      <c r="K114" s="26"/>
      <c r="L114" s="26"/>
      <c r="M114" s="26"/>
      <c r="N114" s="26"/>
      <c r="O114" s="26"/>
      <c r="P114" s="26"/>
      <c r="Q114" s="26"/>
      <c r="R114" s="26"/>
      <c r="S114" s="26"/>
      <c r="T114" s="347"/>
      <c r="U114" s="26"/>
      <c r="V114" s="26"/>
      <c r="W114" s="25"/>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c r="FG114" s="27"/>
      <c r="FH114" s="27"/>
      <c r="FI114" s="27"/>
      <c r="FJ114" s="27"/>
      <c r="FK114" s="27"/>
      <c r="FL114" s="27"/>
      <c r="FM114" s="27"/>
      <c r="FN114" s="27"/>
      <c r="FO114" s="27"/>
      <c r="FP114" s="27"/>
      <c r="FQ114" s="27"/>
      <c r="FR114" s="27"/>
      <c r="FS114" s="27"/>
      <c r="FT114" s="27"/>
      <c r="FU114" s="27"/>
      <c r="FV114" s="27"/>
      <c r="FW114" s="27"/>
      <c r="FX114" s="27"/>
      <c r="FY114" s="27"/>
      <c r="FZ114" s="27"/>
      <c r="GA114" s="27"/>
      <c r="GB114" s="27"/>
      <c r="GC114" s="27"/>
      <c r="GD114" s="27"/>
      <c r="GE114" s="27"/>
      <c r="GF114" s="27"/>
      <c r="GG114" s="27"/>
      <c r="GH114" s="27"/>
      <c r="GI114" s="27"/>
      <c r="GJ114" s="27"/>
      <c r="GK114" s="27"/>
      <c r="GL114" s="27"/>
      <c r="GM114" s="27"/>
      <c r="GN114" s="27"/>
      <c r="GO114" s="27"/>
      <c r="GP114" s="27"/>
      <c r="GQ114" s="27"/>
      <c r="GR114" s="27"/>
      <c r="GS114" s="27"/>
      <c r="GT114" s="27"/>
      <c r="GU114" s="27"/>
      <c r="GV114" s="27"/>
      <c r="GW114" s="27"/>
      <c r="GX114" s="27"/>
      <c r="GY114" s="27"/>
      <c r="GZ114" s="27"/>
      <c r="HA114" s="27"/>
      <c r="HB114" s="27"/>
      <c r="HC114" s="27"/>
      <c r="HD114" s="27"/>
      <c r="HE114" s="27"/>
      <c r="HF114" s="27"/>
      <c r="HG114" s="27"/>
      <c r="HH114" s="27"/>
      <c r="HI114" s="27"/>
      <c r="HJ114" s="27"/>
      <c r="HK114" s="27"/>
      <c r="HL114" s="27"/>
      <c r="HM114" s="27"/>
      <c r="HN114" s="27"/>
      <c r="HO114" s="27"/>
      <c r="HP114" s="27"/>
      <c r="HQ114" s="27"/>
      <c r="HR114" s="27"/>
      <c r="HS114" s="27"/>
      <c r="HT114" s="27"/>
      <c r="HU114" s="27"/>
      <c r="HV114" s="27"/>
      <c r="HW114" s="27"/>
      <c r="HX114" s="27"/>
      <c r="HY114" s="27"/>
      <c r="HZ114" s="27"/>
      <c r="IA114" s="27"/>
      <c r="IB114" s="27"/>
      <c r="IC114" s="27"/>
      <c r="ID114" s="27"/>
      <c r="IE114" s="27"/>
      <c r="IF114" s="27"/>
      <c r="IG114" s="27"/>
      <c r="IH114" s="27"/>
      <c r="II114" s="27"/>
      <c r="IJ114" s="27"/>
      <c r="IK114" s="27"/>
      <c r="IL114" s="27"/>
      <c r="IM114" s="27"/>
      <c r="IN114" s="27"/>
      <c r="IO114" s="27"/>
      <c r="IP114" s="27"/>
      <c r="IQ114" s="27"/>
      <c r="IR114" s="27"/>
      <c r="IS114" s="27"/>
      <c r="IT114" s="27"/>
      <c r="IU114" s="27"/>
    </row>
    <row r="115" spans="1:255" s="22" customFormat="1" ht="54" customHeight="1">
      <c r="A115" s="25" t="s">
        <v>1259</v>
      </c>
      <c r="B115" s="26" t="s">
        <v>35</v>
      </c>
      <c r="C115" s="25"/>
      <c r="D115" s="26"/>
      <c r="E115" s="26"/>
      <c r="F115" s="26"/>
      <c r="G115" s="26"/>
      <c r="H115" s="26"/>
      <c r="I115" s="26"/>
      <c r="J115" s="26"/>
      <c r="K115" s="26"/>
      <c r="L115" s="26"/>
      <c r="M115" s="26"/>
      <c r="N115" s="26"/>
      <c r="O115" s="26"/>
      <c r="P115" s="26"/>
      <c r="Q115" s="26"/>
      <c r="R115" s="26"/>
      <c r="S115" s="26"/>
      <c r="T115" s="347"/>
      <c r="U115" s="26"/>
      <c r="V115" s="26"/>
      <c r="W115" s="25"/>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7"/>
      <c r="EJ115" s="27"/>
      <c r="EK115" s="27"/>
      <c r="EL115" s="27"/>
      <c r="EM115" s="27"/>
      <c r="EN115" s="27"/>
      <c r="EO115" s="27"/>
      <c r="EP115" s="27"/>
      <c r="EQ115" s="27"/>
      <c r="ER115" s="27"/>
      <c r="ES115" s="27"/>
      <c r="ET115" s="27"/>
      <c r="EU115" s="27"/>
      <c r="EV115" s="27"/>
      <c r="EW115" s="27"/>
      <c r="EX115" s="27"/>
      <c r="EY115" s="27"/>
      <c r="EZ115" s="27"/>
      <c r="FA115" s="27"/>
      <c r="FB115" s="27"/>
      <c r="FC115" s="27"/>
      <c r="FD115" s="27"/>
      <c r="FE115" s="27"/>
      <c r="FF115" s="27"/>
      <c r="FG115" s="27"/>
      <c r="FH115" s="27"/>
      <c r="FI115" s="27"/>
      <c r="FJ115" s="27"/>
      <c r="FK115" s="27"/>
      <c r="FL115" s="27"/>
      <c r="FM115" s="27"/>
      <c r="FN115" s="27"/>
      <c r="FO115" s="27"/>
      <c r="FP115" s="27"/>
      <c r="FQ115" s="27"/>
      <c r="FR115" s="27"/>
      <c r="FS115" s="27"/>
      <c r="FT115" s="27"/>
      <c r="FU115" s="27"/>
      <c r="FV115" s="27"/>
      <c r="FW115" s="27"/>
      <c r="FX115" s="27"/>
      <c r="FY115" s="27"/>
      <c r="FZ115" s="27"/>
      <c r="GA115" s="27"/>
      <c r="GB115" s="27"/>
      <c r="GC115" s="27"/>
      <c r="GD115" s="27"/>
      <c r="GE115" s="27"/>
      <c r="GF115" s="27"/>
      <c r="GG115" s="27"/>
      <c r="GH115" s="27"/>
      <c r="GI115" s="27"/>
      <c r="GJ115" s="27"/>
      <c r="GK115" s="27"/>
      <c r="GL115" s="27"/>
      <c r="GM115" s="27"/>
      <c r="GN115" s="27"/>
      <c r="GO115" s="27"/>
      <c r="GP115" s="27"/>
      <c r="GQ115" s="27"/>
      <c r="GR115" s="27"/>
      <c r="GS115" s="27"/>
      <c r="GT115" s="27"/>
      <c r="GU115" s="27"/>
      <c r="GV115" s="27"/>
      <c r="GW115" s="27"/>
      <c r="GX115" s="27"/>
      <c r="GY115" s="27"/>
      <c r="GZ115" s="27"/>
      <c r="HA115" s="27"/>
      <c r="HB115" s="27"/>
      <c r="HC115" s="27"/>
      <c r="HD115" s="27"/>
      <c r="HE115" s="27"/>
      <c r="HF115" s="27"/>
      <c r="HG115" s="27"/>
      <c r="HH115" s="27"/>
      <c r="HI115" s="27"/>
      <c r="HJ115" s="27"/>
      <c r="HK115" s="27"/>
      <c r="HL115" s="27"/>
      <c r="HM115" s="27"/>
      <c r="HN115" s="27"/>
      <c r="HO115" s="27"/>
      <c r="HP115" s="27"/>
      <c r="HQ115" s="27"/>
      <c r="HR115" s="27"/>
      <c r="HS115" s="27"/>
      <c r="HT115" s="27"/>
      <c r="HU115" s="27"/>
      <c r="HV115" s="27"/>
      <c r="HW115" s="27"/>
      <c r="HX115" s="27"/>
      <c r="HY115" s="27"/>
      <c r="HZ115" s="27"/>
      <c r="IA115" s="27"/>
      <c r="IB115" s="27"/>
      <c r="IC115" s="27"/>
      <c r="ID115" s="27"/>
      <c r="IE115" s="27"/>
      <c r="IF115" s="27"/>
      <c r="IG115" s="27"/>
      <c r="IH115" s="27"/>
      <c r="II115" s="27"/>
      <c r="IJ115" s="27"/>
      <c r="IK115" s="27"/>
      <c r="IL115" s="27"/>
      <c r="IM115" s="27"/>
      <c r="IN115" s="27"/>
      <c r="IO115" s="27"/>
      <c r="IP115" s="27"/>
      <c r="IQ115" s="27"/>
      <c r="IR115" s="27"/>
      <c r="IS115" s="27"/>
      <c r="IT115" s="27"/>
      <c r="IU115" s="27"/>
    </row>
    <row r="116" spans="1:255" s="32" customFormat="1" ht="39" customHeight="1">
      <c r="A116" s="25" t="s">
        <v>1260</v>
      </c>
      <c r="B116" s="26" t="s">
        <v>37</v>
      </c>
      <c r="C116" s="25"/>
      <c r="D116" s="26"/>
      <c r="E116" s="26"/>
      <c r="F116" s="26"/>
      <c r="G116" s="26"/>
      <c r="H116" s="26"/>
      <c r="I116" s="26"/>
      <c r="J116" s="26"/>
      <c r="K116" s="26"/>
      <c r="L116" s="26"/>
      <c r="M116" s="26"/>
      <c r="N116" s="26"/>
      <c r="O116" s="26"/>
      <c r="P116" s="26"/>
      <c r="Q116" s="26"/>
      <c r="R116" s="26"/>
      <c r="S116" s="26"/>
      <c r="T116" s="347"/>
      <c r="U116" s="26"/>
      <c r="V116" s="26"/>
      <c r="W116" s="25"/>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c r="EJ116" s="27"/>
      <c r="EK116" s="27"/>
      <c r="EL116" s="27"/>
      <c r="EM116" s="27"/>
      <c r="EN116" s="27"/>
      <c r="EO116" s="27"/>
      <c r="EP116" s="27"/>
      <c r="EQ116" s="27"/>
      <c r="ER116" s="27"/>
      <c r="ES116" s="27"/>
      <c r="ET116" s="27"/>
      <c r="EU116" s="27"/>
      <c r="EV116" s="27"/>
      <c r="EW116" s="27"/>
      <c r="EX116" s="27"/>
      <c r="EY116" s="27"/>
      <c r="EZ116" s="27"/>
      <c r="FA116" s="27"/>
      <c r="FB116" s="27"/>
      <c r="FC116" s="27"/>
      <c r="FD116" s="27"/>
      <c r="FE116" s="27"/>
      <c r="FF116" s="27"/>
      <c r="FG116" s="27"/>
      <c r="FH116" s="27"/>
      <c r="FI116" s="27"/>
      <c r="FJ116" s="27"/>
      <c r="FK116" s="27"/>
      <c r="FL116" s="27"/>
      <c r="FM116" s="27"/>
      <c r="FN116" s="27"/>
      <c r="FO116" s="27"/>
      <c r="FP116" s="27"/>
      <c r="FQ116" s="27"/>
      <c r="FR116" s="27"/>
      <c r="FS116" s="27"/>
      <c r="FT116" s="27"/>
      <c r="FU116" s="27"/>
      <c r="FV116" s="27"/>
      <c r="FW116" s="27"/>
      <c r="FX116" s="27"/>
      <c r="FY116" s="27"/>
      <c r="FZ116" s="27"/>
      <c r="GA116" s="27"/>
      <c r="GB116" s="27"/>
      <c r="GC116" s="27"/>
      <c r="GD116" s="27"/>
      <c r="GE116" s="27"/>
      <c r="GF116" s="27"/>
      <c r="GG116" s="27"/>
      <c r="GH116" s="27"/>
      <c r="GI116" s="27"/>
      <c r="GJ116" s="27"/>
      <c r="GK116" s="27"/>
      <c r="GL116" s="27"/>
      <c r="GM116" s="27"/>
      <c r="GN116" s="27"/>
      <c r="GO116" s="27"/>
      <c r="GP116" s="27"/>
      <c r="GQ116" s="27"/>
      <c r="GR116" s="27"/>
      <c r="GS116" s="27"/>
      <c r="GT116" s="27"/>
      <c r="GU116" s="27"/>
      <c r="GV116" s="27"/>
      <c r="GW116" s="27"/>
      <c r="GX116" s="27"/>
      <c r="GY116" s="27"/>
      <c r="GZ116" s="27"/>
      <c r="HA116" s="27"/>
      <c r="HB116" s="27"/>
      <c r="HC116" s="27"/>
      <c r="HD116" s="27"/>
      <c r="HE116" s="27"/>
      <c r="HF116" s="27"/>
      <c r="HG116" s="27"/>
      <c r="HH116" s="27"/>
      <c r="HI116" s="27"/>
      <c r="HJ116" s="27"/>
      <c r="HK116" s="27"/>
      <c r="HL116" s="27"/>
      <c r="HM116" s="27"/>
      <c r="HN116" s="27"/>
      <c r="HO116" s="27"/>
      <c r="HP116" s="27"/>
      <c r="HQ116" s="27"/>
      <c r="HR116" s="27"/>
      <c r="HS116" s="27"/>
      <c r="HT116" s="27"/>
      <c r="HU116" s="27"/>
      <c r="HV116" s="27"/>
      <c r="HW116" s="27"/>
      <c r="HX116" s="27"/>
      <c r="HY116" s="27"/>
      <c r="HZ116" s="27"/>
      <c r="IA116" s="27"/>
      <c r="IB116" s="27"/>
      <c r="IC116" s="27"/>
      <c r="ID116" s="27"/>
      <c r="IE116" s="27"/>
      <c r="IF116" s="27"/>
      <c r="IG116" s="27"/>
      <c r="IH116" s="27"/>
      <c r="II116" s="27"/>
      <c r="IJ116" s="27"/>
      <c r="IK116" s="27"/>
      <c r="IL116" s="27"/>
      <c r="IM116" s="27"/>
      <c r="IN116" s="27"/>
      <c r="IO116" s="27"/>
      <c r="IP116" s="27"/>
      <c r="IQ116" s="27"/>
      <c r="IR116" s="27"/>
      <c r="IS116" s="27"/>
      <c r="IT116" s="27"/>
      <c r="IU116" s="27"/>
    </row>
    <row r="117" spans="1:255" s="22" customFormat="1" ht="45" customHeight="1">
      <c r="A117" s="47" t="s">
        <v>41</v>
      </c>
      <c r="B117" s="21" t="s">
        <v>38</v>
      </c>
      <c r="C117" s="47"/>
      <c r="D117" s="21"/>
      <c r="E117" s="21"/>
      <c r="F117" s="21"/>
      <c r="G117" s="21"/>
      <c r="H117" s="21"/>
      <c r="I117" s="21"/>
      <c r="J117" s="21"/>
      <c r="K117" s="21"/>
      <c r="L117" s="21"/>
      <c r="M117" s="21"/>
      <c r="N117" s="21"/>
      <c r="O117" s="21"/>
      <c r="P117" s="21"/>
      <c r="Q117" s="21"/>
      <c r="R117" s="21"/>
      <c r="S117" s="21"/>
      <c r="T117" s="348">
        <f>+SUM(T118:T148)</f>
        <v>50190</v>
      </c>
      <c r="U117" s="21"/>
      <c r="V117" s="21"/>
      <c r="W117" s="47"/>
    </row>
    <row r="118" spans="1:255" s="22" customFormat="1" ht="47.45" customHeight="1">
      <c r="A118" s="20">
        <v>1</v>
      </c>
      <c r="B118" s="23" t="s">
        <v>306</v>
      </c>
      <c r="C118" s="20" t="s">
        <v>236</v>
      </c>
      <c r="D118" s="46"/>
      <c r="E118" s="31"/>
      <c r="F118" s="31"/>
      <c r="G118" s="31"/>
      <c r="H118" s="31"/>
      <c r="I118" s="31"/>
      <c r="J118" s="31"/>
      <c r="K118" s="31"/>
      <c r="L118" s="31"/>
      <c r="M118" s="31"/>
      <c r="N118" s="31"/>
      <c r="O118" s="31"/>
      <c r="P118" s="31"/>
      <c r="Q118" s="31"/>
      <c r="R118" s="31"/>
      <c r="S118" s="31"/>
      <c r="T118" s="351">
        <v>1000</v>
      </c>
      <c r="U118" s="31"/>
      <c r="V118" s="31"/>
      <c r="W118" s="20" t="s">
        <v>308</v>
      </c>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c r="BS118" s="32"/>
      <c r="BT118" s="32"/>
      <c r="BU118" s="32"/>
      <c r="BV118" s="32"/>
      <c r="BW118" s="32"/>
      <c r="BX118" s="32"/>
      <c r="BY118" s="32"/>
      <c r="BZ118" s="32"/>
      <c r="CA118" s="32"/>
      <c r="CB118" s="32"/>
      <c r="CC118" s="32"/>
      <c r="CD118" s="32"/>
      <c r="CE118" s="32"/>
      <c r="CF118" s="32"/>
      <c r="CG118" s="32"/>
      <c r="CH118" s="32"/>
      <c r="CI118" s="32"/>
      <c r="CJ118" s="32"/>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c r="EC118" s="32"/>
      <c r="ED118" s="32"/>
      <c r="EE118" s="32"/>
      <c r="EF118" s="32"/>
      <c r="EG118" s="32"/>
      <c r="EH118" s="32"/>
      <c r="EI118" s="32"/>
      <c r="EJ118" s="32"/>
      <c r="EK118" s="32"/>
      <c r="EL118" s="32"/>
      <c r="EM118" s="32"/>
      <c r="EN118" s="32"/>
      <c r="EO118" s="32"/>
      <c r="EP118" s="32"/>
      <c r="EQ118" s="32"/>
      <c r="ER118" s="32"/>
      <c r="ES118" s="32"/>
      <c r="ET118" s="32"/>
      <c r="EU118" s="32"/>
      <c r="EV118" s="32"/>
      <c r="EW118" s="32"/>
      <c r="EX118" s="32"/>
      <c r="EY118" s="32"/>
      <c r="EZ118" s="32"/>
      <c r="FA118" s="32"/>
      <c r="FB118" s="32"/>
      <c r="FC118" s="32"/>
      <c r="FD118" s="32"/>
      <c r="FE118" s="32"/>
      <c r="FF118" s="32"/>
      <c r="FG118" s="32"/>
      <c r="FH118" s="32"/>
      <c r="FI118" s="32"/>
      <c r="FJ118" s="32"/>
      <c r="FK118" s="32"/>
      <c r="FL118" s="32"/>
      <c r="FM118" s="32"/>
      <c r="FN118" s="32"/>
      <c r="FO118" s="32"/>
      <c r="FP118" s="32"/>
      <c r="FQ118" s="32"/>
      <c r="FR118" s="32"/>
      <c r="FS118" s="32"/>
      <c r="FT118" s="32"/>
      <c r="FU118" s="32"/>
      <c r="FV118" s="32"/>
      <c r="FW118" s="32"/>
      <c r="FX118" s="32"/>
      <c r="FY118" s="32"/>
      <c r="FZ118" s="32"/>
      <c r="GA118" s="32"/>
      <c r="GB118" s="32"/>
      <c r="GC118" s="32"/>
      <c r="GD118" s="32"/>
      <c r="GE118" s="32"/>
      <c r="GF118" s="32"/>
      <c r="GG118" s="32"/>
      <c r="GH118" s="32"/>
      <c r="GI118" s="32"/>
      <c r="GJ118" s="32"/>
      <c r="GK118" s="32"/>
      <c r="GL118" s="32"/>
      <c r="GM118" s="32"/>
      <c r="GN118" s="32"/>
      <c r="GO118" s="32"/>
      <c r="GP118" s="32"/>
      <c r="GQ118" s="32"/>
      <c r="GR118" s="32"/>
      <c r="GS118" s="32"/>
      <c r="GT118" s="32"/>
      <c r="GU118" s="32"/>
      <c r="GV118" s="32"/>
      <c r="GW118" s="32"/>
      <c r="GX118" s="32"/>
      <c r="GY118" s="32"/>
      <c r="GZ118" s="32"/>
      <c r="HA118" s="32"/>
      <c r="HB118" s="32"/>
      <c r="HC118" s="32"/>
      <c r="HD118" s="32"/>
      <c r="HE118" s="32"/>
      <c r="HF118" s="32"/>
      <c r="HG118" s="32"/>
      <c r="HH118" s="32"/>
      <c r="HI118" s="32"/>
      <c r="HJ118" s="32"/>
      <c r="HK118" s="32"/>
      <c r="HL118" s="32"/>
      <c r="HM118" s="32"/>
      <c r="HN118" s="32"/>
      <c r="HO118" s="32"/>
      <c r="HP118" s="32"/>
      <c r="HQ118" s="32"/>
      <c r="HR118" s="32"/>
      <c r="HS118" s="32"/>
      <c r="HT118" s="32"/>
      <c r="HU118" s="32"/>
      <c r="HV118" s="32"/>
      <c r="HW118" s="32"/>
      <c r="HX118" s="32"/>
      <c r="HY118" s="32"/>
      <c r="HZ118" s="32"/>
      <c r="IA118" s="32"/>
      <c r="IB118" s="32"/>
      <c r="IC118" s="32"/>
      <c r="ID118" s="32"/>
      <c r="IE118" s="32"/>
      <c r="IF118" s="32"/>
      <c r="IG118" s="32"/>
      <c r="IH118" s="32"/>
      <c r="II118" s="32"/>
      <c r="IJ118" s="32"/>
      <c r="IK118" s="32"/>
      <c r="IL118" s="32"/>
      <c r="IM118" s="32"/>
      <c r="IN118" s="32"/>
      <c r="IO118" s="32"/>
      <c r="IP118" s="32"/>
      <c r="IQ118" s="32"/>
      <c r="IR118" s="32"/>
      <c r="IS118" s="32"/>
      <c r="IT118" s="32"/>
      <c r="IU118" s="32"/>
    </row>
    <row r="119" spans="1:255" s="144" customFormat="1" ht="49.5" customHeight="1">
      <c r="A119" s="20">
        <v>2</v>
      </c>
      <c r="B119" s="23" t="s">
        <v>307</v>
      </c>
      <c r="C119" s="20" t="s">
        <v>236</v>
      </c>
      <c r="D119" s="46"/>
      <c r="E119" s="31"/>
      <c r="F119" s="31"/>
      <c r="G119" s="31"/>
      <c r="H119" s="31"/>
      <c r="I119" s="31"/>
      <c r="J119" s="31"/>
      <c r="K119" s="31"/>
      <c r="L119" s="31"/>
      <c r="M119" s="31"/>
      <c r="N119" s="31"/>
      <c r="O119" s="31"/>
      <c r="P119" s="31"/>
      <c r="Q119" s="31"/>
      <c r="R119" s="31"/>
      <c r="S119" s="31"/>
      <c r="T119" s="351">
        <v>1000</v>
      </c>
      <c r="U119" s="31"/>
      <c r="V119" s="31"/>
      <c r="W119" s="20" t="s">
        <v>308</v>
      </c>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c r="EO119" s="32"/>
      <c r="EP119" s="32"/>
      <c r="EQ119" s="32"/>
      <c r="ER119" s="32"/>
      <c r="ES119" s="32"/>
      <c r="ET119" s="32"/>
      <c r="EU119" s="32"/>
      <c r="EV119" s="32"/>
      <c r="EW119" s="32"/>
      <c r="EX119" s="32"/>
      <c r="EY119" s="32"/>
      <c r="EZ119" s="32"/>
      <c r="FA119" s="32"/>
      <c r="FB119" s="32"/>
      <c r="FC119" s="32"/>
      <c r="FD119" s="32"/>
      <c r="FE119" s="32"/>
      <c r="FF119" s="32"/>
      <c r="FG119" s="32"/>
      <c r="FH119" s="32"/>
      <c r="FI119" s="32"/>
      <c r="FJ119" s="32"/>
      <c r="FK119" s="32"/>
      <c r="FL119" s="32"/>
      <c r="FM119" s="32"/>
      <c r="FN119" s="32"/>
      <c r="FO119" s="32"/>
      <c r="FP119" s="32"/>
      <c r="FQ119" s="32"/>
      <c r="FR119" s="32"/>
      <c r="FS119" s="32"/>
      <c r="FT119" s="32"/>
      <c r="FU119" s="32"/>
      <c r="FV119" s="32"/>
      <c r="FW119" s="32"/>
      <c r="FX119" s="32"/>
      <c r="FY119" s="32"/>
      <c r="FZ119" s="32"/>
      <c r="GA119" s="32"/>
      <c r="GB119" s="32"/>
      <c r="GC119" s="32"/>
      <c r="GD119" s="32"/>
      <c r="GE119" s="32"/>
      <c r="GF119" s="32"/>
      <c r="GG119" s="32"/>
      <c r="GH119" s="32"/>
      <c r="GI119" s="32"/>
      <c r="GJ119" s="32"/>
      <c r="GK119" s="32"/>
      <c r="GL119" s="32"/>
      <c r="GM119" s="32"/>
      <c r="GN119" s="32"/>
      <c r="GO119" s="32"/>
      <c r="GP119" s="32"/>
      <c r="GQ119" s="32"/>
      <c r="GR119" s="32"/>
      <c r="GS119" s="32"/>
      <c r="GT119" s="32"/>
      <c r="GU119" s="32"/>
      <c r="GV119" s="32"/>
      <c r="GW119" s="32"/>
      <c r="GX119" s="32"/>
      <c r="GY119" s="32"/>
      <c r="GZ119" s="32"/>
      <c r="HA119" s="32"/>
      <c r="HB119" s="32"/>
      <c r="HC119" s="32"/>
      <c r="HD119" s="32"/>
      <c r="HE119" s="32"/>
      <c r="HF119" s="32"/>
      <c r="HG119" s="32"/>
      <c r="HH119" s="32"/>
      <c r="HI119" s="32"/>
      <c r="HJ119" s="32"/>
      <c r="HK119" s="32"/>
      <c r="HL119" s="32"/>
      <c r="HM119" s="32"/>
      <c r="HN119" s="32"/>
      <c r="HO119" s="32"/>
      <c r="HP119" s="32"/>
      <c r="HQ119" s="32"/>
      <c r="HR119" s="32"/>
      <c r="HS119" s="32"/>
      <c r="HT119" s="32"/>
      <c r="HU119" s="32"/>
      <c r="HV119" s="32"/>
      <c r="HW119" s="32"/>
      <c r="HX119" s="32"/>
      <c r="HY119" s="32"/>
      <c r="HZ119" s="32"/>
      <c r="IA119" s="32"/>
      <c r="IB119" s="32"/>
      <c r="IC119" s="32"/>
      <c r="ID119" s="32"/>
      <c r="IE119" s="32"/>
      <c r="IF119" s="32"/>
      <c r="IG119" s="32"/>
      <c r="IH119" s="32"/>
      <c r="II119" s="32"/>
      <c r="IJ119" s="32"/>
      <c r="IK119" s="32"/>
      <c r="IL119" s="32"/>
      <c r="IM119" s="32"/>
      <c r="IN119" s="32"/>
      <c r="IO119" s="32"/>
      <c r="IP119" s="32"/>
      <c r="IQ119" s="32"/>
      <c r="IR119" s="32"/>
      <c r="IS119" s="32"/>
      <c r="IT119" s="32"/>
      <c r="IU119" s="32"/>
    </row>
    <row r="120" spans="1:255" s="27" customFormat="1" ht="37.5">
      <c r="A120" s="20">
        <v>3</v>
      </c>
      <c r="B120" s="48" t="s">
        <v>1109</v>
      </c>
      <c r="C120" s="20"/>
      <c r="D120" s="31"/>
      <c r="E120" s="31"/>
      <c r="F120" s="31"/>
      <c r="G120" s="31"/>
      <c r="H120" s="31"/>
      <c r="I120" s="31"/>
      <c r="J120" s="31"/>
      <c r="K120" s="31"/>
      <c r="L120" s="31"/>
      <c r="M120" s="31"/>
      <c r="N120" s="31"/>
      <c r="O120" s="31"/>
      <c r="P120" s="31"/>
      <c r="Q120" s="31"/>
      <c r="R120" s="31"/>
      <c r="S120" s="31"/>
      <c r="T120" s="351">
        <v>1500</v>
      </c>
      <c r="U120" s="31"/>
      <c r="V120" s="31"/>
      <c r="W120" s="20" t="s">
        <v>1366</v>
      </c>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c r="BS120" s="32"/>
      <c r="BT120" s="32"/>
      <c r="BU120" s="32"/>
      <c r="BV120" s="32"/>
      <c r="BW120" s="32"/>
      <c r="BX120" s="32"/>
      <c r="BY120" s="32"/>
      <c r="BZ120" s="32"/>
      <c r="CA120" s="32"/>
      <c r="CB120" s="32"/>
      <c r="CC120" s="32"/>
      <c r="CD120" s="32"/>
      <c r="CE120" s="32"/>
      <c r="CF120" s="32"/>
      <c r="CG120" s="32"/>
      <c r="CH120" s="32"/>
      <c r="CI120" s="32"/>
      <c r="CJ120" s="32"/>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c r="EO120" s="32"/>
      <c r="EP120" s="32"/>
      <c r="EQ120" s="32"/>
      <c r="ER120" s="32"/>
      <c r="ES120" s="32"/>
      <c r="ET120" s="32"/>
      <c r="EU120" s="32"/>
      <c r="EV120" s="32"/>
      <c r="EW120" s="32"/>
      <c r="EX120" s="32"/>
      <c r="EY120" s="32"/>
      <c r="EZ120" s="32"/>
      <c r="FA120" s="32"/>
      <c r="FB120" s="32"/>
      <c r="FC120" s="32"/>
      <c r="FD120" s="32"/>
      <c r="FE120" s="32"/>
      <c r="FF120" s="32"/>
      <c r="FG120" s="32"/>
      <c r="FH120" s="32"/>
      <c r="FI120" s="32"/>
      <c r="FJ120" s="32"/>
      <c r="FK120" s="32"/>
      <c r="FL120" s="32"/>
      <c r="FM120" s="32"/>
      <c r="FN120" s="32"/>
      <c r="FO120" s="32"/>
      <c r="FP120" s="32"/>
      <c r="FQ120" s="32"/>
      <c r="FR120" s="32"/>
      <c r="FS120" s="32"/>
      <c r="FT120" s="32"/>
      <c r="FU120" s="32"/>
      <c r="FV120" s="32"/>
      <c r="FW120" s="32"/>
      <c r="FX120" s="32"/>
      <c r="FY120" s="32"/>
      <c r="FZ120" s="32"/>
      <c r="GA120" s="32"/>
      <c r="GB120" s="32"/>
      <c r="GC120" s="32"/>
      <c r="GD120" s="32"/>
      <c r="GE120" s="32"/>
      <c r="GF120" s="32"/>
      <c r="GG120" s="32"/>
      <c r="GH120" s="32"/>
      <c r="GI120" s="32"/>
      <c r="GJ120" s="32"/>
      <c r="GK120" s="32"/>
      <c r="GL120" s="32"/>
      <c r="GM120" s="32"/>
      <c r="GN120" s="32"/>
      <c r="GO120" s="32"/>
      <c r="GP120" s="32"/>
      <c r="GQ120" s="32"/>
      <c r="GR120" s="32"/>
      <c r="GS120" s="32"/>
      <c r="GT120" s="32"/>
      <c r="GU120" s="32"/>
      <c r="GV120" s="32"/>
      <c r="GW120" s="32"/>
      <c r="GX120" s="32"/>
      <c r="GY120" s="32"/>
      <c r="GZ120" s="32"/>
      <c r="HA120" s="32"/>
      <c r="HB120" s="32"/>
      <c r="HC120" s="32"/>
      <c r="HD120" s="32"/>
      <c r="HE120" s="32"/>
      <c r="HF120" s="32"/>
      <c r="HG120" s="32"/>
      <c r="HH120" s="32"/>
      <c r="HI120" s="32"/>
      <c r="HJ120" s="32"/>
      <c r="HK120" s="32"/>
      <c r="HL120" s="32"/>
      <c r="HM120" s="32"/>
      <c r="HN120" s="32"/>
      <c r="HO120" s="32"/>
      <c r="HP120" s="32"/>
      <c r="HQ120" s="32"/>
      <c r="HR120" s="32"/>
      <c r="HS120" s="32"/>
      <c r="HT120" s="32"/>
      <c r="HU120" s="32"/>
      <c r="HV120" s="32"/>
      <c r="HW120" s="32"/>
      <c r="HX120" s="32"/>
      <c r="HY120" s="32"/>
      <c r="HZ120" s="32"/>
      <c r="IA120" s="32"/>
      <c r="IB120" s="32"/>
      <c r="IC120" s="32"/>
      <c r="ID120" s="32"/>
      <c r="IE120" s="32"/>
      <c r="IF120" s="32"/>
      <c r="IG120" s="32"/>
      <c r="IH120" s="32"/>
      <c r="II120" s="32"/>
      <c r="IJ120" s="32"/>
      <c r="IK120" s="32"/>
      <c r="IL120" s="32"/>
      <c r="IM120" s="32"/>
      <c r="IN120" s="32"/>
      <c r="IO120" s="32"/>
      <c r="IP120" s="32"/>
      <c r="IQ120" s="32"/>
      <c r="IR120" s="32"/>
      <c r="IS120" s="32"/>
      <c r="IT120" s="32"/>
      <c r="IU120" s="32"/>
    </row>
    <row r="121" spans="1:255" s="171" customFormat="1" ht="37.5">
      <c r="A121" s="20">
        <v>5</v>
      </c>
      <c r="B121" s="23" t="s">
        <v>2802</v>
      </c>
      <c r="C121" s="20"/>
      <c r="D121" s="141"/>
      <c r="E121" s="141"/>
      <c r="F121" s="141"/>
      <c r="G121" s="141"/>
      <c r="H121" s="141"/>
      <c r="I121" s="141"/>
      <c r="J121" s="227"/>
      <c r="K121" s="141"/>
      <c r="L121" s="141"/>
      <c r="M121" s="141"/>
      <c r="N121" s="141"/>
      <c r="O121" s="141"/>
      <c r="P121" s="141"/>
      <c r="Q121" s="141"/>
      <c r="R121" s="141"/>
      <c r="S121" s="141"/>
      <c r="T121" s="351">
        <v>300</v>
      </c>
      <c r="U121" s="20"/>
      <c r="V121" s="20"/>
      <c r="W121" s="20" t="s">
        <v>1366</v>
      </c>
    </row>
    <row r="122" spans="1:255" s="32" customFormat="1" ht="36.6" customHeight="1">
      <c r="A122" s="20">
        <v>4</v>
      </c>
      <c r="B122" s="97" t="s">
        <v>1027</v>
      </c>
      <c r="C122" s="20"/>
      <c r="D122" s="31"/>
      <c r="E122" s="31"/>
      <c r="F122" s="31"/>
      <c r="G122" s="31"/>
      <c r="H122" s="31"/>
      <c r="I122" s="31"/>
      <c r="J122" s="31"/>
      <c r="K122" s="31"/>
      <c r="L122" s="31"/>
      <c r="M122" s="31"/>
      <c r="N122" s="31"/>
      <c r="O122" s="31"/>
      <c r="P122" s="31"/>
      <c r="Q122" s="31"/>
      <c r="R122" s="31"/>
      <c r="S122" s="31"/>
      <c r="T122" s="351">
        <v>500</v>
      </c>
      <c r="U122" s="31"/>
      <c r="V122" s="31"/>
      <c r="W122" s="20" t="s">
        <v>986</v>
      </c>
    </row>
    <row r="123" spans="1:255" s="22" customFormat="1" ht="50.1" customHeight="1">
      <c r="A123" s="20">
        <v>5</v>
      </c>
      <c r="B123" s="97" t="s">
        <v>1071</v>
      </c>
      <c r="C123" s="20"/>
      <c r="D123" s="31"/>
      <c r="E123" s="31"/>
      <c r="F123" s="31"/>
      <c r="G123" s="31"/>
      <c r="H123" s="31"/>
      <c r="I123" s="31"/>
      <c r="J123" s="31"/>
      <c r="K123" s="31"/>
      <c r="L123" s="31"/>
      <c r="M123" s="31"/>
      <c r="N123" s="31"/>
      <c r="O123" s="31"/>
      <c r="P123" s="31"/>
      <c r="Q123" s="31"/>
      <c r="R123" s="31"/>
      <c r="S123" s="31"/>
      <c r="T123" s="351">
        <v>1000</v>
      </c>
      <c r="U123" s="31"/>
      <c r="V123" s="31"/>
      <c r="W123" s="20" t="s">
        <v>986</v>
      </c>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c r="EC123" s="32"/>
      <c r="ED123" s="32"/>
      <c r="EE123" s="32"/>
      <c r="EF123" s="32"/>
      <c r="EG123" s="32"/>
      <c r="EH123" s="32"/>
      <c r="EI123" s="32"/>
      <c r="EJ123" s="32"/>
      <c r="EK123" s="32"/>
      <c r="EL123" s="32"/>
      <c r="EM123" s="32"/>
      <c r="EN123" s="32"/>
      <c r="EO123" s="32"/>
      <c r="EP123" s="32"/>
      <c r="EQ123" s="32"/>
      <c r="ER123" s="32"/>
      <c r="ES123" s="32"/>
      <c r="ET123" s="32"/>
      <c r="EU123" s="32"/>
      <c r="EV123" s="32"/>
      <c r="EW123" s="32"/>
      <c r="EX123" s="32"/>
      <c r="EY123" s="32"/>
      <c r="EZ123" s="32"/>
      <c r="FA123" s="32"/>
      <c r="FB123" s="32"/>
      <c r="FC123" s="32"/>
      <c r="FD123" s="32"/>
      <c r="FE123" s="32"/>
      <c r="FF123" s="32"/>
      <c r="FG123" s="32"/>
      <c r="FH123" s="32"/>
      <c r="FI123" s="32"/>
      <c r="FJ123" s="32"/>
      <c r="FK123" s="32"/>
      <c r="FL123" s="32"/>
      <c r="FM123" s="32"/>
      <c r="FN123" s="32"/>
      <c r="FO123" s="32"/>
      <c r="FP123" s="32"/>
      <c r="FQ123" s="32"/>
      <c r="FR123" s="32"/>
      <c r="FS123" s="32"/>
      <c r="FT123" s="32"/>
      <c r="FU123" s="32"/>
      <c r="FV123" s="32"/>
      <c r="FW123" s="32"/>
      <c r="FX123" s="32"/>
      <c r="FY123" s="32"/>
      <c r="FZ123" s="32"/>
      <c r="GA123" s="32"/>
      <c r="GB123" s="32"/>
      <c r="GC123" s="32"/>
      <c r="GD123" s="32"/>
      <c r="GE123" s="32"/>
      <c r="GF123" s="32"/>
      <c r="GG123" s="32"/>
      <c r="GH123" s="32"/>
      <c r="GI123" s="32"/>
      <c r="GJ123" s="32"/>
      <c r="GK123" s="32"/>
      <c r="GL123" s="32"/>
      <c r="GM123" s="32"/>
      <c r="GN123" s="32"/>
      <c r="GO123" s="32"/>
      <c r="GP123" s="32"/>
      <c r="GQ123" s="32"/>
      <c r="GR123" s="32"/>
      <c r="GS123" s="32"/>
      <c r="GT123" s="32"/>
      <c r="GU123" s="32"/>
      <c r="GV123" s="32"/>
      <c r="GW123" s="32"/>
      <c r="GX123" s="32"/>
      <c r="GY123" s="32"/>
      <c r="GZ123" s="32"/>
      <c r="HA123" s="32"/>
      <c r="HB123" s="32"/>
      <c r="HC123" s="32"/>
      <c r="HD123" s="32"/>
      <c r="HE123" s="32"/>
      <c r="HF123" s="32"/>
      <c r="HG123" s="32"/>
      <c r="HH123" s="32"/>
      <c r="HI123" s="32"/>
      <c r="HJ123" s="32"/>
      <c r="HK123" s="32"/>
      <c r="HL123" s="32"/>
      <c r="HM123" s="32"/>
      <c r="HN123" s="32"/>
      <c r="HO123" s="32"/>
      <c r="HP123" s="32"/>
      <c r="HQ123" s="32"/>
      <c r="HR123" s="32"/>
      <c r="HS123" s="32"/>
      <c r="HT123" s="32"/>
      <c r="HU123" s="32"/>
      <c r="HV123" s="32"/>
      <c r="HW123" s="32"/>
      <c r="HX123" s="32"/>
      <c r="HY123" s="32"/>
      <c r="HZ123" s="32"/>
      <c r="IA123" s="32"/>
      <c r="IB123" s="32"/>
      <c r="IC123" s="32"/>
      <c r="ID123" s="32"/>
      <c r="IE123" s="32"/>
      <c r="IF123" s="32"/>
      <c r="IG123" s="32"/>
      <c r="IH123" s="32"/>
      <c r="II123" s="32"/>
      <c r="IJ123" s="32"/>
      <c r="IK123" s="32"/>
      <c r="IL123" s="32"/>
      <c r="IM123" s="32"/>
      <c r="IN123" s="32"/>
      <c r="IO123" s="32"/>
      <c r="IP123" s="32"/>
      <c r="IQ123" s="32"/>
      <c r="IR123" s="32"/>
      <c r="IS123" s="32"/>
      <c r="IT123" s="32"/>
      <c r="IU123" s="32"/>
    </row>
    <row r="124" spans="1:255" s="22" customFormat="1" ht="50.1" customHeight="1">
      <c r="A124" s="20">
        <v>6</v>
      </c>
      <c r="B124" s="97" t="s">
        <v>999</v>
      </c>
      <c r="C124" s="47"/>
      <c r="D124" s="21"/>
      <c r="E124" s="21"/>
      <c r="F124" s="21"/>
      <c r="G124" s="21"/>
      <c r="H124" s="21"/>
      <c r="I124" s="21"/>
      <c r="J124" s="21"/>
      <c r="K124" s="21"/>
      <c r="L124" s="21"/>
      <c r="M124" s="21"/>
      <c r="N124" s="21"/>
      <c r="O124" s="21"/>
      <c r="P124" s="21"/>
      <c r="Q124" s="21"/>
      <c r="R124" s="21"/>
      <c r="S124" s="21"/>
      <c r="T124" s="351">
        <v>200</v>
      </c>
      <c r="U124" s="21"/>
      <c r="V124" s="21"/>
      <c r="W124" s="20" t="s">
        <v>986</v>
      </c>
    </row>
    <row r="125" spans="1:255" s="22" customFormat="1" ht="56.25" customHeight="1">
      <c r="A125" s="20">
        <v>7</v>
      </c>
      <c r="B125" s="31" t="s">
        <v>467</v>
      </c>
      <c r="C125" s="20" t="s">
        <v>236</v>
      </c>
      <c r="D125" s="31"/>
      <c r="E125" s="31"/>
      <c r="F125" s="31"/>
      <c r="G125" s="31"/>
      <c r="H125" s="31"/>
      <c r="I125" s="31"/>
      <c r="J125" s="31"/>
      <c r="K125" s="31"/>
      <c r="L125" s="31"/>
      <c r="M125" s="31"/>
      <c r="N125" s="31"/>
      <c r="O125" s="31"/>
      <c r="P125" s="31"/>
      <c r="Q125" s="31"/>
      <c r="R125" s="31"/>
      <c r="S125" s="31"/>
      <c r="T125" s="351">
        <v>30</v>
      </c>
      <c r="U125" s="31"/>
      <c r="V125" s="31"/>
      <c r="W125" s="20" t="s">
        <v>354</v>
      </c>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c r="FF125" s="32"/>
      <c r="FG125" s="32"/>
      <c r="FH125" s="32"/>
      <c r="FI125" s="32"/>
      <c r="FJ125" s="32"/>
      <c r="FK125" s="32"/>
      <c r="FL125" s="32"/>
      <c r="FM125" s="32"/>
      <c r="FN125" s="32"/>
      <c r="FO125" s="32"/>
      <c r="FP125" s="32"/>
      <c r="FQ125" s="32"/>
      <c r="FR125" s="32"/>
      <c r="FS125" s="32"/>
      <c r="FT125" s="32"/>
      <c r="FU125" s="32"/>
      <c r="FV125" s="32"/>
      <c r="FW125" s="32"/>
      <c r="FX125" s="32"/>
      <c r="FY125" s="32"/>
      <c r="FZ125" s="32"/>
      <c r="GA125" s="32"/>
      <c r="GB125" s="32"/>
      <c r="GC125" s="32"/>
      <c r="GD125" s="32"/>
      <c r="GE125" s="32"/>
      <c r="GF125" s="32"/>
      <c r="GG125" s="32"/>
      <c r="GH125" s="32"/>
      <c r="GI125" s="32"/>
      <c r="GJ125" s="32"/>
      <c r="GK125" s="32"/>
      <c r="GL125" s="32"/>
      <c r="GM125" s="32"/>
      <c r="GN125" s="32"/>
      <c r="GO125" s="32"/>
      <c r="GP125" s="32"/>
      <c r="GQ125" s="32"/>
      <c r="GR125" s="32"/>
      <c r="GS125" s="32"/>
      <c r="GT125" s="32"/>
      <c r="GU125" s="32"/>
      <c r="GV125" s="32"/>
      <c r="GW125" s="32"/>
      <c r="GX125" s="32"/>
      <c r="GY125" s="32"/>
      <c r="GZ125" s="32"/>
      <c r="HA125" s="32"/>
      <c r="HB125" s="32"/>
      <c r="HC125" s="32"/>
      <c r="HD125" s="32"/>
      <c r="HE125" s="32"/>
      <c r="HF125" s="32"/>
      <c r="HG125" s="32"/>
      <c r="HH125" s="32"/>
      <c r="HI125" s="32"/>
      <c r="HJ125" s="32"/>
      <c r="HK125" s="32"/>
      <c r="HL125" s="32"/>
      <c r="HM125" s="32"/>
      <c r="HN125" s="32"/>
      <c r="HO125" s="32"/>
      <c r="HP125" s="32"/>
      <c r="HQ125" s="32"/>
      <c r="HR125" s="32"/>
      <c r="HS125" s="32"/>
      <c r="HT125" s="32"/>
      <c r="HU125" s="32"/>
      <c r="HV125" s="32"/>
      <c r="HW125" s="32"/>
      <c r="HX125" s="32"/>
      <c r="HY125" s="32"/>
      <c r="HZ125" s="32"/>
      <c r="IA125" s="32"/>
      <c r="IB125" s="32"/>
      <c r="IC125" s="32"/>
      <c r="ID125" s="32"/>
      <c r="IE125" s="32"/>
      <c r="IF125" s="32"/>
      <c r="IG125" s="32"/>
      <c r="IH125" s="32"/>
      <c r="II125" s="32"/>
      <c r="IJ125" s="32"/>
      <c r="IK125" s="32"/>
      <c r="IL125" s="32"/>
      <c r="IM125" s="32"/>
      <c r="IN125" s="32"/>
      <c r="IO125" s="32"/>
      <c r="IP125" s="32"/>
      <c r="IQ125" s="32"/>
      <c r="IR125" s="32"/>
      <c r="IS125" s="32"/>
      <c r="IT125" s="32"/>
      <c r="IU125" s="32"/>
    </row>
    <row r="126" spans="1:255" s="22" customFormat="1" ht="53.25" customHeight="1">
      <c r="A126" s="20">
        <v>8</v>
      </c>
      <c r="B126" s="48" t="s">
        <v>1130</v>
      </c>
      <c r="C126" s="140" t="s">
        <v>139</v>
      </c>
      <c r="D126" s="21"/>
      <c r="E126" s="21"/>
      <c r="F126" s="21"/>
      <c r="G126" s="21"/>
      <c r="H126" s="21"/>
      <c r="I126" s="21"/>
      <c r="J126" s="21"/>
      <c r="K126" s="21"/>
      <c r="L126" s="21"/>
      <c r="M126" s="21"/>
      <c r="N126" s="21"/>
      <c r="O126" s="21"/>
      <c r="P126" s="21"/>
      <c r="Q126" s="21"/>
      <c r="R126" s="21"/>
      <c r="S126" s="21"/>
      <c r="T126" s="351">
        <v>2100</v>
      </c>
      <c r="U126" s="21"/>
      <c r="V126" s="21"/>
      <c r="W126" s="20" t="s">
        <v>1129</v>
      </c>
    </row>
    <row r="127" spans="1:255" s="105" customFormat="1" ht="45.95" customHeight="1">
      <c r="A127" s="20">
        <v>9</v>
      </c>
      <c r="B127" s="23" t="s">
        <v>490</v>
      </c>
      <c r="C127" s="20" t="s">
        <v>236</v>
      </c>
      <c r="D127" s="21"/>
      <c r="E127" s="21"/>
      <c r="F127" s="21"/>
      <c r="G127" s="21"/>
      <c r="H127" s="21"/>
      <c r="I127" s="21"/>
      <c r="J127" s="21"/>
      <c r="K127" s="21"/>
      <c r="L127" s="21"/>
      <c r="M127" s="21"/>
      <c r="N127" s="21"/>
      <c r="O127" s="21"/>
      <c r="P127" s="21"/>
      <c r="Q127" s="21"/>
      <c r="R127" s="21"/>
      <c r="S127" s="21"/>
      <c r="T127" s="351">
        <v>100</v>
      </c>
      <c r="U127" s="21"/>
      <c r="V127" s="21"/>
      <c r="W127" s="20" t="s">
        <v>101</v>
      </c>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c r="CA127" s="22"/>
      <c r="CB127" s="22"/>
      <c r="CC127" s="22"/>
      <c r="CD127" s="22"/>
      <c r="CE127" s="22"/>
      <c r="CF127" s="22"/>
      <c r="CG127" s="22"/>
      <c r="CH127" s="22"/>
      <c r="CI127" s="22"/>
      <c r="CJ127" s="22"/>
      <c r="CK127" s="22"/>
      <c r="CL127" s="22"/>
      <c r="CM127" s="22"/>
      <c r="CN127" s="22"/>
      <c r="CO127" s="22"/>
      <c r="CP127" s="22"/>
      <c r="CQ127" s="22"/>
      <c r="CR127" s="22"/>
      <c r="CS127" s="22"/>
      <c r="CT127" s="22"/>
      <c r="CU127" s="22"/>
      <c r="CV127" s="22"/>
      <c r="CW127" s="22"/>
      <c r="CX127" s="22"/>
      <c r="CY127" s="22"/>
      <c r="CZ127" s="22"/>
      <c r="DA127" s="22"/>
      <c r="DB127" s="22"/>
      <c r="DC127" s="22"/>
      <c r="DD127" s="22"/>
      <c r="DE127" s="22"/>
      <c r="DF127" s="22"/>
      <c r="DG127" s="22"/>
      <c r="DH127" s="22"/>
      <c r="DI127" s="22"/>
      <c r="DJ127" s="22"/>
      <c r="DK127" s="22"/>
      <c r="DL127" s="22"/>
      <c r="DM127" s="22"/>
      <c r="DN127" s="22"/>
      <c r="DO127" s="22"/>
      <c r="DP127" s="22"/>
      <c r="DQ127" s="22"/>
      <c r="DR127" s="22"/>
      <c r="DS127" s="22"/>
      <c r="DT127" s="22"/>
      <c r="DU127" s="22"/>
      <c r="DV127" s="22"/>
      <c r="DW127" s="22"/>
      <c r="DX127" s="22"/>
      <c r="DY127" s="22"/>
      <c r="DZ127" s="22"/>
      <c r="EA127" s="22"/>
      <c r="EB127" s="22"/>
      <c r="EC127" s="22"/>
      <c r="ED127" s="22"/>
      <c r="EE127" s="22"/>
      <c r="EF127" s="22"/>
      <c r="EG127" s="22"/>
      <c r="EH127" s="22"/>
      <c r="EI127" s="22"/>
      <c r="EJ127" s="22"/>
      <c r="EK127" s="22"/>
      <c r="EL127" s="22"/>
      <c r="EM127" s="22"/>
      <c r="EN127" s="22"/>
      <c r="EO127" s="22"/>
      <c r="EP127" s="22"/>
      <c r="EQ127" s="22"/>
      <c r="ER127" s="22"/>
      <c r="ES127" s="22"/>
      <c r="ET127" s="22"/>
      <c r="EU127" s="22"/>
      <c r="EV127" s="22"/>
      <c r="EW127" s="22"/>
      <c r="EX127" s="22"/>
      <c r="EY127" s="22"/>
      <c r="EZ127" s="22"/>
      <c r="FA127" s="22"/>
      <c r="FB127" s="22"/>
      <c r="FC127" s="22"/>
      <c r="FD127" s="22"/>
      <c r="FE127" s="22"/>
      <c r="FF127" s="22"/>
      <c r="FG127" s="22"/>
      <c r="FH127" s="22"/>
      <c r="FI127" s="22"/>
      <c r="FJ127" s="22"/>
      <c r="FK127" s="22"/>
      <c r="FL127" s="22"/>
      <c r="FM127" s="22"/>
      <c r="FN127" s="22"/>
      <c r="FO127" s="22"/>
      <c r="FP127" s="22"/>
      <c r="FQ127" s="22"/>
      <c r="FR127" s="22"/>
      <c r="FS127" s="22"/>
      <c r="FT127" s="22"/>
      <c r="FU127" s="22"/>
      <c r="FV127" s="22"/>
      <c r="FW127" s="22"/>
      <c r="FX127" s="22"/>
      <c r="FY127" s="22"/>
      <c r="FZ127" s="22"/>
      <c r="GA127" s="22"/>
      <c r="GB127" s="22"/>
      <c r="GC127" s="22"/>
      <c r="GD127" s="22"/>
      <c r="GE127" s="22"/>
      <c r="GF127" s="22"/>
      <c r="GG127" s="22"/>
      <c r="GH127" s="22"/>
      <c r="GI127" s="22"/>
      <c r="GJ127" s="22"/>
      <c r="GK127" s="22"/>
      <c r="GL127" s="22"/>
      <c r="GM127" s="22"/>
      <c r="GN127" s="22"/>
      <c r="GO127" s="22"/>
      <c r="GP127" s="22"/>
      <c r="GQ127" s="22"/>
      <c r="GR127" s="22"/>
      <c r="GS127" s="22"/>
      <c r="GT127" s="22"/>
      <c r="GU127" s="22"/>
      <c r="GV127" s="22"/>
      <c r="GW127" s="22"/>
      <c r="GX127" s="22"/>
      <c r="GY127" s="22"/>
      <c r="GZ127" s="22"/>
      <c r="HA127" s="22"/>
      <c r="HB127" s="22"/>
      <c r="HC127" s="22"/>
      <c r="HD127" s="22"/>
      <c r="HE127" s="22"/>
      <c r="HF127" s="22"/>
      <c r="HG127" s="22"/>
      <c r="HH127" s="22"/>
      <c r="HI127" s="22"/>
      <c r="HJ127" s="22"/>
      <c r="HK127" s="22"/>
      <c r="HL127" s="22"/>
      <c r="HM127" s="22"/>
      <c r="HN127" s="22"/>
      <c r="HO127" s="22"/>
      <c r="HP127" s="22"/>
      <c r="HQ127" s="22"/>
      <c r="HR127" s="22"/>
      <c r="HS127" s="22"/>
      <c r="HT127" s="22"/>
      <c r="HU127" s="22"/>
      <c r="HV127" s="22"/>
      <c r="HW127" s="22"/>
      <c r="HX127" s="22"/>
      <c r="HY127" s="22"/>
      <c r="HZ127" s="22"/>
      <c r="IA127" s="22"/>
      <c r="IB127" s="22"/>
      <c r="IC127" s="22"/>
      <c r="ID127" s="22"/>
      <c r="IE127" s="22"/>
      <c r="IF127" s="22"/>
      <c r="IG127" s="22"/>
      <c r="IH127" s="22"/>
      <c r="II127" s="22"/>
      <c r="IJ127" s="22"/>
      <c r="IK127" s="22"/>
      <c r="IL127" s="22"/>
      <c r="IM127" s="22"/>
      <c r="IN127" s="22"/>
      <c r="IO127" s="22"/>
      <c r="IP127" s="22"/>
      <c r="IQ127" s="22"/>
      <c r="IR127" s="22"/>
      <c r="IS127" s="22"/>
      <c r="IT127" s="22"/>
      <c r="IU127" s="22"/>
    </row>
    <row r="128" spans="1:255" s="105" customFormat="1" ht="53.25" customHeight="1">
      <c r="A128" s="20">
        <v>10</v>
      </c>
      <c r="B128" s="23" t="s">
        <v>491</v>
      </c>
      <c r="C128" s="20" t="s">
        <v>236</v>
      </c>
      <c r="D128" s="21"/>
      <c r="E128" s="21"/>
      <c r="F128" s="21"/>
      <c r="G128" s="21"/>
      <c r="H128" s="21"/>
      <c r="I128" s="21"/>
      <c r="J128" s="21"/>
      <c r="K128" s="21"/>
      <c r="L128" s="21"/>
      <c r="M128" s="21"/>
      <c r="N128" s="21"/>
      <c r="O128" s="21"/>
      <c r="P128" s="21"/>
      <c r="Q128" s="21"/>
      <c r="R128" s="21"/>
      <c r="S128" s="21"/>
      <c r="T128" s="351">
        <v>200</v>
      </c>
      <c r="U128" s="21"/>
      <c r="V128" s="21"/>
      <c r="W128" s="20" t="s">
        <v>101</v>
      </c>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22"/>
      <c r="BH128" s="22"/>
      <c r="BI128" s="22"/>
      <c r="BJ128" s="22"/>
      <c r="BK128" s="22"/>
      <c r="BL128" s="22"/>
      <c r="BM128" s="22"/>
      <c r="BN128" s="22"/>
      <c r="BO128" s="22"/>
      <c r="BP128" s="22"/>
      <c r="BQ128" s="22"/>
      <c r="BR128" s="22"/>
      <c r="BS128" s="22"/>
      <c r="BT128" s="22"/>
      <c r="BU128" s="22"/>
      <c r="BV128" s="22"/>
      <c r="BW128" s="22"/>
      <c r="BX128" s="22"/>
      <c r="BY128" s="22"/>
      <c r="BZ128" s="22"/>
      <c r="CA128" s="22"/>
      <c r="CB128" s="22"/>
      <c r="CC128" s="22"/>
      <c r="CD128" s="22"/>
      <c r="CE128" s="22"/>
      <c r="CF128" s="22"/>
      <c r="CG128" s="22"/>
      <c r="CH128" s="22"/>
      <c r="CI128" s="22"/>
      <c r="CJ128" s="22"/>
      <c r="CK128" s="22"/>
      <c r="CL128" s="22"/>
      <c r="CM128" s="22"/>
      <c r="CN128" s="22"/>
      <c r="CO128" s="22"/>
      <c r="CP128" s="22"/>
      <c r="CQ128" s="22"/>
      <c r="CR128" s="22"/>
      <c r="CS128" s="22"/>
      <c r="CT128" s="22"/>
      <c r="CU128" s="22"/>
      <c r="CV128" s="22"/>
      <c r="CW128" s="22"/>
      <c r="CX128" s="22"/>
      <c r="CY128" s="22"/>
      <c r="CZ128" s="22"/>
      <c r="DA128" s="22"/>
      <c r="DB128" s="22"/>
      <c r="DC128" s="22"/>
      <c r="DD128" s="22"/>
      <c r="DE128" s="22"/>
      <c r="DF128" s="22"/>
      <c r="DG128" s="22"/>
      <c r="DH128" s="22"/>
      <c r="DI128" s="22"/>
      <c r="DJ128" s="22"/>
      <c r="DK128" s="22"/>
      <c r="DL128" s="22"/>
      <c r="DM128" s="22"/>
      <c r="DN128" s="22"/>
      <c r="DO128" s="22"/>
      <c r="DP128" s="22"/>
      <c r="DQ128" s="22"/>
      <c r="DR128" s="22"/>
      <c r="DS128" s="22"/>
      <c r="DT128" s="22"/>
      <c r="DU128" s="22"/>
      <c r="DV128" s="22"/>
      <c r="DW128" s="22"/>
      <c r="DX128" s="22"/>
      <c r="DY128" s="22"/>
      <c r="DZ128" s="22"/>
      <c r="EA128" s="22"/>
      <c r="EB128" s="22"/>
      <c r="EC128" s="22"/>
      <c r="ED128" s="22"/>
      <c r="EE128" s="22"/>
      <c r="EF128" s="22"/>
      <c r="EG128" s="22"/>
      <c r="EH128" s="22"/>
      <c r="EI128" s="22"/>
      <c r="EJ128" s="22"/>
      <c r="EK128" s="22"/>
      <c r="EL128" s="22"/>
      <c r="EM128" s="22"/>
      <c r="EN128" s="22"/>
      <c r="EO128" s="22"/>
      <c r="EP128" s="22"/>
      <c r="EQ128" s="22"/>
      <c r="ER128" s="22"/>
      <c r="ES128" s="22"/>
      <c r="ET128" s="22"/>
      <c r="EU128" s="22"/>
      <c r="EV128" s="22"/>
      <c r="EW128" s="22"/>
      <c r="EX128" s="22"/>
      <c r="EY128" s="22"/>
      <c r="EZ128" s="22"/>
      <c r="FA128" s="22"/>
      <c r="FB128" s="22"/>
      <c r="FC128" s="22"/>
      <c r="FD128" s="22"/>
      <c r="FE128" s="22"/>
      <c r="FF128" s="22"/>
      <c r="FG128" s="22"/>
      <c r="FH128" s="22"/>
      <c r="FI128" s="22"/>
      <c r="FJ128" s="22"/>
      <c r="FK128" s="22"/>
      <c r="FL128" s="22"/>
      <c r="FM128" s="22"/>
      <c r="FN128" s="22"/>
      <c r="FO128" s="22"/>
      <c r="FP128" s="22"/>
      <c r="FQ128" s="22"/>
      <c r="FR128" s="22"/>
      <c r="FS128" s="22"/>
      <c r="FT128" s="22"/>
      <c r="FU128" s="22"/>
      <c r="FV128" s="22"/>
      <c r="FW128" s="22"/>
      <c r="FX128" s="22"/>
      <c r="FY128" s="22"/>
      <c r="FZ128" s="22"/>
      <c r="GA128" s="22"/>
      <c r="GB128" s="22"/>
      <c r="GC128" s="22"/>
      <c r="GD128" s="22"/>
      <c r="GE128" s="22"/>
      <c r="GF128" s="22"/>
      <c r="GG128" s="22"/>
      <c r="GH128" s="22"/>
      <c r="GI128" s="22"/>
      <c r="GJ128" s="22"/>
      <c r="GK128" s="22"/>
      <c r="GL128" s="22"/>
      <c r="GM128" s="22"/>
      <c r="GN128" s="22"/>
      <c r="GO128" s="22"/>
      <c r="GP128" s="22"/>
      <c r="GQ128" s="22"/>
      <c r="GR128" s="22"/>
      <c r="GS128" s="22"/>
      <c r="GT128" s="22"/>
      <c r="GU128" s="22"/>
      <c r="GV128" s="22"/>
      <c r="GW128" s="22"/>
      <c r="GX128" s="22"/>
      <c r="GY128" s="22"/>
      <c r="GZ128" s="22"/>
      <c r="HA128" s="22"/>
      <c r="HB128" s="22"/>
      <c r="HC128" s="22"/>
      <c r="HD128" s="22"/>
      <c r="HE128" s="22"/>
      <c r="HF128" s="22"/>
      <c r="HG128" s="22"/>
      <c r="HH128" s="22"/>
      <c r="HI128" s="22"/>
      <c r="HJ128" s="22"/>
      <c r="HK128" s="22"/>
      <c r="HL128" s="22"/>
      <c r="HM128" s="22"/>
      <c r="HN128" s="22"/>
      <c r="HO128" s="22"/>
      <c r="HP128" s="22"/>
      <c r="HQ128" s="22"/>
      <c r="HR128" s="22"/>
      <c r="HS128" s="22"/>
      <c r="HT128" s="22"/>
      <c r="HU128" s="22"/>
      <c r="HV128" s="22"/>
      <c r="HW128" s="22"/>
      <c r="HX128" s="22"/>
      <c r="HY128" s="22"/>
      <c r="HZ128" s="22"/>
      <c r="IA128" s="22"/>
      <c r="IB128" s="22"/>
      <c r="IC128" s="22"/>
      <c r="ID128" s="22"/>
      <c r="IE128" s="22"/>
      <c r="IF128" s="22"/>
      <c r="IG128" s="22"/>
      <c r="IH128" s="22"/>
      <c r="II128" s="22"/>
      <c r="IJ128" s="22"/>
      <c r="IK128" s="22"/>
      <c r="IL128" s="22"/>
      <c r="IM128" s="22"/>
      <c r="IN128" s="22"/>
      <c r="IO128" s="22"/>
      <c r="IP128" s="22"/>
      <c r="IQ128" s="22"/>
      <c r="IR128" s="22"/>
      <c r="IS128" s="22"/>
      <c r="IT128" s="22"/>
      <c r="IU128" s="22"/>
    </row>
    <row r="129" spans="1:255" s="76" customFormat="1" ht="53.25" customHeight="1">
      <c r="A129" s="20">
        <v>11</v>
      </c>
      <c r="B129" s="23" t="s">
        <v>492</v>
      </c>
      <c r="C129" s="20" t="s">
        <v>236</v>
      </c>
      <c r="D129" s="21"/>
      <c r="E129" s="21"/>
      <c r="F129" s="21"/>
      <c r="G129" s="21"/>
      <c r="H129" s="21"/>
      <c r="I129" s="21"/>
      <c r="J129" s="21"/>
      <c r="K129" s="21"/>
      <c r="L129" s="21"/>
      <c r="M129" s="21"/>
      <c r="N129" s="21"/>
      <c r="O129" s="21"/>
      <c r="P129" s="21"/>
      <c r="Q129" s="21"/>
      <c r="R129" s="21"/>
      <c r="S129" s="21"/>
      <c r="T129" s="351">
        <v>450</v>
      </c>
      <c r="U129" s="21"/>
      <c r="V129" s="21"/>
      <c r="W129" s="20" t="s">
        <v>101</v>
      </c>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c r="BM129" s="22"/>
      <c r="BN129" s="22"/>
      <c r="BO129" s="22"/>
      <c r="BP129" s="22"/>
      <c r="BQ129" s="22"/>
      <c r="BR129" s="22"/>
      <c r="BS129" s="22"/>
      <c r="BT129" s="22"/>
      <c r="BU129" s="22"/>
      <c r="BV129" s="22"/>
      <c r="BW129" s="22"/>
      <c r="BX129" s="22"/>
      <c r="BY129" s="22"/>
      <c r="BZ129" s="22"/>
      <c r="CA129" s="22"/>
      <c r="CB129" s="22"/>
      <c r="CC129" s="22"/>
      <c r="CD129" s="22"/>
      <c r="CE129" s="22"/>
      <c r="CF129" s="22"/>
      <c r="CG129" s="22"/>
      <c r="CH129" s="22"/>
      <c r="CI129" s="22"/>
      <c r="CJ129" s="22"/>
      <c r="CK129" s="22"/>
      <c r="CL129" s="22"/>
      <c r="CM129" s="22"/>
      <c r="CN129" s="22"/>
      <c r="CO129" s="22"/>
      <c r="CP129" s="22"/>
      <c r="CQ129" s="22"/>
      <c r="CR129" s="22"/>
      <c r="CS129" s="22"/>
      <c r="CT129" s="22"/>
      <c r="CU129" s="22"/>
      <c r="CV129" s="22"/>
      <c r="CW129" s="22"/>
      <c r="CX129" s="22"/>
      <c r="CY129" s="22"/>
      <c r="CZ129" s="22"/>
      <c r="DA129" s="22"/>
      <c r="DB129" s="22"/>
      <c r="DC129" s="22"/>
      <c r="DD129" s="22"/>
      <c r="DE129" s="22"/>
      <c r="DF129" s="22"/>
      <c r="DG129" s="22"/>
      <c r="DH129" s="22"/>
      <c r="DI129" s="22"/>
      <c r="DJ129" s="22"/>
      <c r="DK129" s="22"/>
      <c r="DL129" s="22"/>
      <c r="DM129" s="22"/>
      <c r="DN129" s="22"/>
      <c r="DO129" s="22"/>
      <c r="DP129" s="22"/>
      <c r="DQ129" s="22"/>
      <c r="DR129" s="22"/>
      <c r="DS129" s="22"/>
      <c r="DT129" s="22"/>
      <c r="DU129" s="22"/>
      <c r="DV129" s="22"/>
      <c r="DW129" s="22"/>
      <c r="DX129" s="22"/>
      <c r="DY129" s="22"/>
      <c r="DZ129" s="22"/>
      <c r="EA129" s="22"/>
      <c r="EB129" s="22"/>
      <c r="EC129" s="22"/>
      <c r="ED129" s="22"/>
      <c r="EE129" s="22"/>
      <c r="EF129" s="22"/>
      <c r="EG129" s="22"/>
      <c r="EH129" s="22"/>
      <c r="EI129" s="22"/>
      <c r="EJ129" s="22"/>
      <c r="EK129" s="22"/>
      <c r="EL129" s="22"/>
      <c r="EM129" s="22"/>
      <c r="EN129" s="22"/>
      <c r="EO129" s="22"/>
      <c r="EP129" s="22"/>
      <c r="EQ129" s="22"/>
      <c r="ER129" s="22"/>
      <c r="ES129" s="22"/>
      <c r="ET129" s="22"/>
      <c r="EU129" s="22"/>
      <c r="EV129" s="22"/>
      <c r="EW129" s="22"/>
      <c r="EX129" s="22"/>
      <c r="EY129" s="22"/>
      <c r="EZ129" s="22"/>
      <c r="FA129" s="22"/>
      <c r="FB129" s="22"/>
      <c r="FC129" s="22"/>
      <c r="FD129" s="22"/>
      <c r="FE129" s="22"/>
      <c r="FF129" s="22"/>
      <c r="FG129" s="22"/>
      <c r="FH129" s="22"/>
      <c r="FI129" s="22"/>
      <c r="FJ129" s="22"/>
      <c r="FK129" s="22"/>
      <c r="FL129" s="22"/>
      <c r="FM129" s="22"/>
      <c r="FN129" s="22"/>
      <c r="FO129" s="22"/>
      <c r="FP129" s="22"/>
      <c r="FQ129" s="22"/>
      <c r="FR129" s="22"/>
      <c r="FS129" s="22"/>
      <c r="FT129" s="22"/>
      <c r="FU129" s="22"/>
      <c r="FV129" s="22"/>
      <c r="FW129" s="22"/>
      <c r="FX129" s="22"/>
      <c r="FY129" s="22"/>
      <c r="FZ129" s="22"/>
      <c r="GA129" s="22"/>
      <c r="GB129" s="22"/>
      <c r="GC129" s="22"/>
      <c r="GD129" s="22"/>
      <c r="GE129" s="22"/>
      <c r="GF129" s="22"/>
      <c r="GG129" s="22"/>
      <c r="GH129" s="22"/>
      <c r="GI129" s="22"/>
      <c r="GJ129" s="22"/>
      <c r="GK129" s="22"/>
      <c r="GL129" s="22"/>
      <c r="GM129" s="22"/>
      <c r="GN129" s="22"/>
      <c r="GO129" s="22"/>
      <c r="GP129" s="22"/>
      <c r="GQ129" s="22"/>
      <c r="GR129" s="22"/>
      <c r="GS129" s="22"/>
      <c r="GT129" s="22"/>
      <c r="GU129" s="22"/>
      <c r="GV129" s="22"/>
      <c r="GW129" s="22"/>
      <c r="GX129" s="22"/>
      <c r="GY129" s="22"/>
      <c r="GZ129" s="22"/>
      <c r="HA129" s="22"/>
      <c r="HB129" s="22"/>
      <c r="HC129" s="22"/>
      <c r="HD129" s="22"/>
      <c r="HE129" s="22"/>
      <c r="HF129" s="22"/>
      <c r="HG129" s="22"/>
      <c r="HH129" s="22"/>
      <c r="HI129" s="22"/>
      <c r="HJ129" s="22"/>
      <c r="HK129" s="22"/>
      <c r="HL129" s="22"/>
      <c r="HM129" s="22"/>
      <c r="HN129" s="22"/>
      <c r="HO129" s="22"/>
      <c r="HP129" s="22"/>
      <c r="HQ129" s="22"/>
      <c r="HR129" s="22"/>
      <c r="HS129" s="22"/>
      <c r="HT129" s="22"/>
      <c r="HU129" s="22"/>
      <c r="HV129" s="22"/>
      <c r="HW129" s="22"/>
      <c r="HX129" s="22"/>
      <c r="HY129" s="22"/>
      <c r="HZ129" s="22"/>
      <c r="IA129" s="22"/>
      <c r="IB129" s="22"/>
      <c r="IC129" s="22"/>
      <c r="ID129" s="22"/>
      <c r="IE129" s="22"/>
      <c r="IF129" s="22"/>
      <c r="IG129" s="22"/>
      <c r="IH129" s="22"/>
      <c r="II129" s="22"/>
      <c r="IJ129" s="22"/>
      <c r="IK129" s="22"/>
      <c r="IL129" s="22"/>
      <c r="IM129" s="22"/>
      <c r="IN129" s="22"/>
      <c r="IO129" s="22"/>
      <c r="IP129" s="22"/>
      <c r="IQ129" s="22"/>
      <c r="IR129" s="22"/>
      <c r="IS129" s="22"/>
      <c r="IT129" s="22"/>
      <c r="IU129" s="22"/>
    </row>
    <row r="130" spans="1:255" s="22" customFormat="1" ht="60" customHeight="1">
      <c r="A130" s="20">
        <v>12</v>
      </c>
      <c r="B130" s="48" t="s">
        <v>751</v>
      </c>
      <c r="C130" s="98"/>
      <c r="D130" s="97"/>
      <c r="E130" s="97"/>
      <c r="F130" s="97"/>
      <c r="G130" s="97"/>
      <c r="H130" s="97"/>
      <c r="I130" s="97"/>
      <c r="J130" s="97"/>
      <c r="K130" s="97"/>
      <c r="L130" s="97"/>
      <c r="M130" s="97"/>
      <c r="N130" s="97"/>
      <c r="O130" s="97"/>
      <c r="P130" s="97"/>
      <c r="Q130" s="97"/>
      <c r="R130" s="97"/>
      <c r="S130" s="97"/>
      <c r="T130" s="351">
        <v>5000</v>
      </c>
      <c r="U130" s="97"/>
      <c r="V130" s="97"/>
      <c r="W130" s="20" t="s">
        <v>758</v>
      </c>
      <c r="X130" s="105"/>
      <c r="Y130" s="105"/>
      <c r="Z130" s="105"/>
      <c r="AA130" s="105"/>
      <c r="AB130" s="105"/>
      <c r="AC130" s="105"/>
      <c r="AD130" s="105"/>
      <c r="AE130" s="105"/>
      <c r="AF130" s="105"/>
      <c r="AG130" s="105"/>
      <c r="AH130" s="105"/>
      <c r="AI130" s="105"/>
      <c r="AJ130" s="105"/>
      <c r="AK130" s="105"/>
      <c r="AL130" s="105"/>
      <c r="AM130" s="105"/>
      <c r="AN130" s="105"/>
      <c r="AO130" s="105"/>
      <c r="AP130" s="105"/>
      <c r="AQ130" s="105"/>
      <c r="AR130" s="105"/>
      <c r="AS130" s="105"/>
      <c r="AT130" s="105"/>
      <c r="AU130" s="105"/>
      <c r="AV130" s="105"/>
      <c r="AW130" s="105"/>
      <c r="AX130" s="105"/>
      <c r="AY130" s="105"/>
      <c r="AZ130" s="105"/>
      <c r="BA130" s="105"/>
      <c r="BB130" s="105"/>
      <c r="BC130" s="105"/>
      <c r="BD130" s="105"/>
      <c r="BE130" s="105"/>
      <c r="BF130" s="105"/>
      <c r="BG130" s="105"/>
      <c r="BH130" s="105"/>
      <c r="BI130" s="105"/>
      <c r="BJ130" s="105"/>
      <c r="BK130" s="105"/>
      <c r="BL130" s="105"/>
      <c r="BM130" s="105"/>
      <c r="BN130" s="105"/>
      <c r="BO130" s="105"/>
      <c r="BP130" s="105"/>
      <c r="BQ130" s="105"/>
      <c r="BR130" s="105"/>
      <c r="BS130" s="105"/>
      <c r="BT130" s="105"/>
      <c r="BU130" s="105"/>
      <c r="BV130" s="105"/>
      <c r="BW130" s="105"/>
      <c r="BX130" s="105"/>
      <c r="BY130" s="105"/>
      <c r="BZ130" s="105"/>
      <c r="CA130" s="105"/>
      <c r="CB130" s="105"/>
      <c r="CC130" s="105"/>
      <c r="CD130" s="105"/>
      <c r="CE130" s="105"/>
      <c r="CF130" s="105"/>
      <c r="CG130" s="105"/>
      <c r="CH130" s="105"/>
      <c r="CI130" s="105"/>
      <c r="CJ130" s="105"/>
      <c r="CK130" s="105"/>
      <c r="CL130" s="105"/>
      <c r="CM130" s="105"/>
      <c r="CN130" s="105"/>
      <c r="CO130" s="105"/>
      <c r="CP130" s="105"/>
      <c r="CQ130" s="105"/>
      <c r="CR130" s="105"/>
      <c r="CS130" s="105"/>
      <c r="CT130" s="105"/>
      <c r="CU130" s="105"/>
      <c r="CV130" s="105"/>
      <c r="CW130" s="105"/>
      <c r="CX130" s="105"/>
      <c r="CY130" s="105"/>
      <c r="CZ130" s="105"/>
      <c r="DA130" s="105"/>
      <c r="DB130" s="105"/>
      <c r="DC130" s="105"/>
      <c r="DD130" s="105"/>
      <c r="DE130" s="105"/>
      <c r="DF130" s="105"/>
      <c r="DG130" s="105"/>
      <c r="DH130" s="105"/>
      <c r="DI130" s="105"/>
      <c r="DJ130" s="105"/>
      <c r="DK130" s="105"/>
      <c r="DL130" s="105"/>
      <c r="DM130" s="105"/>
      <c r="DN130" s="105"/>
      <c r="DO130" s="105"/>
      <c r="DP130" s="105"/>
      <c r="DQ130" s="105"/>
      <c r="DR130" s="105"/>
      <c r="DS130" s="105"/>
      <c r="DT130" s="105"/>
      <c r="DU130" s="105"/>
      <c r="DV130" s="105"/>
      <c r="DW130" s="105"/>
      <c r="DX130" s="105"/>
      <c r="DY130" s="105"/>
      <c r="DZ130" s="105"/>
      <c r="EA130" s="105"/>
      <c r="EB130" s="105"/>
      <c r="EC130" s="105"/>
      <c r="ED130" s="105"/>
      <c r="EE130" s="105"/>
      <c r="EF130" s="105"/>
      <c r="EG130" s="105"/>
      <c r="EH130" s="105"/>
      <c r="EI130" s="105"/>
      <c r="EJ130" s="105"/>
      <c r="EK130" s="105"/>
      <c r="EL130" s="105"/>
      <c r="EM130" s="105"/>
      <c r="EN130" s="105"/>
      <c r="EO130" s="105"/>
      <c r="EP130" s="105"/>
      <c r="EQ130" s="105"/>
      <c r="ER130" s="105"/>
      <c r="ES130" s="105"/>
      <c r="ET130" s="105"/>
      <c r="EU130" s="105"/>
      <c r="EV130" s="105"/>
      <c r="EW130" s="105"/>
      <c r="EX130" s="105"/>
      <c r="EY130" s="105"/>
      <c r="EZ130" s="105"/>
      <c r="FA130" s="105"/>
      <c r="FB130" s="105"/>
      <c r="FC130" s="105"/>
      <c r="FD130" s="105"/>
      <c r="FE130" s="105"/>
      <c r="FF130" s="105"/>
      <c r="FG130" s="105"/>
      <c r="FH130" s="105"/>
      <c r="FI130" s="105"/>
      <c r="FJ130" s="105"/>
      <c r="FK130" s="105"/>
      <c r="FL130" s="105"/>
      <c r="FM130" s="105"/>
      <c r="FN130" s="105"/>
      <c r="FO130" s="105"/>
      <c r="FP130" s="105"/>
      <c r="FQ130" s="105"/>
      <c r="FR130" s="105"/>
      <c r="FS130" s="105"/>
      <c r="FT130" s="105"/>
      <c r="FU130" s="105"/>
      <c r="FV130" s="105"/>
      <c r="FW130" s="105"/>
      <c r="FX130" s="105"/>
      <c r="FY130" s="105"/>
      <c r="FZ130" s="105"/>
      <c r="GA130" s="105"/>
      <c r="GB130" s="105"/>
      <c r="GC130" s="105"/>
      <c r="GD130" s="105"/>
      <c r="GE130" s="105"/>
      <c r="GF130" s="105"/>
      <c r="GG130" s="105"/>
      <c r="GH130" s="105"/>
      <c r="GI130" s="105"/>
      <c r="GJ130" s="105"/>
      <c r="GK130" s="105"/>
      <c r="GL130" s="105"/>
      <c r="GM130" s="105"/>
      <c r="GN130" s="105"/>
      <c r="GO130" s="105"/>
      <c r="GP130" s="105"/>
      <c r="GQ130" s="105"/>
      <c r="GR130" s="105"/>
      <c r="GS130" s="105"/>
      <c r="GT130" s="105"/>
      <c r="GU130" s="105"/>
      <c r="GV130" s="105"/>
      <c r="GW130" s="105"/>
      <c r="GX130" s="105"/>
      <c r="GY130" s="105"/>
      <c r="GZ130" s="105"/>
      <c r="HA130" s="105"/>
      <c r="HB130" s="105"/>
      <c r="HC130" s="105"/>
      <c r="HD130" s="105"/>
      <c r="HE130" s="105"/>
      <c r="HF130" s="105"/>
      <c r="HG130" s="105"/>
      <c r="HH130" s="105"/>
      <c r="HI130" s="105"/>
      <c r="HJ130" s="105"/>
      <c r="HK130" s="105"/>
      <c r="HL130" s="105"/>
      <c r="HM130" s="105"/>
      <c r="HN130" s="105"/>
      <c r="HO130" s="105"/>
      <c r="HP130" s="105"/>
      <c r="HQ130" s="105"/>
      <c r="HR130" s="105"/>
      <c r="HS130" s="105"/>
      <c r="HT130" s="105"/>
      <c r="HU130" s="105"/>
      <c r="HV130" s="105"/>
      <c r="HW130" s="105"/>
      <c r="HX130" s="105"/>
      <c r="HY130" s="105"/>
      <c r="HZ130" s="105"/>
      <c r="IA130" s="105"/>
      <c r="IB130" s="105"/>
      <c r="IC130" s="105"/>
      <c r="ID130" s="105"/>
      <c r="IE130" s="105"/>
      <c r="IF130" s="105"/>
      <c r="IG130" s="105"/>
      <c r="IH130" s="105"/>
      <c r="II130" s="105"/>
      <c r="IJ130" s="105"/>
      <c r="IK130" s="105"/>
      <c r="IL130" s="105"/>
      <c r="IM130" s="105"/>
      <c r="IN130" s="105"/>
      <c r="IO130" s="105"/>
      <c r="IP130" s="105"/>
      <c r="IQ130" s="105"/>
      <c r="IR130" s="105"/>
      <c r="IS130" s="105"/>
      <c r="IT130" s="105"/>
      <c r="IU130" s="105"/>
    </row>
    <row r="131" spans="1:255" s="22" customFormat="1" ht="43.5" customHeight="1">
      <c r="A131" s="20">
        <v>13</v>
      </c>
      <c r="B131" s="97" t="s">
        <v>762</v>
      </c>
      <c r="C131" s="98"/>
      <c r="D131" s="97"/>
      <c r="E131" s="97"/>
      <c r="F131" s="97"/>
      <c r="G131" s="97"/>
      <c r="H131" s="97"/>
      <c r="I131" s="97"/>
      <c r="J131" s="97"/>
      <c r="K131" s="97"/>
      <c r="L131" s="97"/>
      <c r="M131" s="97"/>
      <c r="N131" s="97"/>
      <c r="O131" s="97"/>
      <c r="P131" s="97"/>
      <c r="Q131" s="97"/>
      <c r="R131" s="97"/>
      <c r="S131" s="97"/>
      <c r="T131" s="351">
        <v>5000</v>
      </c>
      <c r="U131" s="97"/>
      <c r="V131" s="97"/>
      <c r="W131" s="20" t="s">
        <v>758</v>
      </c>
      <c r="X131" s="105"/>
      <c r="Y131" s="105"/>
      <c r="Z131" s="105"/>
      <c r="AA131" s="105"/>
      <c r="AB131" s="105"/>
      <c r="AC131" s="105"/>
      <c r="AD131" s="105"/>
      <c r="AE131" s="105"/>
      <c r="AF131" s="105"/>
      <c r="AG131" s="105"/>
      <c r="AH131" s="105"/>
      <c r="AI131" s="105"/>
      <c r="AJ131" s="105"/>
      <c r="AK131" s="105"/>
      <c r="AL131" s="105"/>
      <c r="AM131" s="105"/>
      <c r="AN131" s="105"/>
      <c r="AO131" s="105"/>
      <c r="AP131" s="105"/>
      <c r="AQ131" s="105"/>
      <c r="AR131" s="105"/>
      <c r="AS131" s="105"/>
      <c r="AT131" s="105"/>
      <c r="AU131" s="105"/>
      <c r="AV131" s="105"/>
      <c r="AW131" s="105"/>
      <c r="AX131" s="105"/>
      <c r="AY131" s="105"/>
      <c r="AZ131" s="105"/>
      <c r="BA131" s="105"/>
      <c r="BB131" s="105"/>
      <c r="BC131" s="105"/>
      <c r="BD131" s="105"/>
      <c r="BE131" s="105"/>
      <c r="BF131" s="105"/>
      <c r="BG131" s="105"/>
      <c r="BH131" s="105"/>
      <c r="BI131" s="105"/>
      <c r="BJ131" s="105"/>
      <c r="BK131" s="105"/>
      <c r="BL131" s="105"/>
      <c r="BM131" s="105"/>
      <c r="BN131" s="105"/>
      <c r="BO131" s="105"/>
      <c r="BP131" s="105"/>
      <c r="BQ131" s="105"/>
      <c r="BR131" s="105"/>
      <c r="BS131" s="105"/>
      <c r="BT131" s="105"/>
      <c r="BU131" s="105"/>
      <c r="BV131" s="105"/>
      <c r="BW131" s="105"/>
      <c r="BX131" s="105"/>
      <c r="BY131" s="105"/>
      <c r="BZ131" s="105"/>
      <c r="CA131" s="105"/>
      <c r="CB131" s="105"/>
      <c r="CC131" s="105"/>
      <c r="CD131" s="105"/>
      <c r="CE131" s="105"/>
      <c r="CF131" s="105"/>
      <c r="CG131" s="105"/>
      <c r="CH131" s="105"/>
      <c r="CI131" s="105"/>
      <c r="CJ131" s="105"/>
      <c r="CK131" s="105"/>
      <c r="CL131" s="105"/>
      <c r="CM131" s="105"/>
      <c r="CN131" s="105"/>
      <c r="CO131" s="105"/>
      <c r="CP131" s="105"/>
      <c r="CQ131" s="105"/>
      <c r="CR131" s="105"/>
      <c r="CS131" s="105"/>
      <c r="CT131" s="105"/>
      <c r="CU131" s="105"/>
      <c r="CV131" s="105"/>
      <c r="CW131" s="105"/>
      <c r="CX131" s="105"/>
      <c r="CY131" s="105"/>
      <c r="CZ131" s="105"/>
      <c r="DA131" s="105"/>
      <c r="DB131" s="105"/>
      <c r="DC131" s="105"/>
      <c r="DD131" s="105"/>
      <c r="DE131" s="105"/>
      <c r="DF131" s="105"/>
      <c r="DG131" s="105"/>
      <c r="DH131" s="105"/>
      <c r="DI131" s="105"/>
      <c r="DJ131" s="105"/>
      <c r="DK131" s="105"/>
      <c r="DL131" s="105"/>
      <c r="DM131" s="105"/>
      <c r="DN131" s="105"/>
      <c r="DO131" s="105"/>
      <c r="DP131" s="105"/>
      <c r="DQ131" s="105"/>
      <c r="DR131" s="105"/>
      <c r="DS131" s="105"/>
      <c r="DT131" s="105"/>
      <c r="DU131" s="105"/>
      <c r="DV131" s="105"/>
      <c r="DW131" s="105"/>
      <c r="DX131" s="105"/>
      <c r="DY131" s="105"/>
      <c r="DZ131" s="105"/>
      <c r="EA131" s="105"/>
      <c r="EB131" s="105"/>
      <c r="EC131" s="105"/>
      <c r="ED131" s="105"/>
      <c r="EE131" s="105"/>
      <c r="EF131" s="105"/>
      <c r="EG131" s="105"/>
      <c r="EH131" s="105"/>
      <c r="EI131" s="105"/>
      <c r="EJ131" s="105"/>
      <c r="EK131" s="105"/>
      <c r="EL131" s="105"/>
      <c r="EM131" s="105"/>
      <c r="EN131" s="105"/>
      <c r="EO131" s="105"/>
      <c r="EP131" s="105"/>
      <c r="EQ131" s="105"/>
      <c r="ER131" s="105"/>
      <c r="ES131" s="105"/>
      <c r="ET131" s="105"/>
      <c r="EU131" s="105"/>
      <c r="EV131" s="105"/>
      <c r="EW131" s="105"/>
      <c r="EX131" s="105"/>
      <c r="EY131" s="105"/>
      <c r="EZ131" s="105"/>
      <c r="FA131" s="105"/>
      <c r="FB131" s="105"/>
      <c r="FC131" s="105"/>
      <c r="FD131" s="105"/>
      <c r="FE131" s="105"/>
      <c r="FF131" s="105"/>
      <c r="FG131" s="105"/>
      <c r="FH131" s="105"/>
      <c r="FI131" s="105"/>
      <c r="FJ131" s="105"/>
      <c r="FK131" s="105"/>
      <c r="FL131" s="105"/>
      <c r="FM131" s="105"/>
      <c r="FN131" s="105"/>
      <c r="FO131" s="105"/>
      <c r="FP131" s="105"/>
      <c r="FQ131" s="105"/>
      <c r="FR131" s="105"/>
      <c r="FS131" s="105"/>
      <c r="FT131" s="105"/>
      <c r="FU131" s="105"/>
      <c r="FV131" s="105"/>
      <c r="FW131" s="105"/>
      <c r="FX131" s="105"/>
      <c r="FY131" s="105"/>
      <c r="FZ131" s="105"/>
      <c r="GA131" s="105"/>
      <c r="GB131" s="105"/>
      <c r="GC131" s="105"/>
      <c r="GD131" s="105"/>
      <c r="GE131" s="105"/>
      <c r="GF131" s="105"/>
      <c r="GG131" s="105"/>
      <c r="GH131" s="105"/>
      <c r="GI131" s="105"/>
      <c r="GJ131" s="105"/>
      <c r="GK131" s="105"/>
      <c r="GL131" s="105"/>
      <c r="GM131" s="105"/>
      <c r="GN131" s="105"/>
      <c r="GO131" s="105"/>
      <c r="GP131" s="105"/>
      <c r="GQ131" s="105"/>
      <c r="GR131" s="105"/>
      <c r="GS131" s="105"/>
      <c r="GT131" s="105"/>
      <c r="GU131" s="105"/>
      <c r="GV131" s="105"/>
      <c r="GW131" s="105"/>
      <c r="GX131" s="105"/>
      <c r="GY131" s="105"/>
      <c r="GZ131" s="105"/>
      <c r="HA131" s="105"/>
      <c r="HB131" s="105"/>
      <c r="HC131" s="105"/>
      <c r="HD131" s="105"/>
      <c r="HE131" s="105"/>
      <c r="HF131" s="105"/>
      <c r="HG131" s="105"/>
      <c r="HH131" s="105"/>
      <c r="HI131" s="105"/>
      <c r="HJ131" s="105"/>
      <c r="HK131" s="105"/>
      <c r="HL131" s="105"/>
      <c r="HM131" s="105"/>
      <c r="HN131" s="105"/>
      <c r="HO131" s="105"/>
      <c r="HP131" s="105"/>
      <c r="HQ131" s="105"/>
      <c r="HR131" s="105"/>
      <c r="HS131" s="105"/>
      <c r="HT131" s="105"/>
      <c r="HU131" s="105"/>
      <c r="HV131" s="105"/>
      <c r="HW131" s="105"/>
      <c r="HX131" s="105"/>
      <c r="HY131" s="105"/>
      <c r="HZ131" s="105"/>
      <c r="IA131" s="105"/>
      <c r="IB131" s="105"/>
      <c r="IC131" s="105"/>
      <c r="ID131" s="105"/>
      <c r="IE131" s="105"/>
      <c r="IF131" s="105"/>
      <c r="IG131" s="105"/>
      <c r="IH131" s="105"/>
      <c r="II131" s="105"/>
      <c r="IJ131" s="105"/>
      <c r="IK131" s="105"/>
      <c r="IL131" s="105"/>
      <c r="IM131" s="105"/>
      <c r="IN131" s="105"/>
      <c r="IO131" s="105"/>
      <c r="IP131" s="105"/>
      <c r="IQ131" s="105"/>
      <c r="IR131" s="105"/>
      <c r="IS131" s="105"/>
      <c r="IT131" s="105"/>
      <c r="IU131" s="105"/>
    </row>
    <row r="132" spans="1:255" s="22" customFormat="1" ht="39" customHeight="1">
      <c r="A132" s="20">
        <v>14</v>
      </c>
      <c r="B132" s="23" t="s">
        <v>588</v>
      </c>
      <c r="C132" s="113"/>
      <c r="D132" s="26"/>
      <c r="E132" s="26"/>
      <c r="F132" s="26"/>
      <c r="G132" s="26"/>
      <c r="H132" s="26"/>
      <c r="I132" s="20"/>
      <c r="J132" s="113"/>
      <c r="K132" s="26"/>
      <c r="L132" s="26"/>
      <c r="M132" s="26"/>
      <c r="N132" s="26"/>
      <c r="O132" s="26"/>
      <c r="P132" s="26"/>
      <c r="Q132" s="26"/>
      <c r="R132" s="26"/>
      <c r="S132" s="113"/>
      <c r="T132" s="351">
        <v>5000</v>
      </c>
      <c r="U132" s="26"/>
      <c r="V132" s="26"/>
      <c r="W132" s="20" t="s">
        <v>584</v>
      </c>
      <c r="X132" s="76"/>
      <c r="Y132" s="76"/>
      <c r="Z132" s="76"/>
      <c r="AA132" s="76"/>
      <c r="AB132" s="76"/>
      <c r="AC132" s="76"/>
      <c r="AD132" s="76"/>
      <c r="AE132" s="76"/>
      <c r="AF132" s="76"/>
      <c r="AG132" s="76"/>
      <c r="AH132" s="76"/>
      <c r="AI132" s="76"/>
      <c r="AJ132" s="76"/>
      <c r="AK132" s="76"/>
      <c r="AL132" s="76"/>
      <c r="AM132" s="76"/>
      <c r="AN132" s="76"/>
      <c r="AO132" s="76"/>
      <c r="AP132" s="76"/>
      <c r="AQ132" s="76"/>
      <c r="AR132" s="76"/>
      <c r="AS132" s="76"/>
      <c r="AT132" s="76"/>
      <c r="AU132" s="76"/>
      <c r="AV132" s="76"/>
      <c r="AW132" s="76"/>
      <c r="AX132" s="76"/>
      <c r="AY132" s="76"/>
      <c r="AZ132" s="76"/>
      <c r="BA132" s="76"/>
      <c r="BB132" s="76"/>
      <c r="BC132" s="76"/>
      <c r="BD132" s="76"/>
      <c r="BE132" s="76"/>
      <c r="BF132" s="76"/>
      <c r="BG132" s="76"/>
      <c r="BH132" s="76"/>
      <c r="BI132" s="76"/>
      <c r="BJ132" s="76"/>
      <c r="BK132" s="76"/>
      <c r="BL132" s="76"/>
      <c r="BM132" s="76"/>
      <c r="BN132" s="76"/>
      <c r="BO132" s="76"/>
      <c r="BP132" s="76"/>
      <c r="BQ132" s="76"/>
      <c r="BR132" s="76"/>
      <c r="BS132" s="76"/>
      <c r="BT132" s="76"/>
      <c r="BU132" s="76"/>
      <c r="BV132" s="76"/>
      <c r="BW132" s="76"/>
      <c r="BX132" s="76"/>
      <c r="BY132" s="76"/>
      <c r="BZ132" s="76"/>
      <c r="CA132" s="76"/>
      <c r="CB132" s="76"/>
      <c r="CC132" s="76"/>
      <c r="CD132" s="76"/>
      <c r="CE132" s="76"/>
      <c r="CF132" s="76"/>
      <c r="CG132" s="76"/>
      <c r="CH132" s="76"/>
      <c r="CI132" s="76"/>
      <c r="CJ132" s="76"/>
      <c r="CK132" s="76"/>
      <c r="CL132" s="76"/>
      <c r="CM132" s="76"/>
      <c r="CN132" s="76"/>
      <c r="CO132" s="76"/>
      <c r="CP132" s="76"/>
      <c r="CQ132" s="76"/>
      <c r="CR132" s="76"/>
      <c r="CS132" s="76"/>
      <c r="CT132" s="76"/>
      <c r="CU132" s="76"/>
      <c r="CV132" s="76"/>
      <c r="CW132" s="76"/>
      <c r="CX132" s="76"/>
      <c r="CY132" s="76"/>
      <c r="CZ132" s="76"/>
      <c r="DA132" s="76"/>
      <c r="DB132" s="76"/>
      <c r="DC132" s="76"/>
      <c r="DD132" s="76"/>
      <c r="DE132" s="76"/>
      <c r="DF132" s="76"/>
      <c r="DG132" s="76"/>
      <c r="DH132" s="76"/>
      <c r="DI132" s="76"/>
      <c r="DJ132" s="76"/>
      <c r="DK132" s="76"/>
      <c r="DL132" s="76"/>
      <c r="DM132" s="76"/>
      <c r="DN132" s="76"/>
      <c r="DO132" s="76"/>
      <c r="DP132" s="76"/>
      <c r="DQ132" s="76"/>
      <c r="DR132" s="76"/>
      <c r="DS132" s="76"/>
      <c r="DT132" s="76"/>
      <c r="DU132" s="76"/>
      <c r="DV132" s="76"/>
      <c r="DW132" s="76"/>
      <c r="DX132" s="76"/>
      <c r="DY132" s="76"/>
      <c r="DZ132" s="76"/>
      <c r="EA132" s="76"/>
      <c r="EB132" s="76"/>
      <c r="EC132" s="76"/>
      <c r="ED132" s="76"/>
      <c r="EE132" s="76"/>
      <c r="EF132" s="76"/>
      <c r="EG132" s="76"/>
      <c r="EH132" s="76"/>
      <c r="EI132" s="76"/>
      <c r="EJ132" s="76"/>
      <c r="EK132" s="76"/>
      <c r="EL132" s="76"/>
      <c r="EM132" s="76"/>
      <c r="EN132" s="76"/>
      <c r="EO132" s="76"/>
      <c r="EP132" s="76"/>
      <c r="EQ132" s="76"/>
      <c r="ER132" s="76"/>
      <c r="ES132" s="76"/>
      <c r="ET132" s="76"/>
      <c r="EU132" s="76"/>
      <c r="EV132" s="76"/>
      <c r="EW132" s="76"/>
      <c r="EX132" s="76"/>
      <c r="EY132" s="76"/>
      <c r="EZ132" s="76"/>
      <c r="FA132" s="76"/>
      <c r="FB132" s="76"/>
      <c r="FC132" s="76"/>
      <c r="FD132" s="76"/>
      <c r="FE132" s="76"/>
      <c r="FF132" s="76"/>
      <c r="FG132" s="76"/>
      <c r="FH132" s="76"/>
      <c r="FI132" s="76"/>
      <c r="FJ132" s="76"/>
      <c r="FK132" s="76"/>
      <c r="FL132" s="76"/>
      <c r="FM132" s="76"/>
      <c r="FN132" s="76"/>
      <c r="FO132" s="76"/>
      <c r="FP132" s="76"/>
      <c r="FQ132" s="76"/>
      <c r="FR132" s="76"/>
      <c r="FS132" s="76"/>
      <c r="FT132" s="76"/>
      <c r="FU132" s="76"/>
      <c r="FV132" s="76"/>
      <c r="FW132" s="76"/>
      <c r="FX132" s="76"/>
      <c r="FY132" s="76"/>
      <c r="FZ132" s="76"/>
      <c r="GA132" s="76"/>
      <c r="GB132" s="76"/>
      <c r="GC132" s="76"/>
      <c r="GD132" s="76"/>
      <c r="GE132" s="76"/>
      <c r="GF132" s="76"/>
      <c r="GG132" s="76"/>
      <c r="GH132" s="76"/>
      <c r="GI132" s="76"/>
      <c r="GJ132" s="76"/>
      <c r="GK132" s="76"/>
      <c r="GL132" s="76"/>
      <c r="GM132" s="76"/>
      <c r="GN132" s="76"/>
      <c r="GO132" s="76"/>
      <c r="GP132" s="76"/>
      <c r="GQ132" s="76"/>
      <c r="GR132" s="76"/>
      <c r="GS132" s="76"/>
      <c r="GT132" s="76"/>
      <c r="GU132" s="76"/>
      <c r="GV132" s="76"/>
      <c r="GW132" s="76"/>
      <c r="GX132" s="76"/>
      <c r="GY132" s="76"/>
      <c r="GZ132" s="76"/>
      <c r="HA132" s="76"/>
      <c r="HB132" s="76"/>
      <c r="HC132" s="76"/>
      <c r="HD132" s="76"/>
      <c r="HE132" s="76"/>
      <c r="HF132" s="76"/>
      <c r="HG132" s="76"/>
      <c r="HH132" s="76"/>
      <c r="HI132" s="76"/>
      <c r="HJ132" s="76"/>
      <c r="HK132" s="76"/>
      <c r="HL132" s="76"/>
      <c r="HM132" s="76"/>
      <c r="HN132" s="76"/>
      <c r="HO132" s="76"/>
      <c r="HP132" s="76"/>
      <c r="HQ132" s="76"/>
      <c r="HR132" s="76"/>
      <c r="HS132" s="76"/>
      <c r="HT132" s="76"/>
      <c r="HU132" s="76"/>
      <c r="HV132" s="76"/>
      <c r="HW132" s="76"/>
      <c r="HX132" s="76"/>
      <c r="HY132" s="76"/>
      <c r="HZ132" s="76"/>
      <c r="IA132" s="76"/>
      <c r="IB132" s="76"/>
      <c r="IC132" s="76"/>
      <c r="ID132" s="76"/>
      <c r="IE132" s="76"/>
      <c r="IF132" s="76"/>
      <c r="IG132" s="76"/>
      <c r="IH132" s="76"/>
      <c r="II132" s="76"/>
      <c r="IJ132" s="76"/>
      <c r="IK132" s="76"/>
      <c r="IL132" s="76"/>
      <c r="IM132" s="76"/>
      <c r="IN132" s="76"/>
      <c r="IO132" s="76"/>
      <c r="IP132" s="76"/>
      <c r="IQ132" s="76"/>
      <c r="IR132" s="76"/>
      <c r="IS132" s="76"/>
      <c r="IT132" s="76"/>
      <c r="IU132" s="76"/>
    </row>
    <row r="133" spans="1:255" s="27" customFormat="1" ht="51.95" customHeight="1">
      <c r="A133" s="20">
        <v>15</v>
      </c>
      <c r="B133" s="23" t="s">
        <v>570</v>
      </c>
      <c r="C133" s="20" t="s">
        <v>236</v>
      </c>
      <c r="D133" s="21"/>
      <c r="E133" s="21"/>
      <c r="F133" s="21"/>
      <c r="G133" s="21"/>
      <c r="H133" s="21"/>
      <c r="I133" s="21"/>
      <c r="J133" s="21"/>
      <c r="K133" s="130"/>
      <c r="L133" s="130"/>
      <c r="M133" s="21"/>
      <c r="N133" s="21"/>
      <c r="O133" s="21"/>
      <c r="P133" s="21"/>
      <c r="Q133" s="21"/>
      <c r="R133" s="21"/>
      <c r="S133" s="21"/>
      <c r="T133" s="351">
        <v>2000</v>
      </c>
      <c r="U133" s="21"/>
      <c r="V133" s="21"/>
      <c r="W133" s="20" t="s">
        <v>101</v>
      </c>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c r="BM133" s="22"/>
      <c r="BN133" s="22"/>
      <c r="BO133" s="22"/>
      <c r="BP133" s="22"/>
      <c r="BQ133" s="22"/>
      <c r="BR133" s="22"/>
      <c r="BS133" s="22"/>
      <c r="BT133" s="22"/>
      <c r="BU133" s="22"/>
      <c r="BV133" s="22"/>
      <c r="BW133" s="22"/>
      <c r="BX133" s="22"/>
      <c r="BY133" s="22"/>
      <c r="BZ133" s="22"/>
      <c r="CA133" s="22"/>
      <c r="CB133" s="22"/>
      <c r="CC133" s="22"/>
      <c r="CD133" s="22"/>
      <c r="CE133" s="22"/>
      <c r="CF133" s="22"/>
      <c r="CG133" s="22"/>
      <c r="CH133" s="22"/>
      <c r="CI133" s="22"/>
      <c r="CJ133" s="22"/>
      <c r="CK133" s="22"/>
      <c r="CL133" s="22"/>
      <c r="CM133" s="22"/>
      <c r="CN133" s="22"/>
      <c r="CO133" s="22"/>
      <c r="CP133" s="22"/>
      <c r="CQ133" s="22"/>
      <c r="CR133" s="22"/>
      <c r="CS133" s="22"/>
      <c r="CT133" s="22"/>
      <c r="CU133" s="22"/>
      <c r="CV133" s="22"/>
      <c r="CW133" s="22"/>
      <c r="CX133" s="22"/>
      <c r="CY133" s="22"/>
      <c r="CZ133" s="22"/>
      <c r="DA133" s="22"/>
      <c r="DB133" s="22"/>
      <c r="DC133" s="22"/>
      <c r="DD133" s="22"/>
      <c r="DE133" s="22"/>
      <c r="DF133" s="22"/>
      <c r="DG133" s="22"/>
      <c r="DH133" s="22"/>
      <c r="DI133" s="22"/>
      <c r="DJ133" s="22"/>
      <c r="DK133" s="22"/>
      <c r="DL133" s="22"/>
      <c r="DM133" s="22"/>
      <c r="DN133" s="22"/>
      <c r="DO133" s="22"/>
      <c r="DP133" s="22"/>
      <c r="DQ133" s="22"/>
      <c r="DR133" s="22"/>
      <c r="DS133" s="22"/>
      <c r="DT133" s="22"/>
      <c r="DU133" s="22"/>
      <c r="DV133" s="22"/>
      <c r="DW133" s="22"/>
      <c r="DX133" s="22"/>
      <c r="DY133" s="22"/>
      <c r="DZ133" s="22"/>
      <c r="EA133" s="22"/>
      <c r="EB133" s="22"/>
      <c r="EC133" s="22"/>
      <c r="ED133" s="22"/>
      <c r="EE133" s="22"/>
      <c r="EF133" s="22"/>
      <c r="EG133" s="22"/>
      <c r="EH133" s="22"/>
      <c r="EI133" s="22"/>
      <c r="EJ133" s="22"/>
      <c r="EK133" s="22"/>
      <c r="EL133" s="22"/>
      <c r="EM133" s="22"/>
      <c r="EN133" s="22"/>
      <c r="EO133" s="22"/>
      <c r="EP133" s="22"/>
      <c r="EQ133" s="22"/>
      <c r="ER133" s="22"/>
      <c r="ES133" s="22"/>
      <c r="ET133" s="22"/>
      <c r="EU133" s="22"/>
      <c r="EV133" s="22"/>
      <c r="EW133" s="22"/>
      <c r="EX133" s="22"/>
      <c r="EY133" s="22"/>
      <c r="EZ133" s="22"/>
      <c r="FA133" s="22"/>
      <c r="FB133" s="22"/>
      <c r="FC133" s="22"/>
      <c r="FD133" s="22"/>
      <c r="FE133" s="22"/>
      <c r="FF133" s="22"/>
      <c r="FG133" s="22"/>
      <c r="FH133" s="22"/>
      <c r="FI133" s="22"/>
      <c r="FJ133" s="22"/>
      <c r="FK133" s="22"/>
      <c r="FL133" s="22"/>
      <c r="FM133" s="22"/>
      <c r="FN133" s="22"/>
      <c r="FO133" s="22"/>
      <c r="FP133" s="22"/>
      <c r="FQ133" s="22"/>
      <c r="FR133" s="22"/>
      <c r="FS133" s="22"/>
      <c r="FT133" s="22"/>
      <c r="FU133" s="22"/>
      <c r="FV133" s="22"/>
      <c r="FW133" s="22"/>
      <c r="FX133" s="22"/>
      <c r="FY133" s="22"/>
      <c r="FZ133" s="22"/>
      <c r="GA133" s="22"/>
      <c r="GB133" s="22"/>
      <c r="GC133" s="22"/>
      <c r="GD133" s="22"/>
      <c r="GE133" s="22"/>
      <c r="GF133" s="22"/>
      <c r="GG133" s="22"/>
      <c r="GH133" s="22"/>
      <c r="GI133" s="22"/>
      <c r="GJ133" s="22"/>
      <c r="GK133" s="22"/>
      <c r="GL133" s="22"/>
      <c r="GM133" s="22"/>
      <c r="GN133" s="22"/>
      <c r="GO133" s="22"/>
      <c r="GP133" s="22"/>
      <c r="GQ133" s="22"/>
      <c r="GR133" s="22"/>
      <c r="GS133" s="22"/>
      <c r="GT133" s="22"/>
      <c r="GU133" s="22"/>
      <c r="GV133" s="22"/>
      <c r="GW133" s="22"/>
      <c r="GX133" s="22"/>
      <c r="GY133" s="22"/>
      <c r="GZ133" s="22"/>
      <c r="HA133" s="22"/>
      <c r="HB133" s="22"/>
      <c r="HC133" s="22"/>
      <c r="HD133" s="22"/>
      <c r="HE133" s="22"/>
      <c r="HF133" s="22"/>
      <c r="HG133" s="22"/>
      <c r="HH133" s="22"/>
      <c r="HI133" s="22"/>
      <c r="HJ133" s="22"/>
      <c r="HK133" s="22"/>
      <c r="HL133" s="22"/>
      <c r="HM133" s="22"/>
      <c r="HN133" s="22"/>
      <c r="HO133" s="22"/>
      <c r="HP133" s="22"/>
      <c r="HQ133" s="22"/>
      <c r="HR133" s="22"/>
      <c r="HS133" s="22"/>
      <c r="HT133" s="22"/>
      <c r="HU133" s="22"/>
      <c r="HV133" s="22"/>
      <c r="HW133" s="22"/>
      <c r="HX133" s="22"/>
      <c r="HY133" s="22"/>
      <c r="HZ133" s="22"/>
      <c r="IA133" s="22"/>
      <c r="IB133" s="22"/>
      <c r="IC133" s="22"/>
      <c r="ID133" s="22"/>
      <c r="IE133" s="22"/>
      <c r="IF133" s="22"/>
      <c r="IG133" s="22"/>
      <c r="IH133" s="22"/>
      <c r="II133" s="22"/>
      <c r="IJ133" s="22"/>
      <c r="IK133" s="22"/>
      <c r="IL133" s="22"/>
      <c r="IM133" s="22"/>
      <c r="IN133" s="22"/>
      <c r="IO133" s="22"/>
      <c r="IP133" s="22"/>
      <c r="IQ133" s="22"/>
      <c r="IR133" s="22"/>
      <c r="IS133" s="22"/>
      <c r="IT133" s="22"/>
      <c r="IU133" s="22"/>
    </row>
    <row r="134" spans="1:255" s="22" customFormat="1" ht="45" customHeight="1">
      <c r="A134" s="20">
        <v>16</v>
      </c>
      <c r="B134" s="23" t="s">
        <v>2461</v>
      </c>
      <c r="C134" s="20" t="s">
        <v>139</v>
      </c>
      <c r="D134" s="21"/>
      <c r="E134" s="139"/>
      <c r="F134" s="139"/>
      <c r="G134" s="139"/>
      <c r="H134" s="139"/>
      <c r="I134" s="139"/>
      <c r="J134" s="139"/>
      <c r="K134" s="139"/>
      <c r="L134" s="139"/>
      <c r="M134" s="139"/>
      <c r="N134" s="139"/>
      <c r="O134" s="139"/>
      <c r="P134" s="139"/>
      <c r="Q134" s="139"/>
      <c r="R134" s="139"/>
      <c r="S134" s="139"/>
      <c r="T134" s="351">
        <v>3000</v>
      </c>
      <c r="U134" s="139"/>
      <c r="V134" s="139"/>
      <c r="W134" s="20" t="s">
        <v>71</v>
      </c>
      <c r="X134" s="162"/>
    </row>
    <row r="135" spans="1:255" s="144" customFormat="1" ht="49.5" customHeight="1">
      <c r="A135" s="72">
        <v>17</v>
      </c>
      <c r="B135" s="149" t="s">
        <v>145</v>
      </c>
      <c r="C135" s="72" t="s">
        <v>146</v>
      </c>
      <c r="D135" s="163"/>
      <c r="E135" s="164"/>
      <c r="F135" s="164"/>
      <c r="G135" s="164"/>
      <c r="H135" s="164"/>
      <c r="I135" s="164"/>
      <c r="J135" s="164"/>
      <c r="K135" s="164"/>
      <c r="L135" s="164"/>
      <c r="M135" s="164"/>
      <c r="N135" s="164"/>
      <c r="O135" s="164"/>
      <c r="P135" s="164"/>
      <c r="Q135" s="164"/>
      <c r="R135" s="164"/>
      <c r="S135" s="164"/>
      <c r="T135" s="351">
        <v>3000</v>
      </c>
      <c r="U135" s="164"/>
      <c r="V135" s="164"/>
      <c r="W135" s="72" t="s">
        <v>71</v>
      </c>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22"/>
      <c r="BN135" s="22"/>
      <c r="BO135" s="22"/>
      <c r="BP135" s="22"/>
      <c r="BQ135" s="22"/>
      <c r="BR135" s="22"/>
      <c r="BS135" s="22"/>
      <c r="BT135" s="22"/>
      <c r="BU135" s="22"/>
      <c r="BV135" s="22"/>
      <c r="BW135" s="22"/>
      <c r="BX135" s="22"/>
      <c r="BY135" s="22"/>
      <c r="BZ135" s="22"/>
      <c r="CA135" s="22"/>
      <c r="CB135" s="22"/>
      <c r="CC135" s="22"/>
      <c r="CD135" s="22"/>
      <c r="CE135" s="22"/>
      <c r="CF135" s="22"/>
      <c r="CG135" s="22"/>
      <c r="CH135" s="22"/>
      <c r="CI135" s="22"/>
      <c r="CJ135" s="22"/>
      <c r="CK135" s="22"/>
      <c r="CL135" s="22"/>
      <c r="CM135" s="22"/>
      <c r="CN135" s="22"/>
      <c r="CO135" s="22"/>
      <c r="CP135" s="22"/>
      <c r="CQ135" s="22"/>
      <c r="CR135" s="22"/>
      <c r="CS135" s="22"/>
      <c r="CT135" s="22"/>
      <c r="CU135" s="22"/>
      <c r="CV135" s="22"/>
      <c r="CW135" s="22"/>
      <c r="CX135" s="22"/>
      <c r="CY135" s="22"/>
      <c r="CZ135" s="22"/>
      <c r="DA135" s="22"/>
      <c r="DB135" s="22"/>
      <c r="DC135" s="22"/>
      <c r="DD135" s="22"/>
      <c r="DE135" s="22"/>
      <c r="DF135" s="22"/>
      <c r="DG135" s="22"/>
      <c r="DH135" s="22"/>
      <c r="DI135" s="22"/>
      <c r="DJ135" s="22"/>
      <c r="DK135" s="22"/>
      <c r="DL135" s="22"/>
      <c r="DM135" s="22"/>
      <c r="DN135" s="22"/>
      <c r="DO135" s="22"/>
      <c r="DP135" s="22"/>
      <c r="DQ135" s="22"/>
      <c r="DR135" s="22"/>
      <c r="DS135" s="22"/>
      <c r="DT135" s="22"/>
      <c r="DU135" s="22"/>
      <c r="DV135" s="22"/>
      <c r="DW135" s="22"/>
      <c r="DX135" s="22"/>
      <c r="DY135" s="22"/>
      <c r="DZ135" s="22"/>
      <c r="EA135" s="22"/>
      <c r="EB135" s="22"/>
      <c r="EC135" s="22"/>
      <c r="ED135" s="22"/>
      <c r="EE135" s="22"/>
      <c r="EF135" s="22"/>
      <c r="EG135" s="22"/>
      <c r="EH135" s="22"/>
      <c r="EI135" s="22"/>
      <c r="EJ135" s="22"/>
      <c r="EK135" s="22"/>
      <c r="EL135" s="22"/>
      <c r="EM135" s="22"/>
      <c r="EN135" s="22"/>
      <c r="EO135" s="22"/>
      <c r="EP135" s="22"/>
      <c r="EQ135" s="22"/>
      <c r="ER135" s="22"/>
      <c r="ES135" s="22"/>
      <c r="ET135" s="22"/>
      <c r="EU135" s="22"/>
      <c r="EV135" s="22"/>
      <c r="EW135" s="22"/>
      <c r="EX135" s="22"/>
      <c r="EY135" s="22"/>
      <c r="EZ135" s="22"/>
      <c r="FA135" s="22"/>
      <c r="FB135" s="22"/>
      <c r="FC135" s="22"/>
      <c r="FD135" s="22"/>
      <c r="FE135" s="22"/>
      <c r="FF135" s="22"/>
      <c r="FG135" s="22"/>
      <c r="FH135" s="22"/>
      <c r="FI135" s="22"/>
      <c r="FJ135" s="22"/>
      <c r="FK135" s="22"/>
      <c r="FL135" s="22"/>
      <c r="FM135" s="22"/>
      <c r="FN135" s="22"/>
      <c r="FO135" s="22"/>
      <c r="FP135" s="22"/>
      <c r="FQ135" s="22"/>
      <c r="FR135" s="22"/>
      <c r="FS135" s="22"/>
      <c r="FT135" s="22"/>
      <c r="FU135" s="22"/>
      <c r="FV135" s="22"/>
      <c r="FW135" s="22"/>
      <c r="FX135" s="22"/>
      <c r="FY135" s="22"/>
      <c r="FZ135" s="22"/>
      <c r="GA135" s="22"/>
      <c r="GB135" s="22"/>
      <c r="GC135" s="22"/>
      <c r="GD135" s="22"/>
      <c r="GE135" s="22"/>
      <c r="GF135" s="22"/>
      <c r="GG135" s="22"/>
      <c r="GH135" s="22"/>
      <c r="GI135" s="22"/>
      <c r="GJ135" s="22"/>
      <c r="GK135" s="22"/>
      <c r="GL135" s="22"/>
      <c r="GM135" s="22"/>
      <c r="GN135" s="22"/>
      <c r="GO135" s="22"/>
      <c r="GP135" s="22"/>
      <c r="GQ135" s="22"/>
      <c r="GR135" s="22"/>
      <c r="GS135" s="22"/>
      <c r="GT135" s="22"/>
      <c r="GU135" s="22"/>
      <c r="GV135" s="22"/>
      <c r="GW135" s="22"/>
      <c r="GX135" s="22"/>
      <c r="GY135" s="22"/>
      <c r="GZ135" s="22"/>
      <c r="HA135" s="22"/>
      <c r="HB135" s="22"/>
      <c r="HC135" s="22"/>
      <c r="HD135" s="22"/>
      <c r="HE135" s="22"/>
      <c r="HF135" s="22"/>
      <c r="HG135" s="22"/>
      <c r="HH135" s="22"/>
      <c r="HI135" s="22"/>
      <c r="HJ135" s="22"/>
      <c r="HK135" s="22"/>
      <c r="HL135" s="22"/>
      <c r="HM135" s="22"/>
      <c r="HN135" s="22"/>
      <c r="HO135" s="22"/>
      <c r="HP135" s="22"/>
      <c r="HQ135" s="22"/>
      <c r="HR135" s="22"/>
      <c r="HS135" s="22"/>
      <c r="HT135" s="22"/>
      <c r="HU135" s="22"/>
      <c r="HV135" s="22"/>
      <c r="HW135" s="22"/>
      <c r="HX135" s="22"/>
      <c r="HY135" s="22"/>
      <c r="HZ135" s="22"/>
      <c r="IA135" s="22"/>
      <c r="IB135" s="22"/>
      <c r="IC135" s="22"/>
      <c r="ID135" s="22"/>
      <c r="IE135" s="22"/>
      <c r="IF135" s="22"/>
      <c r="IG135" s="22"/>
      <c r="IH135" s="22"/>
      <c r="II135" s="22"/>
      <c r="IJ135" s="22"/>
      <c r="IK135" s="22"/>
      <c r="IL135" s="22"/>
      <c r="IM135" s="22"/>
      <c r="IN135" s="22"/>
      <c r="IO135" s="22"/>
      <c r="IP135" s="22"/>
      <c r="IQ135" s="22"/>
      <c r="IR135" s="22"/>
      <c r="IS135" s="22"/>
      <c r="IT135" s="22"/>
      <c r="IU135" s="22"/>
    </row>
    <row r="136" spans="1:255" s="97" customFormat="1" ht="53.25" customHeight="1">
      <c r="A136" s="98">
        <v>18</v>
      </c>
      <c r="B136" s="97" t="s">
        <v>920</v>
      </c>
      <c r="C136" s="98"/>
      <c r="T136" s="351">
        <v>300</v>
      </c>
      <c r="U136" s="106"/>
      <c r="V136" s="106"/>
      <c r="W136" s="98" t="s">
        <v>949</v>
      </c>
    </row>
    <row r="137" spans="1:255" s="97" customFormat="1" ht="60.95" customHeight="1">
      <c r="A137" s="98">
        <v>19</v>
      </c>
      <c r="B137" s="97" t="s">
        <v>928</v>
      </c>
      <c r="C137" s="98"/>
      <c r="T137" s="351">
        <v>300</v>
      </c>
      <c r="U137" s="106"/>
      <c r="V137" s="106"/>
      <c r="W137" s="98" t="s">
        <v>949</v>
      </c>
    </row>
    <row r="138" spans="1:255" s="97" customFormat="1" ht="53.25" customHeight="1">
      <c r="A138" s="98">
        <v>20</v>
      </c>
      <c r="B138" s="97" t="s">
        <v>2515</v>
      </c>
      <c r="C138" s="98"/>
      <c r="T138" s="351">
        <v>300</v>
      </c>
      <c r="U138" s="106"/>
      <c r="V138" s="106"/>
      <c r="W138" s="98" t="s">
        <v>949</v>
      </c>
    </row>
    <row r="139" spans="1:255" s="97" customFormat="1" ht="41.45" customHeight="1">
      <c r="A139" s="98">
        <v>21</v>
      </c>
      <c r="B139" s="97" t="s">
        <v>2516</v>
      </c>
      <c r="C139" s="98"/>
      <c r="T139" s="351">
        <v>700</v>
      </c>
      <c r="U139" s="106"/>
      <c r="V139" s="106"/>
      <c r="W139" s="98" t="s">
        <v>949</v>
      </c>
    </row>
    <row r="140" spans="1:255" s="97" customFormat="1" ht="53.25" customHeight="1">
      <c r="A140" s="98">
        <v>22</v>
      </c>
      <c r="B140" s="48" t="s">
        <v>334</v>
      </c>
      <c r="C140" s="98" t="s">
        <v>335</v>
      </c>
      <c r="T140" s="351">
        <v>2000</v>
      </c>
      <c r="U140" s="106"/>
      <c r="V140" s="106"/>
      <c r="W140" s="98" t="s">
        <v>337</v>
      </c>
    </row>
    <row r="141" spans="1:255" s="97" customFormat="1" ht="53.25" customHeight="1">
      <c r="A141" s="98">
        <v>23</v>
      </c>
      <c r="B141" s="97" t="s">
        <v>336</v>
      </c>
      <c r="C141" s="98" t="s">
        <v>150</v>
      </c>
      <c r="T141" s="351">
        <v>1500</v>
      </c>
      <c r="U141" s="106"/>
      <c r="V141" s="106"/>
      <c r="W141" s="98" t="s">
        <v>337</v>
      </c>
    </row>
    <row r="142" spans="1:255" s="32" customFormat="1" ht="53.25" customHeight="1">
      <c r="A142" s="98">
        <v>24</v>
      </c>
      <c r="B142" s="23" t="s">
        <v>247</v>
      </c>
      <c r="C142" s="20" t="s">
        <v>236</v>
      </c>
      <c r="D142" s="152"/>
      <c r="E142" s="20"/>
      <c r="F142" s="20"/>
      <c r="G142" s="20"/>
      <c r="H142" s="31"/>
      <c r="I142" s="31"/>
      <c r="J142" s="31"/>
      <c r="K142" s="31"/>
      <c r="L142" s="31"/>
      <c r="M142" s="31"/>
      <c r="N142" s="31"/>
      <c r="O142" s="31"/>
      <c r="P142" s="31"/>
      <c r="Q142" s="31"/>
      <c r="R142" s="31"/>
      <c r="S142" s="31"/>
      <c r="T142" s="351">
        <v>210</v>
      </c>
      <c r="U142" s="31"/>
      <c r="V142" s="31"/>
      <c r="W142" s="20" t="s">
        <v>234</v>
      </c>
    </row>
    <row r="143" spans="1:255" s="383" customFormat="1" ht="53.25" customHeight="1">
      <c r="A143" s="98">
        <v>25</v>
      </c>
      <c r="B143" s="48" t="s">
        <v>2987</v>
      </c>
      <c r="C143" s="20" t="s">
        <v>1362</v>
      </c>
      <c r="D143" s="381"/>
      <c r="E143" s="381"/>
      <c r="F143" s="381"/>
      <c r="G143" s="381"/>
      <c r="H143" s="381"/>
      <c r="I143" s="381"/>
      <c r="J143" s="382"/>
      <c r="K143" s="381"/>
      <c r="L143" s="381"/>
      <c r="M143" s="381"/>
      <c r="N143" s="381"/>
      <c r="O143" s="381"/>
      <c r="P143" s="381"/>
      <c r="Q143" s="381"/>
      <c r="R143" s="381"/>
      <c r="S143" s="381"/>
      <c r="T143" s="349">
        <v>5000</v>
      </c>
      <c r="U143" s="98"/>
      <c r="V143" s="98"/>
      <c r="W143" s="98" t="s">
        <v>2991</v>
      </c>
    </row>
    <row r="144" spans="1:255" s="383" customFormat="1" ht="53.25" customHeight="1">
      <c r="A144" s="98">
        <v>26</v>
      </c>
      <c r="B144" s="48" t="s">
        <v>2960</v>
      </c>
      <c r="C144" s="20" t="s">
        <v>1363</v>
      </c>
      <c r="D144" s="381"/>
      <c r="E144" s="381"/>
      <c r="F144" s="381"/>
      <c r="G144" s="381"/>
      <c r="H144" s="381"/>
      <c r="I144" s="381"/>
      <c r="J144" s="382"/>
      <c r="K144" s="381"/>
      <c r="L144" s="381"/>
      <c r="M144" s="381"/>
      <c r="N144" s="381"/>
      <c r="O144" s="381"/>
      <c r="P144" s="381"/>
      <c r="Q144" s="381"/>
      <c r="R144" s="381"/>
      <c r="S144" s="381"/>
      <c r="T144" s="349">
        <v>500</v>
      </c>
      <c r="U144" s="98"/>
      <c r="V144" s="98"/>
      <c r="W144" s="98" t="s">
        <v>2991</v>
      </c>
    </row>
    <row r="145" spans="1:255" s="383" customFormat="1" ht="53.25" customHeight="1">
      <c r="A145" s="98">
        <v>27</v>
      </c>
      <c r="B145" s="48" t="s">
        <v>2965</v>
      </c>
      <c r="C145" s="20" t="s">
        <v>2988</v>
      </c>
      <c r="D145" s="381"/>
      <c r="E145" s="381"/>
      <c r="F145" s="381"/>
      <c r="G145" s="381"/>
      <c r="H145" s="381"/>
      <c r="I145" s="381"/>
      <c r="J145" s="382"/>
      <c r="K145" s="381"/>
      <c r="L145" s="381"/>
      <c r="M145" s="381"/>
      <c r="N145" s="381"/>
      <c r="O145" s="381"/>
      <c r="P145" s="381"/>
      <c r="Q145" s="381"/>
      <c r="R145" s="381"/>
      <c r="S145" s="381"/>
      <c r="T145" s="349">
        <v>1500</v>
      </c>
      <c r="U145" s="98"/>
      <c r="V145" s="98"/>
      <c r="W145" s="98" t="s">
        <v>2991</v>
      </c>
    </row>
    <row r="146" spans="1:255" s="383" customFormat="1" ht="53.25" customHeight="1">
      <c r="A146" s="98">
        <v>28</v>
      </c>
      <c r="B146" s="48" t="s">
        <v>2971</v>
      </c>
      <c r="C146" s="20" t="s">
        <v>2989</v>
      </c>
      <c r="D146" s="381"/>
      <c r="E146" s="381"/>
      <c r="F146" s="381"/>
      <c r="G146" s="381"/>
      <c r="H146" s="381"/>
      <c r="I146" s="381"/>
      <c r="J146" s="382"/>
      <c r="K146" s="381"/>
      <c r="L146" s="381"/>
      <c r="M146" s="381"/>
      <c r="N146" s="381"/>
      <c r="O146" s="381"/>
      <c r="P146" s="381"/>
      <c r="Q146" s="381"/>
      <c r="R146" s="381"/>
      <c r="S146" s="381"/>
      <c r="T146" s="349">
        <v>1000</v>
      </c>
      <c r="U146" s="98"/>
      <c r="V146" s="98"/>
      <c r="W146" s="98" t="s">
        <v>2991</v>
      </c>
    </row>
    <row r="147" spans="1:255" s="383" customFormat="1" ht="53.25" customHeight="1">
      <c r="A147" s="98">
        <v>29</v>
      </c>
      <c r="B147" s="48" t="s">
        <v>2982</v>
      </c>
      <c r="C147" s="20" t="s">
        <v>2990</v>
      </c>
      <c r="D147" s="381"/>
      <c r="E147" s="381"/>
      <c r="F147" s="381"/>
      <c r="G147" s="381"/>
      <c r="H147" s="381"/>
      <c r="I147" s="381"/>
      <c r="J147" s="382"/>
      <c r="K147" s="381"/>
      <c r="L147" s="381"/>
      <c r="M147" s="381"/>
      <c r="N147" s="381"/>
      <c r="O147" s="381"/>
      <c r="P147" s="381"/>
      <c r="Q147" s="381"/>
      <c r="R147" s="381"/>
      <c r="S147" s="381"/>
      <c r="T147" s="349">
        <v>1500</v>
      </c>
      <c r="U147" s="98"/>
      <c r="V147" s="98"/>
      <c r="W147" s="98" t="s">
        <v>2991</v>
      </c>
    </row>
    <row r="148" spans="1:255" s="171" customFormat="1" ht="60" customHeight="1">
      <c r="A148" s="98">
        <v>30</v>
      </c>
      <c r="B148" s="48" t="s">
        <v>3002</v>
      </c>
      <c r="C148" s="20" t="s">
        <v>3018</v>
      </c>
      <c r="D148" s="372"/>
      <c r="E148" s="98"/>
      <c r="F148" s="98"/>
      <c r="G148" s="98"/>
      <c r="H148" s="20"/>
      <c r="I148" s="20"/>
      <c r="J148" s="372"/>
      <c r="K148" s="372"/>
      <c r="L148" s="372"/>
      <c r="M148" s="372"/>
      <c r="N148" s="372"/>
      <c r="O148" s="372"/>
      <c r="P148" s="372"/>
      <c r="Q148" s="372"/>
      <c r="R148" s="372"/>
      <c r="S148" s="372"/>
      <c r="T148" s="396">
        <v>4000</v>
      </c>
      <c r="U148" s="372"/>
      <c r="V148" s="372"/>
      <c r="W148" s="20" t="s">
        <v>1368</v>
      </c>
      <c r="X148" s="217"/>
      <c r="Y148" s="217"/>
      <c r="Z148" s="217"/>
      <c r="AA148" s="217"/>
      <c r="AB148" s="217"/>
      <c r="AC148" s="217"/>
      <c r="AD148" s="217"/>
      <c r="AE148" s="217"/>
      <c r="AF148" s="217"/>
      <c r="AG148" s="217"/>
      <c r="AH148" s="217"/>
      <c r="AI148" s="217"/>
      <c r="AJ148" s="217"/>
      <c r="AK148" s="217"/>
      <c r="AL148" s="217"/>
      <c r="AM148" s="217"/>
    </row>
    <row r="149" spans="1:255" s="27" customFormat="1" ht="35.450000000000003" customHeight="1">
      <c r="A149" s="165" t="s">
        <v>39</v>
      </c>
      <c r="B149" s="166" t="s">
        <v>40</v>
      </c>
      <c r="C149" s="165"/>
      <c r="D149" s="166"/>
      <c r="E149" s="166"/>
      <c r="F149" s="166"/>
      <c r="G149" s="166"/>
      <c r="H149" s="166"/>
      <c r="I149" s="166"/>
      <c r="J149" s="166"/>
      <c r="K149" s="166"/>
      <c r="L149" s="166"/>
      <c r="M149" s="166"/>
      <c r="N149" s="166"/>
      <c r="O149" s="166"/>
      <c r="P149" s="166"/>
      <c r="Q149" s="166"/>
      <c r="R149" s="166"/>
      <c r="S149" s="166"/>
      <c r="T149" s="354"/>
      <c r="U149" s="166"/>
      <c r="V149" s="166"/>
      <c r="W149" s="73"/>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c r="BU149" s="22"/>
      <c r="BV149" s="22"/>
      <c r="BW149" s="22"/>
      <c r="BX149" s="22"/>
      <c r="BY149" s="22"/>
      <c r="BZ149" s="22"/>
      <c r="CA149" s="22"/>
      <c r="CB149" s="22"/>
      <c r="CC149" s="22"/>
      <c r="CD149" s="22"/>
      <c r="CE149" s="22"/>
      <c r="CF149" s="22"/>
      <c r="CG149" s="22"/>
      <c r="CH149" s="22"/>
      <c r="CI149" s="22"/>
      <c r="CJ149" s="22"/>
      <c r="CK149" s="22"/>
      <c r="CL149" s="22"/>
      <c r="CM149" s="22"/>
      <c r="CN149" s="22"/>
      <c r="CO149" s="22"/>
      <c r="CP149" s="22"/>
      <c r="CQ149" s="22"/>
      <c r="CR149" s="22"/>
      <c r="CS149" s="22"/>
      <c r="CT149" s="22"/>
      <c r="CU149" s="22"/>
      <c r="CV149" s="22"/>
      <c r="CW149" s="22"/>
      <c r="CX149" s="22"/>
      <c r="CY149" s="22"/>
      <c r="CZ149" s="22"/>
      <c r="DA149" s="22"/>
      <c r="DB149" s="22"/>
      <c r="DC149" s="22"/>
      <c r="DD149" s="22"/>
      <c r="DE149" s="22"/>
      <c r="DF149" s="22"/>
      <c r="DG149" s="22"/>
      <c r="DH149" s="22"/>
      <c r="DI149" s="22"/>
      <c r="DJ149" s="22"/>
      <c r="DK149" s="22"/>
      <c r="DL149" s="22"/>
      <c r="DM149" s="22"/>
      <c r="DN149" s="22"/>
      <c r="DO149" s="22"/>
      <c r="DP149" s="22"/>
      <c r="DQ149" s="22"/>
      <c r="DR149" s="22"/>
      <c r="DS149" s="22"/>
      <c r="DT149" s="22"/>
      <c r="DU149" s="22"/>
      <c r="DV149" s="22"/>
      <c r="DW149" s="22"/>
      <c r="DX149" s="22"/>
      <c r="DY149" s="22"/>
      <c r="DZ149" s="22"/>
      <c r="EA149" s="22"/>
      <c r="EB149" s="22"/>
      <c r="EC149" s="22"/>
      <c r="ED149" s="22"/>
      <c r="EE149" s="22"/>
      <c r="EF149" s="22"/>
      <c r="EG149" s="22"/>
      <c r="EH149" s="22"/>
      <c r="EI149" s="22"/>
      <c r="EJ149" s="22"/>
      <c r="EK149" s="22"/>
      <c r="EL149" s="22"/>
      <c r="EM149" s="22"/>
      <c r="EN149" s="22"/>
      <c r="EO149" s="22"/>
      <c r="EP149" s="22"/>
      <c r="EQ149" s="22"/>
      <c r="ER149" s="22"/>
      <c r="ES149" s="22"/>
      <c r="ET149" s="22"/>
      <c r="EU149" s="22"/>
      <c r="EV149" s="22"/>
      <c r="EW149" s="22"/>
      <c r="EX149" s="22"/>
      <c r="EY149" s="22"/>
      <c r="EZ149" s="22"/>
      <c r="FA149" s="22"/>
      <c r="FB149" s="22"/>
      <c r="FC149" s="22"/>
      <c r="FD149" s="22"/>
      <c r="FE149" s="22"/>
      <c r="FF149" s="22"/>
      <c r="FG149" s="22"/>
      <c r="FH149" s="22"/>
      <c r="FI149" s="22"/>
      <c r="FJ149" s="22"/>
      <c r="FK149" s="22"/>
      <c r="FL149" s="22"/>
      <c r="FM149" s="22"/>
      <c r="FN149" s="22"/>
      <c r="FO149" s="22"/>
      <c r="FP149" s="22"/>
      <c r="FQ149" s="22"/>
      <c r="FR149" s="22"/>
      <c r="FS149" s="22"/>
      <c r="FT149" s="22"/>
      <c r="FU149" s="22"/>
      <c r="FV149" s="22"/>
      <c r="FW149" s="22"/>
      <c r="FX149" s="22"/>
      <c r="FY149" s="22"/>
      <c r="FZ149" s="22"/>
      <c r="GA149" s="22"/>
      <c r="GB149" s="22"/>
      <c r="GC149" s="22"/>
      <c r="GD149" s="22"/>
      <c r="GE149" s="22"/>
      <c r="GF149" s="22"/>
      <c r="GG149" s="22"/>
      <c r="GH149" s="22"/>
      <c r="GI149" s="22"/>
      <c r="GJ149" s="22"/>
      <c r="GK149" s="22"/>
      <c r="GL149" s="22"/>
      <c r="GM149" s="22"/>
      <c r="GN149" s="22"/>
      <c r="GO149" s="22"/>
      <c r="GP149" s="22"/>
      <c r="GQ149" s="22"/>
      <c r="GR149" s="22"/>
      <c r="GS149" s="22"/>
      <c r="GT149" s="22"/>
      <c r="GU149" s="22"/>
      <c r="GV149" s="22"/>
      <c r="GW149" s="22"/>
      <c r="GX149" s="22"/>
      <c r="GY149" s="22"/>
      <c r="GZ149" s="22"/>
      <c r="HA149" s="22"/>
      <c r="HB149" s="22"/>
      <c r="HC149" s="22"/>
      <c r="HD149" s="22"/>
      <c r="HE149" s="22"/>
      <c r="HF149" s="22"/>
      <c r="HG149" s="22"/>
      <c r="HH149" s="22"/>
      <c r="HI149" s="22"/>
      <c r="HJ149" s="22"/>
      <c r="HK149" s="22"/>
      <c r="HL149" s="22"/>
      <c r="HM149" s="22"/>
      <c r="HN149" s="22"/>
      <c r="HO149" s="22"/>
      <c r="HP149" s="22"/>
      <c r="HQ149" s="22"/>
      <c r="HR149" s="22"/>
      <c r="HS149" s="22"/>
      <c r="HT149" s="22"/>
      <c r="HU149" s="22"/>
      <c r="HV149" s="22"/>
      <c r="HW149" s="22"/>
      <c r="HX149" s="22"/>
      <c r="HY149" s="22"/>
      <c r="HZ149" s="22"/>
      <c r="IA149" s="22"/>
      <c r="IB149" s="22"/>
      <c r="IC149" s="22"/>
      <c r="ID149" s="22"/>
      <c r="IE149" s="22"/>
      <c r="IF149" s="22"/>
      <c r="IG149" s="22"/>
      <c r="IH149" s="22"/>
      <c r="II149" s="22"/>
      <c r="IJ149" s="22"/>
      <c r="IK149" s="22"/>
      <c r="IL149" s="22"/>
      <c r="IM149" s="22"/>
      <c r="IN149" s="22"/>
      <c r="IO149" s="22"/>
      <c r="IP149" s="22"/>
      <c r="IQ149" s="22"/>
      <c r="IR149" s="22"/>
      <c r="IS149" s="22"/>
      <c r="IT149" s="22"/>
      <c r="IU149" s="22"/>
    </row>
    <row r="150" spans="1:255" s="151" customFormat="1" ht="35.1" customHeight="1">
      <c r="A150" s="118" t="s">
        <v>221</v>
      </c>
      <c r="B150" s="115" t="s">
        <v>2927</v>
      </c>
      <c r="C150" s="118"/>
      <c r="D150" s="115"/>
      <c r="E150" s="115"/>
      <c r="F150" s="115"/>
      <c r="G150" s="115"/>
      <c r="H150" s="115"/>
      <c r="I150" s="115"/>
      <c r="J150" s="115"/>
      <c r="K150" s="115"/>
      <c r="L150" s="115"/>
      <c r="M150" s="115"/>
      <c r="N150" s="115"/>
      <c r="O150" s="115"/>
      <c r="P150" s="115"/>
      <c r="Q150" s="115"/>
      <c r="R150" s="115"/>
      <c r="S150" s="115"/>
      <c r="T150" s="346">
        <f>+T154</f>
        <v>50600</v>
      </c>
      <c r="U150" s="115"/>
      <c r="V150" s="115"/>
      <c r="W150" s="118"/>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19"/>
      <c r="AY150" s="119"/>
      <c r="AZ150" s="119"/>
      <c r="BA150" s="119"/>
      <c r="BB150" s="119"/>
      <c r="BC150" s="119"/>
      <c r="BD150" s="119"/>
      <c r="BE150" s="119"/>
      <c r="BF150" s="119"/>
      <c r="BG150" s="119"/>
      <c r="BH150" s="119"/>
      <c r="BI150" s="119"/>
      <c r="BJ150" s="119"/>
      <c r="BK150" s="119"/>
      <c r="BL150" s="119"/>
      <c r="BM150" s="119"/>
      <c r="BN150" s="119"/>
      <c r="BO150" s="119"/>
      <c r="BP150" s="119"/>
      <c r="BQ150" s="119"/>
      <c r="BR150" s="119"/>
      <c r="BS150" s="119"/>
      <c r="BT150" s="119"/>
      <c r="BU150" s="119"/>
      <c r="BV150" s="119"/>
      <c r="BW150" s="119"/>
      <c r="BX150" s="119"/>
      <c r="BY150" s="119"/>
      <c r="BZ150" s="119"/>
      <c r="CA150" s="119"/>
      <c r="CB150" s="119"/>
      <c r="CC150" s="119"/>
      <c r="CD150" s="119"/>
      <c r="CE150" s="119"/>
      <c r="CF150" s="119"/>
      <c r="CG150" s="119"/>
      <c r="CH150" s="119"/>
      <c r="CI150" s="119"/>
      <c r="CJ150" s="119"/>
      <c r="CK150" s="119"/>
      <c r="CL150" s="119"/>
      <c r="CM150" s="119"/>
      <c r="CN150" s="119"/>
      <c r="CO150" s="119"/>
      <c r="CP150" s="119"/>
      <c r="CQ150" s="119"/>
      <c r="CR150" s="119"/>
      <c r="CS150" s="119"/>
      <c r="CT150" s="119"/>
      <c r="CU150" s="119"/>
      <c r="CV150" s="119"/>
      <c r="CW150" s="119"/>
      <c r="CX150" s="119"/>
      <c r="CY150" s="119"/>
      <c r="CZ150" s="119"/>
      <c r="DA150" s="119"/>
      <c r="DB150" s="119"/>
      <c r="DC150" s="119"/>
      <c r="DD150" s="119"/>
      <c r="DE150" s="119"/>
      <c r="DF150" s="119"/>
      <c r="DG150" s="119"/>
      <c r="DH150" s="119"/>
      <c r="DI150" s="119"/>
      <c r="DJ150" s="119"/>
      <c r="DK150" s="119"/>
      <c r="DL150" s="119"/>
      <c r="DM150" s="119"/>
      <c r="DN150" s="119"/>
      <c r="DO150" s="119"/>
      <c r="DP150" s="119"/>
      <c r="DQ150" s="119"/>
      <c r="DR150" s="119"/>
      <c r="DS150" s="119"/>
      <c r="DT150" s="119"/>
      <c r="DU150" s="119"/>
      <c r="DV150" s="119"/>
      <c r="DW150" s="119"/>
      <c r="DX150" s="119"/>
      <c r="DY150" s="119"/>
      <c r="DZ150" s="119"/>
      <c r="EA150" s="119"/>
      <c r="EB150" s="119"/>
      <c r="EC150" s="119"/>
      <c r="ED150" s="119"/>
      <c r="EE150" s="119"/>
      <c r="EF150" s="119"/>
      <c r="EG150" s="119"/>
      <c r="EH150" s="119"/>
      <c r="EI150" s="119"/>
      <c r="EJ150" s="119"/>
      <c r="EK150" s="119"/>
      <c r="EL150" s="119"/>
      <c r="EM150" s="119"/>
      <c r="EN150" s="119"/>
      <c r="EO150" s="119"/>
      <c r="EP150" s="119"/>
      <c r="EQ150" s="119"/>
      <c r="ER150" s="119"/>
      <c r="ES150" s="119"/>
      <c r="ET150" s="119"/>
      <c r="EU150" s="119"/>
      <c r="EV150" s="119"/>
      <c r="EW150" s="119"/>
      <c r="EX150" s="119"/>
      <c r="EY150" s="119"/>
      <c r="EZ150" s="119"/>
      <c r="FA150" s="119"/>
      <c r="FB150" s="119"/>
      <c r="FC150" s="119"/>
      <c r="FD150" s="119"/>
      <c r="FE150" s="119"/>
      <c r="FF150" s="119"/>
      <c r="FG150" s="119"/>
      <c r="FH150" s="119"/>
      <c r="FI150" s="119"/>
      <c r="FJ150" s="119"/>
      <c r="FK150" s="119"/>
      <c r="FL150" s="119"/>
      <c r="FM150" s="119"/>
      <c r="FN150" s="119"/>
      <c r="FO150" s="119"/>
      <c r="FP150" s="119"/>
      <c r="FQ150" s="119"/>
      <c r="FR150" s="119"/>
      <c r="FS150" s="119"/>
      <c r="FT150" s="119"/>
      <c r="FU150" s="119"/>
      <c r="FV150" s="119"/>
      <c r="FW150" s="119"/>
      <c r="FX150" s="119"/>
      <c r="FY150" s="119"/>
      <c r="FZ150" s="119"/>
      <c r="GA150" s="119"/>
      <c r="GB150" s="119"/>
      <c r="GC150" s="119"/>
      <c r="GD150" s="119"/>
      <c r="GE150" s="119"/>
      <c r="GF150" s="119"/>
      <c r="GG150" s="119"/>
      <c r="GH150" s="119"/>
      <c r="GI150" s="119"/>
      <c r="GJ150" s="119"/>
      <c r="GK150" s="119"/>
      <c r="GL150" s="119"/>
      <c r="GM150" s="119"/>
      <c r="GN150" s="119"/>
      <c r="GO150" s="119"/>
      <c r="GP150" s="119"/>
      <c r="GQ150" s="119"/>
      <c r="GR150" s="119"/>
      <c r="GS150" s="119"/>
      <c r="GT150" s="119"/>
      <c r="GU150" s="119"/>
      <c r="GV150" s="119"/>
      <c r="GW150" s="119"/>
      <c r="GX150" s="119"/>
      <c r="GY150" s="119"/>
      <c r="GZ150" s="119"/>
      <c r="HA150" s="119"/>
      <c r="HB150" s="119"/>
      <c r="HC150" s="119"/>
      <c r="HD150" s="119"/>
      <c r="HE150" s="119"/>
      <c r="HF150" s="119"/>
      <c r="HG150" s="119"/>
      <c r="HH150" s="119"/>
      <c r="HI150" s="119"/>
      <c r="HJ150" s="119"/>
      <c r="HK150" s="119"/>
      <c r="HL150" s="119"/>
      <c r="HM150" s="119"/>
      <c r="HN150" s="119"/>
      <c r="HO150" s="119"/>
      <c r="HP150" s="119"/>
      <c r="HQ150" s="119"/>
      <c r="HR150" s="119"/>
      <c r="HS150" s="119"/>
      <c r="HT150" s="119"/>
      <c r="HU150" s="119"/>
      <c r="HV150" s="119"/>
      <c r="HW150" s="119"/>
      <c r="HX150" s="119"/>
      <c r="HY150" s="119"/>
      <c r="HZ150" s="119"/>
      <c r="IA150" s="119"/>
      <c r="IB150" s="119"/>
      <c r="IC150" s="119"/>
      <c r="ID150" s="119"/>
      <c r="IE150" s="119"/>
      <c r="IF150" s="119"/>
      <c r="IG150" s="119"/>
      <c r="IH150" s="119"/>
      <c r="II150" s="119"/>
      <c r="IJ150" s="119"/>
      <c r="IK150" s="119"/>
      <c r="IL150" s="119"/>
      <c r="IM150" s="119"/>
      <c r="IN150" s="119"/>
      <c r="IO150" s="119"/>
      <c r="IP150" s="119"/>
      <c r="IQ150" s="119"/>
      <c r="IR150" s="119"/>
      <c r="IS150" s="119"/>
      <c r="IT150" s="119"/>
      <c r="IU150" s="119"/>
    </row>
    <row r="151" spans="1:255" s="27" customFormat="1" ht="46.5" customHeight="1">
      <c r="A151" s="25" t="s">
        <v>1261</v>
      </c>
      <c r="B151" s="26" t="s">
        <v>29</v>
      </c>
      <c r="C151" s="25"/>
      <c r="D151" s="26"/>
      <c r="E151" s="26"/>
      <c r="F151" s="26"/>
      <c r="G151" s="26"/>
      <c r="H151" s="26"/>
      <c r="I151" s="26"/>
      <c r="J151" s="26"/>
      <c r="K151" s="26"/>
      <c r="L151" s="26"/>
      <c r="M151" s="26"/>
      <c r="N151" s="26"/>
      <c r="O151" s="26"/>
      <c r="P151" s="26"/>
      <c r="Q151" s="26"/>
      <c r="R151" s="26"/>
      <c r="S151" s="26"/>
      <c r="T151" s="347"/>
      <c r="U151" s="26"/>
      <c r="V151" s="26"/>
      <c r="W151" s="25"/>
    </row>
    <row r="152" spans="1:255" s="22" customFormat="1" ht="47.45" customHeight="1">
      <c r="A152" s="25" t="s">
        <v>1262</v>
      </c>
      <c r="B152" s="26" t="s">
        <v>35</v>
      </c>
      <c r="C152" s="25"/>
      <c r="D152" s="26"/>
      <c r="E152" s="26"/>
      <c r="F152" s="26"/>
      <c r="G152" s="26"/>
      <c r="H152" s="26"/>
      <c r="I152" s="26"/>
      <c r="J152" s="26"/>
      <c r="K152" s="26"/>
      <c r="L152" s="26"/>
      <c r="M152" s="26"/>
      <c r="N152" s="26"/>
      <c r="O152" s="26"/>
      <c r="P152" s="26"/>
      <c r="Q152" s="26"/>
      <c r="R152" s="26"/>
      <c r="S152" s="26"/>
      <c r="T152" s="347"/>
      <c r="U152" s="26"/>
      <c r="V152" s="26"/>
      <c r="W152" s="25"/>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c r="CM152" s="27"/>
      <c r="CN152" s="27"/>
      <c r="CO152" s="27"/>
      <c r="CP152" s="27"/>
      <c r="CQ152" s="27"/>
      <c r="CR152" s="27"/>
      <c r="CS152" s="27"/>
      <c r="CT152" s="27"/>
      <c r="CU152" s="27"/>
      <c r="CV152" s="27"/>
      <c r="CW152" s="27"/>
      <c r="CX152" s="27"/>
      <c r="CY152" s="27"/>
      <c r="CZ152" s="27"/>
      <c r="DA152" s="27"/>
      <c r="DB152" s="27"/>
      <c r="DC152" s="27"/>
      <c r="DD152" s="27"/>
      <c r="DE152" s="27"/>
      <c r="DF152" s="27"/>
      <c r="DG152" s="27"/>
      <c r="DH152" s="27"/>
      <c r="DI152" s="27"/>
      <c r="DJ152" s="27"/>
      <c r="DK152" s="27"/>
      <c r="DL152" s="27"/>
      <c r="DM152" s="27"/>
      <c r="DN152" s="27"/>
      <c r="DO152" s="27"/>
      <c r="DP152" s="27"/>
      <c r="DQ152" s="27"/>
      <c r="DR152" s="27"/>
      <c r="DS152" s="27"/>
      <c r="DT152" s="27"/>
      <c r="DU152" s="27"/>
      <c r="DV152" s="27"/>
      <c r="DW152" s="27"/>
      <c r="DX152" s="27"/>
      <c r="DY152" s="27"/>
      <c r="DZ152" s="27"/>
      <c r="EA152" s="27"/>
      <c r="EB152" s="27"/>
      <c r="EC152" s="27"/>
      <c r="ED152" s="27"/>
      <c r="EE152" s="27"/>
      <c r="EF152" s="27"/>
      <c r="EG152" s="27"/>
      <c r="EH152" s="27"/>
      <c r="EI152" s="27"/>
      <c r="EJ152" s="27"/>
      <c r="EK152" s="27"/>
      <c r="EL152" s="27"/>
      <c r="EM152" s="27"/>
      <c r="EN152" s="27"/>
      <c r="EO152" s="27"/>
      <c r="EP152" s="27"/>
      <c r="EQ152" s="27"/>
      <c r="ER152" s="27"/>
      <c r="ES152" s="27"/>
      <c r="ET152" s="27"/>
      <c r="EU152" s="27"/>
      <c r="EV152" s="27"/>
      <c r="EW152" s="27"/>
      <c r="EX152" s="27"/>
      <c r="EY152" s="27"/>
      <c r="EZ152" s="27"/>
      <c r="FA152" s="27"/>
      <c r="FB152" s="27"/>
      <c r="FC152" s="27"/>
      <c r="FD152" s="27"/>
      <c r="FE152" s="27"/>
      <c r="FF152" s="27"/>
      <c r="FG152" s="27"/>
      <c r="FH152" s="27"/>
      <c r="FI152" s="27"/>
      <c r="FJ152" s="27"/>
      <c r="FK152" s="27"/>
      <c r="FL152" s="27"/>
      <c r="FM152" s="27"/>
      <c r="FN152" s="27"/>
      <c r="FO152" s="27"/>
      <c r="FP152" s="27"/>
      <c r="FQ152" s="27"/>
      <c r="FR152" s="27"/>
      <c r="FS152" s="27"/>
      <c r="FT152" s="27"/>
      <c r="FU152" s="27"/>
      <c r="FV152" s="27"/>
      <c r="FW152" s="27"/>
      <c r="FX152" s="27"/>
      <c r="FY152" s="27"/>
      <c r="FZ152" s="27"/>
      <c r="GA152" s="27"/>
      <c r="GB152" s="27"/>
      <c r="GC152" s="27"/>
      <c r="GD152" s="27"/>
      <c r="GE152" s="27"/>
      <c r="GF152" s="27"/>
      <c r="GG152" s="27"/>
      <c r="GH152" s="27"/>
      <c r="GI152" s="27"/>
      <c r="GJ152" s="27"/>
      <c r="GK152" s="27"/>
      <c r="GL152" s="27"/>
      <c r="GM152" s="27"/>
      <c r="GN152" s="27"/>
      <c r="GO152" s="27"/>
      <c r="GP152" s="27"/>
      <c r="GQ152" s="27"/>
      <c r="GR152" s="27"/>
      <c r="GS152" s="27"/>
      <c r="GT152" s="27"/>
      <c r="GU152" s="27"/>
      <c r="GV152" s="27"/>
      <c r="GW152" s="27"/>
      <c r="GX152" s="27"/>
      <c r="GY152" s="27"/>
      <c r="GZ152" s="27"/>
      <c r="HA152" s="27"/>
      <c r="HB152" s="27"/>
      <c r="HC152" s="27"/>
      <c r="HD152" s="27"/>
      <c r="HE152" s="27"/>
      <c r="HF152" s="27"/>
      <c r="HG152" s="27"/>
      <c r="HH152" s="27"/>
      <c r="HI152" s="27"/>
      <c r="HJ152" s="27"/>
      <c r="HK152" s="27"/>
      <c r="HL152" s="27"/>
      <c r="HM152" s="27"/>
      <c r="HN152" s="27"/>
      <c r="HO152" s="27"/>
      <c r="HP152" s="27"/>
      <c r="HQ152" s="27"/>
      <c r="HR152" s="27"/>
      <c r="HS152" s="27"/>
      <c r="HT152" s="27"/>
      <c r="HU152" s="27"/>
      <c r="HV152" s="27"/>
      <c r="HW152" s="27"/>
      <c r="HX152" s="27"/>
      <c r="HY152" s="27"/>
      <c r="HZ152" s="27"/>
      <c r="IA152" s="27"/>
      <c r="IB152" s="27"/>
      <c r="IC152" s="27"/>
      <c r="ID152" s="27"/>
      <c r="IE152" s="27"/>
      <c r="IF152" s="27"/>
      <c r="IG152" s="27"/>
      <c r="IH152" s="27"/>
      <c r="II152" s="27"/>
      <c r="IJ152" s="27"/>
      <c r="IK152" s="27"/>
      <c r="IL152" s="27"/>
      <c r="IM152" s="27"/>
      <c r="IN152" s="27"/>
      <c r="IO152" s="27"/>
      <c r="IP152" s="27"/>
      <c r="IQ152" s="27"/>
      <c r="IR152" s="27"/>
      <c r="IS152" s="27"/>
      <c r="IT152" s="27"/>
      <c r="IU152" s="27"/>
    </row>
    <row r="153" spans="1:255" s="22" customFormat="1" ht="36.6" customHeight="1">
      <c r="A153" s="25" t="s">
        <v>1263</v>
      </c>
      <c r="B153" s="26" t="s">
        <v>37</v>
      </c>
      <c r="C153" s="25"/>
      <c r="D153" s="26"/>
      <c r="E153" s="26"/>
      <c r="F153" s="26"/>
      <c r="G153" s="26"/>
      <c r="H153" s="26"/>
      <c r="I153" s="26"/>
      <c r="J153" s="26"/>
      <c r="K153" s="26"/>
      <c r="L153" s="26"/>
      <c r="M153" s="26"/>
      <c r="N153" s="26"/>
      <c r="O153" s="26"/>
      <c r="P153" s="26"/>
      <c r="Q153" s="26"/>
      <c r="R153" s="26"/>
      <c r="S153" s="26"/>
      <c r="T153" s="347">
        <f>+T154</f>
        <v>50600</v>
      </c>
      <c r="U153" s="26"/>
      <c r="V153" s="26"/>
      <c r="W153" s="25"/>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27"/>
      <c r="DX153" s="27"/>
      <c r="DY153" s="27"/>
      <c r="DZ153" s="27"/>
      <c r="EA153" s="27"/>
      <c r="EB153" s="27"/>
      <c r="EC153" s="27"/>
      <c r="ED153" s="27"/>
      <c r="EE153" s="27"/>
      <c r="EF153" s="27"/>
      <c r="EG153" s="27"/>
      <c r="EH153" s="27"/>
      <c r="EI153" s="27"/>
      <c r="EJ153" s="27"/>
      <c r="EK153" s="27"/>
      <c r="EL153" s="27"/>
      <c r="EM153" s="27"/>
      <c r="EN153" s="27"/>
      <c r="EO153" s="27"/>
      <c r="EP153" s="27"/>
      <c r="EQ153" s="27"/>
      <c r="ER153" s="27"/>
      <c r="ES153" s="27"/>
      <c r="ET153" s="27"/>
      <c r="EU153" s="27"/>
      <c r="EV153" s="27"/>
      <c r="EW153" s="27"/>
      <c r="EX153" s="27"/>
      <c r="EY153" s="27"/>
      <c r="EZ153" s="27"/>
      <c r="FA153" s="27"/>
      <c r="FB153" s="27"/>
      <c r="FC153" s="27"/>
      <c r="FD153" s="27"/>
      <c r="FE153" s="27"/>
      <c r="FF153" s="27"/>
      <c r="FG153" s="27"/>
      <c r="FH153" s="27"/>
      <c r="FI153" s="27"/>
      <c r="FJ153" s="27"/>
      <c r="FK153" s="27"/>
      <c r="FL153" s="27"/>
      <c r="FM153" s="27"/>
      <c r="FN153" s="27"/>
      <c r="FO153" s="27"/>
      <c r="FP153" s="27"/>
      <c r="FQ153" s="27"/>
      <c r="FR153" s="27"/>
      <c r="FS153" s="27"/>
      <c r="FT153" s="27"/>
      <c r="FU153" s="27"/>
      <c r="FV153" s="27"/>
      <c r="FW153" s="27"/>
      <c r="FX153" s="27"/>
      <c r="FY153" s="27"/>
      <c r="FZ153" s="27"/>
      <c r="GA153" s="27"/>
      <c r="GB153" s="27"/>
      <c r="GC153" s="27"/>
      <c r="GD153" s="27"/>
      <c r="GE153" s="27"/>
      <c r="GF153" s="27"/>
      <c r="GG153" s="27"/>
      <c r="GH153" s="27"/>
      <c r="GI153" s="27"/>
      <c r="GJ153" s="27"/>
      <c r="GK153" s="27"/>
      <c r="GL153" s="27"/>
      <c r="GM153" s="27"/>
      <c r="GN153" s="27"/>
      <c r="GO153" s="27"/>
      <c r="GP153" s="27"/>
      <c r="GQ153" s="27"/>
      <c r="GR153" s="27"/>
      <c r="GS153" s="27"/>
      <c r="GT153" s="27"/>
      <c r="GU153" s="27"/>
      <c r="GV153" s="27"/>
      <c r="GW153" s="27"/>
      <c r="GX153" s="27"/>
      <c r="GY153" s="27"/>
      <c r="GZ153" s="27"/>
      <c r="HA153" s="27"/>
      <c r="HB153" s="27"/>
      <c r="HC153" s="27"/>
      <c r="HD153" s="27"/>
      <c r="HE153" s="27"/>
      <c r="HF153" s="27"/>
      <c r="HG153" s="27"/>
      <c r="HH153" s="27"/>
      <c r="HI153" s="27"/>
      <c r="HJ153" s="27"/>
      <c r="HK153" s="27"/>
      <c r="HL153" s="27"/>
      <c r="HM153" s="27"/>
      <c r="HN153" s="27"/>
      <c r="HO153" s="27"/>
      <c r="HP153" s="27"/>
      <c r="HQ153" s="27"/>
      <c r="HR153" s="27"/>
      <c r="HS153" s="27"/>
      <c r="HT153" s="27"/>
      <c r="HU153" s="27"/>
      <c r="HV153" s="27"/>
      <c r="HW153" s="27"/>
      <c r="HX153" s="27"/>
      <c r="HY153" s="27"/>
      <c r="HZ153" s="27"/>
      <c r="IA153" s="27"/>
      <c r="IB153" s="27"/>
      <c r="IC153" s="27"/>
      <c r="ID153" s="27"/>
      <c r="IE153" s="27"/>
      <c r="IF153" s="27"/>
      <c r="IG153" s="27"/>
      <c r="IH153" s="27"/>
      <c r="II153" s="27"/>
      <c r="IJ153" s="27"/>
      <c r="IK153" s="27"/>
      <c r="IL153" s="27"/>
      <c r="IM153" s="27"/>
      <c r="IN153" s="27"/>
      <c r="IO153" s="27"/>
      <c r="IP153" s="27"/>
      <c r="IQ153" s="27"/>
      <c r="IR153" s="27"/>
      <c r="IS153" s="27"/>
      <c r="IT153" s="27"/>
      <c r="IU153" s="27"/>
    </row>
    <row r="154" spans="1:255" s="96" customFormat="1" ht="48.6" customHeight="1">
      <c r="A154" s="47" t="s">
        <v>41</v>
      </c>
      <c r="B154" s="21" t="s">
        <v>38</v>
      </c>
      <c r="C154" s="47"/>
      <c r="D154" s="21"/>
      <c r="E154" s="21"/>
      <c r="F154" s="21"/>
      <c r="G154" s="21"/>
      <c r="H154" s="21"/>
      <c r="I154" s="21"/>
      <c r="J154" s="21"/>
      <c r="K154" s="21"/>
      <c r="L154" s="21"/>
      <c r="M154" s="21"/>
      <c r="N154" s="21"/>
      <c r="O154" s="21"/>
      <c r="P154" s="21"/>
      <c r="Q154" s="21"/>
      <c r="R154" s="21"/>
      <c r="S154" s="21"/>
      <c r="T154" s="348">
        <f>+SUM(T155:T160)</f>
        <v>50600</v>
      </c>
      <c r="U154" s="21"/>
      <c r="V154" s="21"/>
      <c r="W154" s="47"/>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c r="BX154" s="22"/>
      <c r="BY154" s="22"/>
      <c r="BZ154" s="22"/>
      <c r="CA154" s="22"/>
      <c r="CB154" s="22"/>
      <c r="CC154" s="22"/>
      <c r="CD154" s="22"/>
      <c r="CE154" s="22"/>
      <c r="CF154" s="22"/>
      <c r="CG154" s="22"/>
      <c r="CH154" s="22"/>
      <c r="CI154" s="22"/>
      <c r="CJ154" s="22"/>
      <c r="CK154" s="22"/>
      <c r="CL154" s="22"/>
      <c r="CM154" s="22"/>
      <c r="CN154" s="22"/>
      <c r="CO154" s="22"/>
      <c r="CP154" s="22"/>
      <c r="CQ154" s="22"/>
      <c r="CR154" s="22"/>
      <c r="CS154" s="22"/>
      <c r="CT154" s="22"/>
      <c r="CU154" s="22"/>
      <c r="CV154" s="22"/>
      <c r="CW154" s="22"/>
      <c r="CX154" s="22"/>
      <c r="CY154" s="22"/>
      <c r="CZ154" s="22"/>
      <c r="DA154" s="22"/>
      <c r="DB154" s="22"/>
      <c r="DC154" s="22"/>
      <c r="DD154" s="22"/>
      <c r="DE154" s="22"/>
      <c r="DF154" s="22"/>
      <c r="DG154" s="22"/>
      <c r="DH154" s="22"/>
      <c r="DI154" s="22"/>
      <c r="DJ154" s="22"/>
      <c r="DK154" s="22"/>
      <c r="DL154" s="22"/>
      <c r="DM154" s="22"/>
      <c r="DN154" s="22"/>
      <c r="DO154" s="22"/>
      <c r="DP154" s="22"/>
      <c r="DQ154" s="22"/>
      <c r="DR154" s="22"/>
      <c r="DS154" s="22"/>
      <c r="DT154" s="22"/>
      <c r="DU154" s="22"/>
      <c r="DV154" s="22"/>
      <c r="DW154" s="22"/>
      <c r="DX154" s="22"/>
      <c r="DY154" s="22"/>
      <c r="DZ154" s="22"/>
      <c r="EA154" s="22"/>
      <c r="EB154" s="22"/>
      <c r="EC154" s="22"/>
      <c r="ED154" s="22"/>
      <c r="EE154" s="22"/>
      <c r="EF154" s="22"/>
      <c r="EG154" s="22"/>
      <c r="EH154" s="22"/>
      <c r="EI154" s="22"/>
      <c r="EJ154" s="22"/>
      <c r="EK154" s="22"/>
      <c r="EL154" s="22"/>
      <c r="EM154" s="22"/>
      <c r="EN154" s="22"/>
      <c r="EO154" s="22"/>
      <c r="EP154" s="22"/>
      <c r="EQ154" s="22"/>
      <c r="ER154" s="22"/>
      <c r="ES154" s="22"/>
      <c r="ET154" s="22"/>
      <c r="EU154" s="22"/>
      <c r="EV154" s="22"/>
      <c r="EW154" s="22"/>
      <c r="EX154" s="22"/>
      <c r="EY154" s="22"/>
      <c r="EZ154" s="22"/>
      <c r="FA154" s="22"/>
      <c r="FB154" s="22"/>
      <c r="FC154" s="22"/>
      <c r="FD154" s="22"/>
      <c r="FE154" s="22"/>
      <c r="FF154" s="22"/>
      <c r="FG154" s="22"/>
      <c r="FH154" s="22"/>
      <c r="FI154" s="22"/>
      <c r="FJ154" s="22"/>
      <c r="FK154" s="22"/>
      <c r="FL154" s="22"/>
      <c r="FM154" s="22"/>
      <c r="FN154" s="22"/>
      <c r="FO154" s="22"/>
      <c r="FP154" s="22"/>
      <c r="FQ154" s="22"/>
      <c r="FR154" s="22"/>
      <c r="FS154" s="22"/>
      <c r="FT154" s="22"/>
      <c r="FU154" s="22"/>
      <c r="FV154" s="22"/>
      <c r="FW154" s="22"/>
      <c r="FX154" s="22"/>
      <c r="FY154" s="22"/>
      <c r="FZ154" s="22"/>
      <c r="GA154" s="22"/>
      <c r="GB154" s="22"/>
      <c r="GC154" s="22"/>
      <c r="GD154" s="22"/>
      <c r="GE154" s="22"/>
      <c r="GF154" s="22"/>
      <c r="GG154" s="22"/>
      <c r="GH154" s="22"/>
      <c r="GI154" s="22"/>
      <c r="GJ154" s="22"/>
      <c r="GK154" s="22"/>
      <c r="GL154" s="22"/>
      <c r="GM154" s="22"/>
      <c r="GN154" s="22"/>
      <c r="GO154" s="22"/>
      <c r="GP154" s="22"/>
      <c r="GQ154" s="22"/>
      <c r="GR154" s="22"/>
      <c r="GS154" s="22"/>
      <c r="GT154" s="22"/>
      <c r="GU154" s="22"/>
      <c r="GV154" s="22"/>
      <c r="GW154" s="22"/>
      <c r="GX154" s="22"/>
      <c r="GY154" s="22"/>
      <c r="GZ154" s="22"/>
      <c r="HA154" s="22"/>
      <c r="HB154" s="22"/>
      <c r="HC154" s="22"/>
      <c r="HD154" s="22"/>
      <c r="HE154" s="22"/>
      <c r="HF154" s="22"/>
      <c r="HG154" s="22"/>
      <c r="HH154" s="22"/>
      <c r="HI154" s="22"/>
      <c r="HJ154" s="22"/>
      <c r="HK154" s="22"/>
      <c r="HL154" s="22"/>
      <c r="HM154" s="22"/>
      <c r="HN154" s="22"/>
      <c r="HO154" s="22"/>
      <c r="HP154" s="22"/>
      <c r="HQ154" s="22"/>
      <c r="HR154" s="22"/>
      <c r="HS154" s="22"/>
      <c r="HT154" s="22"/>
      <c r="HU154" s="22"/>
      <c r="HV154" s="22"/>
      <c r="HW154" s="22"/>
      <c r="HX154" s="22"/>
      <c r="HY154" s="22"/>
      <c r="HZ154" s="22"/>
      <c r="IA154" s="22"/>
      <c r="IB154" s="22"/>
      <c r="IC154" s="22"/>
      <c r="ID154" s="22"/>
      <c r="IE154" s="22"/>
      <c r="IF154" s="22"/>
      <c r="IG154" s="22"/>
      <c r="IH154" s="22"/>
      <c r="II154" s="22"/>
      <c r="IJ154" s="22"/>
      <c r="IK154" s="22"/>
      <c r="IL154" s="22"/>
      <c r="IM154" s="22"/>
      <c r="IN154" s="22"/>
      <c r="IO154" s="22"/>
      <c r="IP154" s="22"/>
      <c r="IQ154" s="22"/>
      <c r="IR154" s="22"/>
      <c r="IS154" s="22"/>
      <c r="IT154" s="22"/>
      <c r="IU154" s="22"/>
    </row>
    <row r="155" spans="1:255" s="225" customFormat="1" ht="37.5">
      <c r="A155" s="374">
        <v>1</v>
      </c>
      <c r="B155" s="231" t="s">
        <v>2938</v>
      </c>
      <c r="C155" s="374"/>
      <c r="D155" s="177"/>
      <c r="E155" s="374"/>
      <c r="F155" s="374"/>
      <c r="G155" s="374"/>
      <c r="H155" s="374"/>
      <c r="I155" s="374"/>
      <c r="J155" s="177"/>
      <c r="K155" s="177"/>
      <c r="L155" s="177"/>
      <c r="M155" s="177"/>
      <c r="N155" s="177"/>
      <c r="O155" s="177"/>
      <c r="P155" s="177"/>
      <c r="Q155" s="177"/>
      <c r="R155" s="177"/>
      <c r="S155" s="177"/>
      <c r="T155" s="322">
        <v>15000</v>
      </c>
      <c r="U155" s="177"/>
      <c r="V155" s="177"/>
      <c r="W155" s="404" t="s">
        <v>2944</v>
      </c>
    </row>
    <row r="156" spans="1:255" s="225" customFormat="1" ht="37.5">
      <c r="A156" s="226">
        <v>2</v>
      </c>
      <c r="B156" s="231" t="s">
        <v>2943</v>
      </c>
      <c r="C156" s="226"/>
      <c r="D156" s="177"/>
      <c r="E156" s="374"/>
      <c r="F156" s="374"/>
      <c r="G156" s="374"/>
      <c r="H156" s="374"/>
      <c r="I156" s="177"/>
      <c r="J156" s="177"/>
      <c r="K156" s="177"/>
      <c r="L156" s="177"/>
      <c r="M156" s="177"/>
      <c r="N156" s="177"/>
      <c r="O156" s="177"/>
      <c r="P156" s="177"/>
      <c r="Q156" s="177"/>
      <c r="R156" s="177"/>
      <c r="S156" s="177"/>
      <c r="T156" s="322">
        <v>15000</v>
      </c>
      <c r="U156" s="177"/>
      <c r="V156" s="177"/>
      <c r="W156" s="404" t="s">
        <v>2944</v>
      </c>
    </row>
    <row r="157" spans="1:255" s="22" customFormat="1" ht="35.450000000000003" customHeight="1">
      <c r="A157" s="374">
        <v>3</v>
      </c>
      <c r="B157" s="23" t="s">
        <v>2114</v>
      </c>
      <c r="C157" s="113"/>
      <c r="D157" s="20"/>
      <c r="E157" s="113"/>
      <c r="F157" s="31"/>
      <c r="G157" s="31"/>
      <c r="H157" s="31"/>
      <c r="I157" s="20"/>
      <c r="J157" s="113"/>
      <c r="K157" s="31"/>
      <c r="L157" s="31"/>
      <c r="M157" s="31"/>
      <c r="N157" s="31"/>
      <c r="O157" s="31"/>
      <c r="P157" s="31"/>
      <c r="Q157" s="31"/>
      <c r="R157" s="31"/>
      <c r="S157" s="113"/>
      <c r="T157" s="355">
        <v>600</v>
      </c>
      <c r="U157" s="31"/>
      <c r="V157" s="31"/>
      <c r="W157" s="20" t="s">
        <v>584</v>
      </c>
      <c r="X157" s="151"/>
      <c r="Y157" s="151"/>
      <c r="Z157" s="151"/>
      <c r="AA157" s="151"/>
      <c r="AB157" s="151"/>
      <c r="AC157" s="151"/>
      <c r="AD157" s="151"/>
      <c r="AE157" s="151"/>
      <c r="AF157" s="151"/>
      <c r="AG157" s="151"/>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c r="BI157" s="151"/>
      <c r="BJ157" s="151"/>
      <c r="BK157" s="151"/>
      <c r="BL157" s="151"/>
      <c r="BM157" s="151"/>
      <c r="BN157" s="151"/>
      <c r="BO157" s="151"/>
      <c r="BP157" s="151"/>
      <c r="BQ157" s="151"/>
      <c r="BR157" s="151"/>
      <c r="BS157" s="151"/>
      <c r="BT157" s="151"/>
      <c r="BU157" s="151"/>
      <c r="BV157" s="151"/>
      <c r="BW157" s="151"/>
      <c r="BX157" s="151"/>
      <c r="BY157" s="151"/>
      <c r="BZ157" s="151"/>
      <c r="CA157" s="151"/>
      <c r="CB157" s="151"/>
      <c r="CC157" s="151"/>
      <c r="CD157" s="151"/>
      <c r="CE157" s="151"/>
      <c r="CF157" s="151"/>
      <c r="CG157" s="151"/>
      <c r="CH157" s="151"/>
      <c r="CI157" s="151"/>
      <c r="CJ157" s="151"/>
      <c r="CK157" s="151"/>
      <c r="CL157" s="151"/>
      <c r="CM157" s="151"/>
      <c r="CN157" s="151"/>
      <c r="CO157" s="151"/>
      <c r="CP157" s="151"/>
      <c r="CQ157" s="151"/>
      <c r="CR157" s="151"/>
      <c r="CS157" s="151"/>
      <c r="CT157" s="151"/>
      <c r="CU157" s="151"/>
      <c r="CV157" s="151"/>
      <c r="CW157" s="151"/>
      <c r="CX157" s="151"/>
      <c r="CY157" s="151"/>
      <c r="CZ157" s="151"/>
      <c r="DA157" s="151"/>
      <c r="DB157" s="151"/>
      <c r="DC157" s="151"/>
      <c r="DD157" s="151"/>
      <c r="DE157" s="151"/>
      <c r="DF157" s="151"/>
      <c r="DG157" s="151"/>
      <c r="DH157" s="151"/>
      <c r="DI157" s="151"/>
      <c r="DJ157" s="151"/>
      <c r="DK157" s="151"/>
      <c r="DL157" s="151"/>
      <c r="DM157" s="151"/>
      <c r="DN157" s="151"/>
      <c r="DO157" s="151"/>
      <c r="DP157" s="151"/>
      <c r="DQ157" s="151"/>
      <c r="DR157" s="151"/>
      <c r="DS157" s="151"/>
      <c r="DT157" s="151"/>
      <c r="DU157" s="151"/>
      <c r="DV157" s="151"/>
      <c r="DW157" s="151"/>
      <c r="DX157" s="151"/>
      <c r="DY157" s="151"/>
      <c r="DZ157" s="151"/>
      <c r="EA157" s="151"/>
      <c r="EB157" s="151"/>
      <c r="EC157" s="151"/>
      <c r="ED157" s="151"/>
      <c r="EE157" s="151"/>
      <c r="EF157" s="151"/>
      <c r="EG157" s="151"/>
      <c r="EH157" s="151"/>
      <c r="EI157" s="151"/>
      <c r="EJ157" s="151"/>
      <c r="EK157" s="151"/>
      <c r="EL157" s="151"/>
      <c r="EM157" s="151"/>
      <c r="EN157" s="151"/>
      <c r="EO157" s="151"/>
      <c r="EP157" s="151"/>
      <c r="EQ157" s="151"/>
      <c r="ER157" s="151"/>
      <c r="ES157" s="151"/>
      <c r="ET157" s="151"/>
      <c r="EU157" s="151"/>
      <c r="EV157" s="151"/>
      <c r="EW157" s="151"/>
      <c r="EX157" s="151"/>
      <c r="EY157" s="151"/>
      <c r="EZ157" s="151"/>
      <c r="FA157" s="151"/>
      <c r="FB157" s="151"/>
      <c r="FC157" s="151"/>
      <c r="FD157" s="151"/>
      <c r="FE157" s="151"/>
      <c r="FF157" s="151"/>
      <c r="FG157" s="151"/>
      <c r="FH157" s="151"/>
      <c r="FI157" s="151"/>
      <c r="FJ157" s="151"/>
      <c r="FK157" s="151"/>
      <c r="FL157" s="151"/>
      <c r="FM157" s="151"/>
      <c r="FN157" s="151"/>
      <c r="FO157" s="151"/>
      <c r="FP157" s="151"/>
      <c r="FQ157" s="151"/>
      <c r="FR157" s="151"/>
      <c r="FS157" s="151"/>
      <c r="FT157" s="151"/>
      <c r="FU157" s="151"/>
      <c r="FV157" s="151"/>
      <c r="FW157" s="151"/>
      <c r="FX157" s="151"/>
      <c r="FY157" s="151"/>
      <c r="FZ157" s="151"/>
      <c r="GA157" s="151"/>
      <c r="GB157" s="151"/>
      <c r="GC157" s="151"/>
      <c r="GD157" s="151"/>
      <c r="GE157" s="151"/>
      <c r="GF157" s="151"/>
      <c r="GG157" s="151"/>
      <c r="GH157" s="151"/>
      <c r="GI157" s="151"/>
      <c r="GJ157" s="151"/>
      <c r="GK157" s="151"/>
      <c r="GL157" s="151"/>
      <c r="GM157" s="151"/>
      <c r="GN157" s="151"/>
      <c r="GO157" s="151"/>
      <c r="GP157" s="151"/>
      <c r="GQ157" s="151"/>
      <c r="GR157" s="151"/>
      <c r="GS157" s="151"/>
      <c r="GT157" s="151"/>
      <c r="GU157" s="151"/>
      <c r="GV157" s="151"/>
      <c r="GW157" s="151"/>
      <c r="GX157" s="151"/>
      <c r="GY157" s="151"/>
      <c r="GZ157" s="151"/>
      <c r="HA157" s="151"/>
      <c r="HB157" s="151"/>
      <c r="HC157" s="151"/>
      <c r="HD157" s="151"/>
      <c r="HE157" s="151"/>
      <c r="HF157" s="151"/>
      <c r="HG157" s="151"/>
      <c r="HH157" s="151"/>
      <c r="HI157" s="151"/>
      <c r="HJ157" s="151"/>
      <c r="HK157" s="151"/>
      <c r="HL157" s="151"/>
      <c r="HM157" s="151"/>
      <c r="HN157" s="151"/>
      <c r="HO157" s="151"/>
      <c r="HP157" s="151"/>
      <c r="HQ157" s="151"/>
      <c r="HR157" s="151"/>
      <c r="HS157" s="151"/>
      <c r="HT157" s="151"/>
      <c r="HU157" s="151"/>
      <c r="HV157" s="151"/>
      <c r="HW157" s="151"/>
      <c r="HX157" s="151"/>
      <c r="HY157" s="151"/>
      <c r="HZ157" s="151"/>
      <c r="IA157" s="151"/>
      <c r="IB157" s="151"/>
      <c r="IC157" s="151"/>
      <c r="ID157" s="151"/>
      <c r="IE157" s="151"/>
      <c r="IF157" s="151"/>
      <c r="IG157" s="151"/>
      <c r="IH157" s="151"/>
      <c r="II157" s="151"/>
      <c r="IJ157" s="151"/>
      <c r="IK157" s="151"/>
      <c r="IL157" s="151"/>
      <c r="IM157" s="151"/>
      <c r="IN157" s="151"/>
      <c r="IO157" s="151"/>
      <c r="IP157" s="151"/>
      <c r="IQ157" s="151"/>
      <c r="IR157" s="151"/>
      <c r="IS157" s="151"/>
      <c r="IT157" s="151"/>
      <c r="IU157" s="151"/>
    </row>
    <row r="158" spans="1:255" s="22" customFormat="1" ht="39.950000000000003" customHeight="1">
      <c r="A158" s="226">
        <v>4</v>
      </c>
      <c r="B158" s="23" t="s">
        <v>2462</v>
      </c>
      <c r="C158" s="20" t="s">
        <v>139</v>
      </c>
      <c r="D158" s="21"/>
      <c r="E158" s="139"/>
      <c r="F158" s="139"/>
      <c r="G158" s="139"/>
      <c r="H158" s="139"/>
      <c r="I158" s="139"/>
      <c r="J158" s="139"/>
      <c r="K158" s="139"/>
      <c r="L158" s="139"/>
      <c r="M158" s="139"/>
      <c r="N158" s="139"/>
      <c r="O158" s="139"/>
      <c r="P158" s="139"/>
      <c r="Q158" s="139"/>
      <c r="R158" s="139"/>
      <c r="S158" s="139"/>
      <c r="T158" s="356">
        <v>1000</v>
      </c>
      <c r="U158" s="139"/>
      <c r="V158" s="139"/>
      <c r="W158" s="20" t="s">
        <v>71</v>
      </c>
    </row>
    <row r="159" spans="1:255" s="32" customFormat="1" ht="35.450000000000003" customHeight="1">
      <c r="A159" s="374">
        <v>5</v>
      </c>
      <c r="B159" s="23" t="s">
        <v>143</v>
      </c>
      <c r="C159" s="20" t="s">
        <v>141</v>
      </c>
      <c r="D159" s="21"/>
      <c r="E159" s="139"/>
      <c r="F159" s="139"/>
      <c r="G159" s="139"/>
      <c r="H159" s="139"/>
      <c r="I159" s="139"/>
      <c r="J159" s="139"/>
      <c r="K159" s="139"/>
      <c r="L159" s="139"/>
      <c r="M159" s="139"/>
      <c r="N159" s="139"/>
      <c r="O159" s="139"/>
      <c r="P159" s="139"/>
      <c r="Q159" s="139"/>
      <c r="R159" s="139"/>
      <c r="S159" s="139"/>
      <c r="T159" s="356">
        <v>15000</v>
      </c>
      <c r="U159" s="139"/>
      <c r="V159" s="139"/>
      <c r="W159" s="20" t="s">
        <v>71</v>
      </c>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2"/>
      <c r="BP159" s="22"/>
      <c r="BQ159" s="22"/>
      <c r="BR159" s="22"/>
      <c r="BS159" s="22"/>
      <c r="BT159" s="22"/>
      <c r="BU159" s="22"/>
      <c r="BV159" s="22"/>
      <c r="BW159" s="22"/>
      <c r="BX159" s="22"/>
      <c r="BY159" s="22"/>
      <c r="BZ159" s="22"/>
      <c r="CA159" s="22"/>
      <c r="CB159" s="22"/>
      <c r="CC159" s="22"/>
      <c r="CD159" s="22"/>
      <c r="CE159" s="22"/>
      <c r="CF159" s="22"/>
      <c r="CG159" s="22"/>
      <c r="CH159" s="22"/>
      <c r="CI159" s="22"/>
      <c r="CJ159" s="22"/>
      <c r="CK159" s="22"/>
      <c r="CL159" s="22"/>
      <c r="CM159" s="22"/>
      <c r="CN159" s="22"/>
      <c r="CO159" s="22"/>
      <c r="CP159" s="22"/>
      <c r="CQ159" s="22"/>
      <c r="CR159" s="22"/>
      <c r="CS159" s="22"/>
      <c r="CT159" s="22"/>
      <c r="CU159" s="22"/>
      <c r="CV159" s="22"/>
      <c r="CW159" s="22"/>
      <c r="CX159" s="22"/>
      <c r="CY159" s="22"/>
      <c r="CZ159" s="22"/>
      <c r="DA159" s="22"/>
      <c r="DB159" s="22"/>
      <c r="DC159" s="22"/>
      <c r="DD159" s="22"/>
      <c r="DE159" s="22"/>
      <c r="DF159" s="22"/>
      <c r="DG159" s="22"/>
      <c r="DH159" s="22"/>
      <c r="DI159" s="22"/>
      <c r="DJ159" s="22"/>
      <c r="DK159" s="22"/>
      <c r="DL159" s="22"/>
      <c r="DM159" s="22"/>
      <c r="DN159" s="22"/>
      <c r="DO159" s="22"/>
      <c r="DP159" s="22"/>
      <c r="DQ159" s="22"/>
      <c r="DR159" s="22"/>
      <c r="DS159" s="22"/>
      <c r="DT159" s="22"/>
      <c r="DU159" s="22"/>
      <c r="DV159" s="22"/>
      <c r="DW159" s="22"/>
      <c r="DX159" s="22"/>
      <c r="DY159" s="22"/>
      <c r="DZ159" s="22"/>
      <c r="EA159" s="22"/>
      <c r="EB159" s="22"/>
      <c r="EC159" s="22"/>
      <c r="ED159" s="22"/>
      <c r="EE159" s="22"/>
      <c r="EF159" s="22"/>
      <c r="EG159" s="22"/>
      <c r="EH159" s="22"/>
      <c r="EI159" s="22"/>
      <c r="EJ159" s="22"/>
      <c r="EK159" s="22"/>
      <c r="EL159" s="22"/>
      <c r="EM159" s="22"/>
      <c r="EN159" s="22"/>
      <c r="EO159" s="22"/>
      <c r="EP159" s="22"/>
      <c r="EQ159" s="22"/>
      <c r="ER159" s="22"/>
      <c r="ES159" s="22"/>
      <c r="ET159" s="22"/>
      <c r="EU159" s="22"/>
      <c r="EV159" s="22"/>
      <c r="EW159" s="22"/>
      <c r="EX159" s="22"/>
      <c r="EY159" s="22"/>
      <c r="EZ159" s="22"/>
      <c r="FA159" s="22"/>
      <c r="FB159" s="22"/>
      <c r="FC159" s="22"/>
      <c r="FD159" s="22"/>
      <c r="FE159" s="22"/>
      <c r="FF159" s="22"/>
      <c r="FG159" s="22"/>
      <c r="FH159" s="22"/>
      <c r="FI159" s="22"/>
      <c r="FJ159" s="22"/>
      <c r="FK159" s="22"/>
      <c r="FL159" s="22"/>
      <c r="FM159" s="22"/>
      <c r="FN159" s="22"/>
      <c r="FO159" s="22"/>
      <c r="FP159" s="22"/>
      <c r="FQ159" s="22"/>
      <c r="FR159" s="22"/>
      <c r="FS159" s="22"/>
      <c r="FT159" s="22"/>
      <c r="FU159" s="22"/>
      <c r="FV159" s="22"/>
      <c r="FW159" s="22"/>
      <c r="FX159" s="22"/>
      <c r="FY159" s="22"/>
      <c r="FZ159" s="22"/>
      <c r="GA159" s="22"/>
      <c r="GB159" s="22"/>
      <c r="GC159" s="22"/>
      <c r="GD159" s="22"/>
      <c r="GE159" s="22"/>
      <c r="GF159" s="22"/>
      <c r="GG159" s="22"/>
      <c r="GH159" s="22"/>
      <c r="GI159" s="22"/>
      <c r="GJ159" s="22"/>
      <c r="GK159" s="22"/>
      <c r="GL159" s="22"/>
      <c r="GM159" s="22"/>
      <c r="GN159" s="22"/>
      <c r="GO159" s="22"/>
      <c r="GP159" s="22"/>
      <c r="GQ159" s="22"/>
      <c r="GR159" s="22"/>
      <c r="GS159" s="22"/>
      <c r="GT159" s="22"/>
      <c r="GU159" s="22"/>
      <c r="GV159" s="22"/>
      <c r="GW159" s="22"/>
      <c r="GX159" s="22"/>
      <c r="GY159" s="22"/>
      <c r="GZ159" s="22"/>
      <c r="HA159" s="22"/>
      <c r="HB159" s="22"/>
      <c r="HC159" s="22"/>
      <c r="HD159" s="22"/>
      <c r="HE159" s="22"/>
      <c r="HF159" s="22"/>
      <c r="HG159" s="22"/>
      <c r="HH159" s="22"/>
      <c r="HI159" s="22"/>
      <c r="HJ159" s="22"/>
      <c r="HK159" s="22"/>
      <c r="HL159" s="22"/>
      <c r="HM159" s="22"/>
      <c r="HN159" s="22"/>
      <c r="HO159" s="22"/>
      <c r="HP159" s="22"/>
      <c r="HQ159" s="22"/>
      <c r="HR159" s="22"/>
      <c r="HS159" s="22"/>
      <c r="HT159" s="22"/>
      <c r="HU159" s="22"/>
      <c r="HV159" s="22"/>
      <c r="HW159" s="22"/>
      <c r="HX159" s="22"/>
      <c r="HY159" s="22"/>
      <c r="HZ159" s="22"/>
      <c r="IA159" s="22"/>
      <c r="IB159" s="22"/>
      <c r="IC159" s="22"/>
      <c r="ID159" s="22"/>
      <c r="IE159" s="22"/>
      <c r="IF159" s="22"/>
      <c r="IG159" s="22"/>
      <c r="IH159" s="22"/>
      <c r="II159" s="22"/>
      <c r="IJ159" s="22"/>
      <c r="IK159" s="22"/>
      <c r="IL159" s="22"/>
      <c r="IM159" s="22"/>
      <c r="IN159" s="22"/>
      <c r="IO159" s="22"/>
      <c r="IP159" s="22"/>
      <c r="IQ159" s="22"/>
      <c r="IR159" s="22"/>
      <c r="IS159" s="22"/>
      <c r="IT159" s="22"/>
      <c r="IU159" s="22"/>
    </row>
    <row r="160" spans="1:255" s="225" customFormat="1" ht="37.5">
      <c r="A160" s="226">
        <v>6</v>
      </c>
      <c r="B160" s="231" t="s">
        <v>3038</v>
      </c>
      <c r="C160" s="226"/>
      <c r="E160" s="404"/>
      <c r="F160" s="404"/>
      <c r="G160" s="226"/>
      <c r="H160" s="394"/>
      <c r="I160" s="226"/>
      <c r="J160" s="177"/>
      <c r="K160" s="177"/>
      <c r="L160" s="177"/>
      <c r="M160" s="177"/>
      <c r="N160" s="177"/>
      <c r="O160" s="177"/>
      <c r="P160" s="177"/>
      <c r="Q160" s="177"/>
      <c r="R160" s="177"/>
      <c r="S160" s="177"/>
      <c r="T160" s="447">
        <v>4000</v>
      </c>
      <c r="U160" s="177"/>
      <c r="V160" s="177"/>
      <c r="W160" s="448" t="s">
        <v>3042</v>
      </c>
    </row>
    <row r="161" spans="1:255" s="32" customFormat="1" ht="34.5" customHeight="1">
      <c r="A161" s="47" t="s">
        <v>39</v>
      </c>
      <c r="B161" s="21" t="s">
        <v>40</v>
      </c>
      <c r="C161" s="47"/>
      <c r="D161" s="21"/>
      <c r="E161" s="21"/>
      <c r="F161" s="21"/>
      <c r="G161" s="21"/>
      <c r="H161" s="21"/>
      <c r="I161" s="21"/>
      <c r="J161" s="21"/>
      <c r="K161" s="21"/>
      <c r="L161" s="21"/>
      <c r="M161" s="21"/>
      <c r="N161" s="21"/>
      <c r="O161" s="21"/>
      <c r="P161" s="21"/>
      <c r="Q161" s="21"/>
      <c r="R161" s="21"/>
      <c r="S161" s="21"/>
      <c r="T161" s="350"/>
      <c r="U161" s="21"/>
      <c r="V161" s="21"/>
      <c r="W161" s="47"/>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c r="BE161" s="22"/>
      <c r="BF161" s="22"/>
      <c r="BG161" s="22"/>
      <c r="BH161" s="22"/>
      <c r="BI161" s="22"/>
      <c r="BJ161" s="22"/>
      <c r="BK161" s="22"/>
      <c r="BL161" s="22"/>
      <c r="BM161" s="22"/>
      <c r="BN161" s="22"/>
      <c r="BO161" s="22"/>
      <c r="BP161" s="22"/>
      <c r="BQ161" s="22"/>
      <c r="BR161" s="22"/>
      <c r="BS161" s="22"/>
      <c r="BT161" s="22"/>
      <c r="BU161" s="22"/>
      <c r="BV161" s="22"/>
      <c r="BW161" s="22"/>
      <c r="BX161" s="22"/>
      <c r="BY161" s="22"/>
      <c r="BZ161" s="22"/>
      <c r="CA161" s="22"/>
      <c r="CB161" s="22"/>
      <c r="CC161" s="22"/>
      <c r="CD161" s="22"/>
      <c r="CE161" s="22"/>
      <c r="CF161" s="22"/>
      <c r="CG161" s="22"/>
      <c r="CH161" s="22"/>
      <c r="CI161" s="22"/>
      <c r="CJ161" s="22"/>
      <c r="CK161" s="22"/>
      <c r="CL161" s="22"/>
      <c r="CM161" s="22"/>
      <c r="CN161" s="22"/>
      <c r="CO161" s="22"/>
      <c r="CP161" s="22"/>
      <c r="CQ161" s="22"/>
      <c r="CR161" s="22"/>
      <c r="CS161" s="22"/>
      <c r="CT161" s="22"/>
      <c r="CU161" s="22"/>
      <c r="CV161" s="22"/>
      <c r="CW161" s="22"/>
      <c r="CX161" s="22"/>
      <c r="CY161" s="22"/>
      <c r="CZ161" s="22"/>
      <c r="DA161" s="22"/>
      <c r="DB161" s="22"/>
      <c r="DC161" s="22"/>
      <c r="DD161" s="22"/>
      <c r="DE161" s="22"/>
      <c r="DF161" s="22"/>
      <c r="DG161" s="22"/>
      <c r="DH161" s="22"/>
      <c r="DI161" s="22"/>
      <c r="DJ161" s="22"/>
      <c r="DK161" s="22"/>
      <c r="DL161" s="22"/>
      <c r="DM161" s="22"/>
      <c r="DN161" s="22"/>
      <c r="DO161" s="22"/>
      <c r="DP161" s="22"/>
      <c r="DQ161" s="22"/>
      <c r="DR161" s="22"/>
      <c r="DS161" s="22"/>
      <c r="DT161" s="22"/>
      <c r="DU161" s="22"/>
      <c r="DV161" s="22"/>
      <c r="DW161" s="22"/>
      <c r="DX161" s="22"/>
      <c r="DY161" s="22"/>
      <c r="DZ161" s="22"/>
      <c r="EA161" s="22"/>
      <c r="EB161" s="22"/>
      <c r="EC161" s="22"/>
      <c r="ED161" s="22"/>
      <c r="EE161" s="22"/>
      <c r="EF161" s="22"/>
      <c r="EG161" s="22"/>
      <c r="EH161" s="22"/>
      <c r="EI161" s="22"/>
      <c r="EJ161" s="22"/>
      <c r="EK161" s="22"/>
      <c r="EL161" s="22"/>
      <c r="EM161" s="22"/>
      <c r="EN161" s="22"/>
      <c r="EO161" s="22"/>
      <c r="EP161" s="22"/>
      <c r="EQ161" s="22"/>
      <c r="ER161" s="22"/>
      <c r="ES161" s="22"/>
      <c r="ET161" s="22"/>
      <c r="EU161" s="22"/>
      <c r="EV161" s="22"/>
      <c r="EW161" s="22"/>
      <c r="EX161" s="22"/>
      <c r="EY161" s="22"/>
      <c r="EZ161" s="22"/>
      <c r="FA161" s="22"/>
      <c r="FB161" s="22"/>
      <c r="FC161" s="22"/>
      <c r="FD161" s="22"/>
      <c r="FE161" s="22"/>
      <c r="FF161" s="22"/>
      <c r="FG161" s="22"/>
      <c r="FH161" s="22"/>
      <c r="FI161" s="22"/>
      <c r="FJ161" s="22"/>
      <c r="FK161" s="22"/>
      <c r="FL161" s="22"/>
      <c r="FM161" s="22"/>
      <c r="FN161" s="22"/>
      <c r="FO161" s="22"/>
      <c r="FP161" s="22"/>
      <c r="FQ161" s="22"/>
      <c r="FR161" s="22"/>
      <c r="FS161" s="22"/>
      <c r="FT161" s="22"/>
      <c r="FU161" s="22"/>
      <c r="FV161" s="22"/>
      <c r="FW161" s="22"/>
      <c r="FX161" s="22"/>
      <c r="FY161" s="22"/>
      <c r="FZ161" s="22"/>
      <c r="GA161" s="22"/>
      <c r="GB161" s="22"/>
      <c r="GC161" s="22"/>
      <c r="GD161" s="22"/>
      <c r="GE161" s="22"/>
      <c r="GF161" s="22"/>
      <c r="GG161" s="22"/>
      <c r="GH161" s="22"/>
      <c r="GI161" s="22"/>
      <c r="GJ161" s="22"/>
      <c r="GK161" s="22"/>
      <c r="GL161" s="22"/>
      <c r="GM161" s="22"/>
      <c r="GN161" s="22"/>
      <c r="GO161" s="22"/>
      <c r="GP161" s="22"/>
      <c r="GQ161" s="22"/>
      <c r="GR161" s="22"/>
      <c r="GS161" s="22"/>
      <c r="GT161" s="22"/>
      <c r="GU161" s="22"/>
      <c r="GV161" s="22"/>
      <c r="GW161" s="22"/>
      <c r="GX161" s="22"/>
      <c r="GY161" s="22"/>
      <c r="GZ161" s="22"/>
      <c r="HA161" s="22"/>
      <c r="HB161" s="22"/>
      <c r="HC161" s="22"/>
      <c r="HD161" s="22"/>
      <c r="HE161" s="22"/>
      <c r="HF161" s="22"/>
      <c r="HG161" s="22"/>
      <c r="HH161" s="22"/>
      <c r="HI161" s="22"/>
      <c r="HJ161" s="22"/>
      <c r="HK161" s="22"/>
      <c r="HL161" s="22"/>
      <c r="HM161" s="22"/>
      <c r="HN161" s="22"/>
      <c r="HO161" s="22"/>
      <c r="HP161" s="22"/>
      <c r="HQ161" s="22"/>
      <c r="HR161" s="22"/>
      <c r="HS161" s="22"/>
      <c r="HT161" s="22"/>
      <c r="HU161" s="22"/>
      <c r="HV161" s="22"/>
      <c r="HW161" s="22"/>
      <c r="HX161" s="22"/>
      <c r="HY161" s="22"/>
      <c r="HZ161" s="22"/>
      <c r="IA161" s="22"/>
      <c r="IB161" s="22"/>
      <c r="IC161" s="22"/>
      <c r="ID161" s="22"/>
      <c r="IE161" s="22"/>
      <c r="IF161" s="22"/>
      <c r="IG161" s="22"/>
      <c r="IH161" s="22"/>
      <c r="II161" s="22"/>
      <c r="IJ161" s="22"/>
      <c r="IK161" s="22"/>
      <c r="IL161" s="22"/>
      <c r="IM161" s="22"/>
      <c r="IN161" s="22"/>
      <c r="IO161" s="22"/>
      <c r="IP161" s="22"/>
      <c r="IQ161" s="22"/>
      <c r="IR161" s="22"/>
      <c r="IS161" s="22"/>
      <c r="IT161" s="22"/>
      <c r="IU161" s="22"/>
    </row>
    <row r="162" spans="1:255" s="32" customFormat="1" ht="29.1" customHeight="1">
      <c r="A162" s="118" t="s">
        <v>493</v>
      </c>
      <c r="B162" s="115" t="s">
        <v>2920</v>
      </c>
      <c r="C162" s="118"/>
      <c r="D162" s="115"/>
      <c r="E162" s="115"/>
      <c r="F162" s="115"/>
      <c r="G162" s="115"/>
      <c r="H162" s="115"/>
      <c r="I162" s="115"/>
      <c r="J162" s="115"/>
      <c r="K162" s="115"/>
      <c r="L162" s="115"/>
      <c r="M162" s="115"/>
      <c r="N162" s="115"/>
      <c r="O162" s="115"/>
      <c r="P162" s="115"/>
      <c r="Q162" s="115"/>
      <c r="R162" s="115"/>
      <c r="S162" s="115"/>
      <c r="T162" s="346">
        <f>+T165</f>
        <v>710595</v>
      </c>
      <c r="U162" s="115"/>
      <c r="V162" s="115"/>
      <c r="W162" s="118"/>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19"/>
      <c r="BC162" s="119"/>
      <c r="BD162" s="119"/>
      <c r="BE162" s="119"/>
      <c r="BF162" s="119"/>
      <c r="BG162" s="119"/>
      <c r="BH162" s="119"/>
      <c r="BI162" s="119"/>
      <c r="BJ162" s="119"/>
      <c r="BK162" s="119"/>
      <c r="BL162" s="119"/>
      <c r="BM162" s="119"/>
      <c r="BN162" s="119"/>
      <c r="BO162" s="119"/>
      <c r="BP162" s="119"/>
      <c r="BQ162" s="119"/>
      <c r="BR162" s="119"/>
      <c r="BS162" s="119"/>
      <c r="BT162" s="119"/>
      <c r="BU162" s="119"/>
      <c r="BV162" s="119"/>
      <c r="BW162" s="119"/>
      <c r="BX162" s="119"/>
      <c r="BY162" s="119"/>
      <c r="BZ162" s="119"/>
      <c r="CA162" s="119"/>
      <c r="CB162" s="119"/>
      <c r="CC162" s="119"/>
      <c r="CD162" s="119"/>
      <c r="CE162" s="119"/>
      <c r="CF162" s="119"/>
      <c r="CG162" s="119"/>
      <c r="CH162" s="119"/>
      <c r="CI162" s="119"/>
      <c r="CJ162" s="119"/>
      <c r="CK162" s="119"/>
      <c r="CL162" s="119"/>
      <c r="CM162" s="119"/>
      <c r="CN162" s="119"/>
      <c r="CO162" s="119"/>
      <c r="CP162" s="119"/>
      <c r="CQ162" s="119"/>
      <c r="CR162" s="119"/>
      <c r="CS162" s="119"/>
      <c r="CT162" s="119"/>
      <c r="CU162" s="119"/>
      <c r="CV162" s="119"/>
      <c r="CW162" s="119"/>
      <c r="CX162" s="119"/>
      <c r="CY162" s="119"/>
      <c r="CZ162" s="119"/>
      <c r="DA162" s="119"/>
      <c r="DB162" s="119"/>
      <c r="DC162" s="119"/>
      <c r="DD162" s="119"/>
      <c r="DE162" s="119"/>
      <c r="DF162" s="119"/>
      <c r="DG162" s="119"/>
      <c r="DH162" s="119"/>
      <c r="DI162" s="119"/>
      <c r="DJ162" s="119"/>
      <c r="DK162" s="119"/>
      <c r="DL162" s="119"/>
      <c r="DM162" s="119"/>
      <c r="DN162" s="119"/>
      <c r="DO162" s="119"/>
      <c r="DP162" s="119"/>
      <c r="DQ162" s="119"/>
      <c r="DR162" s="119"/>
      <c r="DS162" s="119"/>
      <c r="DT162" s="119"/>
      <c r="DU162" s="119"/>
      <c r="DV162" s="119"/>
      <c r="DW162" s="119"/>
      <c r="DX162" s="119"/>
      <c r="DY162" s="119"/>
      <c r="DZ162" s="119"/>
      <c r="EA162" s="119"/>
      <c r="EB162" s="119"/>
      <c r="EC162" s="119"/>
      <c r="ED162" s="119"/>
      <c r="EE162" s="119"/>
      <c r="EF162" s="119"/>
      <c r="EG162" s="119"/>
      <c r="EH162" s="119"/>
      <c r="EI162" s="119"/>
      <c r="EJ162" s="119"/>
      <c r="EK162" s="119"/>
      <c r="EL162" s="119"/>
      <c r="EM162" s="119"/>
      <c r="EN162" s="119"/>
      <c r="EO162" s="119"/>
      <c r="EP162" s="119"/>
      <c r="EQ162" s="119"/>
      <c r="ER162" s="119"/>
      <c r="ES162" s="119"/>
      <c r="ET162" s="119"/>
      <c r="EU162" s="119"/>
      <c r="EV162" s="119"/>
      <c r="EW162" s="119"/>
      <c r="EX162" s="119"/>
      <c r="EY162" s="119"/>
      <c r="EZ162" s="119"/>
      <c r="FA162" s="119"/>
      <c r="FB162" s="119"/>
      <c r="FC162" s="119"/>
      <c r="FD162" s="119"/>
      <c r="FE162" s="119"/>
      <c r="FF162" s="119"/>
      <c r="FG162" s="119"/>
      <c r="FH162" s="119"/>
      <c r="FI162" s="119"/>
      <c r="FJ162" s="119"/>
      <c r="FK162" s="119"/>
      <c r="FL162" s="119"/>
      <c r="FM162" s="119"/>
      <c r="FN162" s="119"/>
      <c r="FO162" s="119"/>
      <c r="FP162" s="119"/>
      <c r="FQ162" s="119"/>
      <c r="FR162" s="119"/>
      <c r="FS162" s="119"/>
      <c r="FT162" s="119"/>
      <c r="FU162" s="119"/>
      <c r="FV162" s="119"/>
      <c r="FW162" s="119"/>
      <c r="FX162" s="119"/>
      <c r="FY162" s="119"/>
      <c r="FZ162" s="119"/>
      <c r="GA162" s="119"/>
      <c r="GB162" s="119"/>
      <c r="GC162" s="119"/>
      <c r="GD162" s="119"/>
      <c r="GE162" s="119"/>
      <c r="GF162" s="119"/>
      <c r="GG162" s="119"/>
      <c r="GH162" s="119"/>
      <c r="GI162" s="119"/>
      <c r="GJ162" s="119"/>
      <c r="GK162" s="119"/>
      <c r="GL162" s="119"/>
      <c r="GM162" s="119"/>
      <c r="GN162" s="119"/>
      <c r="GO162" s="119"/>
      <c r="GP162" s="119"/>
      <c r="GQ162" s="119"/>
      <c r="GR162" s="119"/>
      <c r="GS162" s="119"/>
      <c r="GT162" s="119"/>
      <c r="GU162" s="119"/>
      <c r="GV162" s="119"/>
      <c r="GW162" s="119"/>
      <c r="GX162" s="119"/>
      <c r="GY162" s="119"/>
      <c r="GZ162" s="119"/>
      <c r="HA162" s="119"/>
      <c r="HB162" s="119"/>
      <c r="HC162" s="119"/>
      <c r="HD162" s="119"/>
      <c r="HE162" s="119"/>
      <c r="HF162" s="119"/>
      <c r="HG162" s="119"/>
      <c r="HH162" s="119"/>
      <c r="HI162" s="119"/>
      <c r="HJ162" s="119"/>
      <c r="HK162" s="119"/>
      <c r="HL162" s="119"/>
      <c r="HM162" s="119"/>
      <c r="HN162" s="119"/>
      <c r="HO162" s="119"/>
      <c r="HP162" s="119"/>
      <c r="HQ162" s="119"/>
      <c r="HR162" s="119"/>
      <c r="HS162" s="119"/>
      <c r="HT162" s="119"/>
      <c r="HU162" s="119"/>
      <c r="HV162" s="119"/>
      <c r="HW162" s="119"/>
      <c r="HX162" s="119"/>
      <c r="HY162" s="119"/>
      <c r="HZ162" s="119"/>
      <c r="IA162" s="119"/>
      <c r="IB162" s="119"/>
      <c r="IC162" s="119"/>
      <c r="ID162" s="119"/>
      <c r="IE162" s="119"/>
      <c r="IF162" s="119"/>
      <c r="IG162" s="119"/>
      <c r="IH162" s="119"/>
      <c r="II162" s="119"/>
      <c r="IJ162" s="119"/>
      <c r="IK162" s="119"/>
      <c r="IL162" s="119"/>
      <c r="IM162" s="119"/>
      <c r="IN162" s="119"/>
      <c r="IO162" s="119"/>
      <c r="IP162" s="119"/>
      <c r="IQ162" s="119"/>
      <c r="IR162" s="119"/>
      <c r="IS162" s="119"/>
      <c r="IT162" s="119"/>
      <c r="IU162" s="119"/>
    </row>
    <row r="163" spans="1:255" s="32" customFormat="1" ht="48.6" customHeight="1">
      <c r="A163" s="25" t="s">
        <v>1112</v>
      </c>
      <c r="B163" s="26" t="s">
        <v>29</v>
      </c>
      <c r="C163" s="25"/>
      <c r="D163" s="26"/>
      <c r="E163" s="26"/>
      <c r="F163" s="26"/>
      <c r="G163" s="26"/>
      <c r="H163" s="26"/>
      <c r="I163" s="26"/>
      <c r="J163" s="26"/>
      <c r="K163" s="26"/>
      <c r="L163" s="26"/>
      <c r="M163" s="26"/>
      <c r="N163" s="26"/>
      <c r="O163" s="26"/>
      <c r="P163" s="26"/>
      <c r="Q163" s="26"/>
      <c r="R163" s="26"/>
      <c r="S163" s="26"/>
      <c r="T163" s="347"/>
      <c r="U163" s="26"/>
      <c r="V163" s="26"/>
      <c r="W163" s="25"/>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c r="CE163" s="27"/>
      <c r="CF163" s="27"/>
      <c r="CG163" s="27"/>
      <c r="CH163" s="27"/>
      <c r="CI163" s="27"/>
      <c r="CJ163" s="27"/>
      <c r="CK163" s="27"/>
      <c r="CL163" s="27"/>
      <c r="CM163" s="27"/>
      <c r="CN163" s="27"/>
      <c r="CO163" s="27"/>
      <c r="CP163" s="27"/>
      <c r="CQ163" s="27"/>
      <c r="CR163" s="27"/>
      <c r="CS163" s="27"/>
      <c r="CT163" s="27"/>
      <c r="CU163" s="27"/>
      <c r="CV163" s="27"/>
      <c r="CW163" s="27"/>
      <c r="CX163" s="27"/>
      <c r="CY163" s="27"/>
      <c r="CZ163" s="27"/>
      <c r="DA163" s="27"/>
      <c r="DB163" s="27"/>
      <c r="DC163" s="27"/>
      <c r="DD163" s="27"/>
      <c r="DE163" s="27"/>
      <c r="DF163" s="27"/>
      <c r="DG163" s="27"/>
      <c r="DH163" s="27"/>
      <c r="DI163" s="27"/>
      <c r="DJ163" s="27"/>
      <c r="DK163" s="27"/>
      <c r="DL163" s="27"/>
      <c r="DM163" s="27"/>
      <c r="DN163" s="27"/>
      <c r="DO163" s="27"/>
      <c r="DP163" s="27"/>
      <c r="DQ163" s="27"/>
      <c r="DR163" s="27"/>
      <c r="DS163" s="27"/>
      <c r="DT163" s="27"/>
      <c r="DU163" s="27"/>
      <c r="DV163" s="27"/>
      <c r="DW163" s="27"/>
      <c r="DX163" s="27"/>
      <c r="DY163" s="27"/>
      <c r="DZ163" s="27"/>
      <c r="EA163" s="27"/>
      <c r="EB163" s="27"/>
      <c r="EC163" s="27"/>
      <c r="ED163" s="27"/>
      <c r="EE163" s="27"/>
      <c r="EF163" s="27"/>
      <c r="EG163" s="27"/>
      <c r="EH163" s="27"/>
      <c r="EI163" s="27"/>
      <c r="EJ163" s="27"/>
      <c r="EK163" s="27"/>
      <c r="EL163" s="27"/>
      <c r="EM163" s="27"/>
      <c r="EN163" s="27"/>
      <c r="EO163" s="27"/>
      <c r="EP163" s="27"/>
      <c r="EQ163" s="27"/>
      <c r="ER163" s="27"/>
      <c r="ES163" s="27"/>
      <c r="ET163" s="27"/>
      <c r="EU163" s="27"/>
      <c r="EV163" s="27"/>
      <c r="EW163" s="27"/>
      <c r="EX163" s="27"/>
      <c r="EY163" s="27"/>
      <c r="EZ163" s="27"/>
      <c r="FA163" s="27"/>
      <c r="FB163" s="27"/>
      <c r="FC163" s="27"/>
      <c r="FD163" s="27"/>
      <c r="FE163" s="27"/>
      <c r="FF163" s="27"/>
      <c r="FG163" s="27"/>
      <c r="FH163" s="27"/>
      <c r="FI163" s="27"/>
      <c r="FJ163" s="27"/>
      <c r="FK163" s="27"/>
      <c r="FL163" s="27"/>
      <c r="FM163" s="27"/>
      <c r="FN163" s="27"/>
      <c r="FO163" s="27"/>
      <c r="FP163" s="27"/>
      <c r="FQ163" s="27"/>
      <c r="FR163" s="27"/>
      <c r="FS163" s="27"/>
      <c r="FT163" s="27"/>
      <c r="FU163" s="27"/>
      <c r="FV163" s="27"/>
      <c r="FW163" s="27"/>
      <c r="FX163" s="27"/>
      <c r="FY163" s="27"/>
      <c r="FZ163" s="27"/>
      <c r="GA163" s="27"/>
      <c r="GB163" s="27"/>
      <c r="GC163" s="27"/>
      <c r="GD163" s="27"/>
      <c r="GE163" s="27"/>
      <c r="GF163" s="27"/>
      <c r="GG163" s="27"/>
      <c r="GH163" s="27"/>
      <c r="GI163" s="27"/>
      <c r="GJ163" s="27"/>
      <c r="GK163" s="27"/>
      <c r="GL163" s="27"/>
      <c r="GM163" s="27"/>
      <c r="GN163" s="27"/>
      <c r="GO163" s="27"/>
      <c r="GP163" s="27"/>
      <c r="GQ163" s="27"/>
      <c r="GR163" s="27"/>
      <c r="GS163" s="27"/>
      <c r="GT163" s="27"/>
      <c r="GU163" s="27"/>
      <c r="GV163" s="27"/>
      <c r="GW163" s="27"/>
      <c r="GX163" s="27"/>
      <c r="GY163" s="27"/>
      <c r="GZ163" s="27"/>
      <c r="HA163" s="27"/>
      <c r="HB163" s="27"/>
      <c r="HC163" s="27"/>
      <c r="HD163" s="27"/>
      <c r="HE163" s="27"/>
      <c r="HF163" s="27"/>
      <c r="HG163" s="27"/>
      <c r="HH163" s="27"/>
      <c r="HI163" s="27"/>
      <c r="HJ163" s="27"/>
      <c r="HK163" s="27"/>
      <c r="HL163" s="27"/>
      <c r="HM163" s="27"/>
      <c r="HN163" s="27"/>
      <c r="HO163" s="27"/>
      <c r="HP163" s="27"/>
      <c r="HQ163" s="27"/>
      <c r="HR163" s="27"/>
      <c r="HS163" s="27"/>
      <c r="HT163" s="27"/>
      <c r="HU163" s="27"/>
      <c r="HV163" s="27"/>
      <c r="HW163" s="27"/>
      <c r="HX163" s="27"/>
      <c r="HY163" s="27"/>
      <c r="HZ163" s="27"/>
      <c r="IA163" s="27"/>
      <c r="IB163" s="27"/>
      <c r="IC163" s="27"/>
      <c r="ID163" s="27"/>
      <c r="IE163" s="27"/>
      <c r="IF163" s="27"/>
      <c r="IG163" s="27"/>
      <c r="IH163" s="27"/>
      <c r="II163" s="27"/>
      <c r="IJ163" s="27"/>
      <c r="IK163" s="27"/>
      <c r="IL163" s="27"/>
      <c r="IM163" s="27"/>
      <c r="IN163" s="27"/>
      <c r="IO163" s="27"/>
      <c r="IP163" s="27"/>
      <c r="IQ163" s="27"/>
      <c r="IR163" s="27"/>
      <c r="IS163" s="27"/>
      <c r="IT163" s="27"/>
      <c r="IU163" s="27"/>
    </row>
    <row r="164" spans="1:255" s="32" customFormat="1" ht="45.95" customHeight="1">
      <c r="A164" s="25" t="s">
        <v>1264</v>
      </c>
      <c r="B164" s="26" t="s">
        <v>35</v>
      </c>
      <c r="C164" s="25"/>
      <c r="D164" s="26"/>
      <c r="E164" s="26"/>
      <c r="F164" s="26"/>
      <c r="G164" s="26"/>
      <c r="H164" s="26"/>
      <c r="I164" s="26"/>
      <c r="J164" s="26"/>
      <c r="K164" s="26"/>
      <c r="L164" s="26"/>
      <c r="M164" s="26"/>
      <c r="N164" s="26"/>
      <c r="O164" s="26"/>
      <c r="P164" s="26"/>
      <c r="Q164" s="26"/>
      <c r="R164" s="26"/>
      <c r="S164" s="26"/>
      <c r="T164" s="347"/>
      <c r="U164" s="26"/>
      <c r="V164" s="26"/>
      <c r="W164" s="25"/>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CM164" s="27"/>
      <c r="CN164" s="27"/>
      <c r="CO164" s="27"/>
      <c r="CP164" s="27"/>
      <c r="CQ164" s="27"/>
      <c r="CR164" s="27"/>
      <c r="CS164" s="27"/>
      <c r="CT164" s="27"/>
      <c r="CU164" s="27"/>
      <c r="CV164" s="27"/>
      <c r="CW164" s="27"/>
      <c r="CX164" s="27"/>
      <c r="CY164" s="27"/>
      <c r="CZ164" s="27"/>
      <c r="DA164" s="27"/>
      <c r="DB164" s="27"/>
      <c r="DC164" s="27"/>
      <c r="DD164" s="27"/>
      <c r="DE164" s="27"/>
      <c r="DF164" s="27"/>
      <c r="DG164" s="27"/>
      <c r="DH164" s="27"/>
      <c r="DI164" s="27"/>
      <c r="DJ164" s="27"/>
      <c r="DK164" s="27"/>
      <c r="DL164" s="27"/>
      <c r="DM164" s="27"/>
      <c r="DN164" s="27"/>
      <c r="DO164" s="27"/>
      <c r="DP164" s="27"/>
      <c r="DQ164" s="27"/>
      <c r="DR164" s="27"/>
      <c r="DS164" s="27"/>
      <c r="DT164" s="27"/>
      <c r="DU164" s="27"/>
      <c r="DV164" s="27"/>
      <c r="DW164" s="27"/>
      <c r="DX164" s="27"/>
      <c r="DY164" s="27"/>
      <c r="DZ164" s="27"/>
      <c r="EA164" s="27"/>
      <c r="EB164" s="27"/>
      <c r="EC164" s="27"/>
      <c r="ED164" s="27"/>
      <c r="EE164" s="27"/>
      <c r="EF164" s="27"/>
      <c r="EG164" s="27"/>
      <c r="EH164" s="27"/>
      <c r="EI164" s="27"/>
      <c r="EJ164" s="27"/>
      <c r="EK164" s="27"/>
      <c r="EL164" s="27"/>
      <c r="EM164" s="27"/>
      <c r="EN164" s="27"/>
      <c r="EO164" s="27"/>
      <c r="EP164" s="27"/>
      <c r="EQ164" s="27"/>
      <c r="ER164" s="27"/>
      <c r="ES164" s="27"/>
      <c r="ET164" s="27"/>
      <c r="EU164" s="27"/>
      <c r="EV164" s="27"/>
      <c r="EW164" s="27"/>
      <c r="EX164" s="27"/>
      <c r="EY164" s="27"/>
      <c r="EZ164" s="27"/>
      <c r="FA164" s="27"/>
      <c r="FB164" s="27"/>
      <c r="FC164" s="27"/>
      <c r="FD164" s="27"/>
      <c r="FE164" s="27"/>
      <c r="FF164" s="27"/>
      <c r="FG164" s="27"/>
      <c r="FH164" s="27"/>
      <c r="FI164" s="27"/>
      <c r="FJ164" s="27"/>
      <c r="FK164" s="27"/>
      <c r="FL164" s="27"/>
      <c r="FM164" s="27"/>
      <c r="FN164" s="27"/>
      <c r="FO164" s="27"/>
      <c r="FP164" s="27"/>
      <c r="FQ164" s="27"/>
      <c r="FR164" s="27"/>
      <c r="FS164" s="27"/>
      <c r="FT164" s="27"/>
      <c r="FU164" s="27"/>
      <c r="FV164" s="27"/>
      <c r="FW164" s="27"/>
      <c r="FX164" s="27"/>
      <c r="FY164" s="27"/>
      <c r="FZ164" s="27"/>
      <c r="GA164" s="27"/>
      <c r="GB164" s="27"/>
      <c r="GC164" s="27"/>
      <c r="GD164" s="27"/>
      <c r="GE164" s="27"/>
      <c r="GF164" s="27"/>
      <c r="GG164" s="27"/>
      <c r="GH164" s="27"/>
      <c r="GI164" s="27"/>
      <c r="GJ164" s="27"/>
      <c r="GK164" s="27"/>
      <c r="GL164" s="27"/>
      <c r="GM164" s="27"/>
      <c r="GN164" s="27"/>
      <c r="GO164" s="27"/>
      <c r="GP164" s="27"/>
      <c r="GQ164" s="27"/>
      <c r="GR164" s="27"/>
      <c r="GS164" s="27"/>
      <c r="GT164" s="27"/>
      <c r="GU164" s="27"/>
      <c r="GV164" s="27"/>
      <c r="GW164" s="27"/>
      <c r="GX164" s="27"/>
      <c r="GY164" s="27"/>
      <c r="GZ164" s="27"/>
      <c r="HA164" s="27"/>
      <c r="HB164" s="27"/>
      <c r="HC164" s="27"/>
      <c r="HD164" s="27"/>
      <c r="HE164" s="27"/>
      <c r="HF164" s="27"/>
      <c r="HG164" s="27"/>
      <c r="HH164" s="27"/>
      <c r="HI164" s="27"/>
      <c r="HJ164" s="27"/>
      <c r="HK164" s="27"/>
      <c r="HL164" s="27"/>
      <c r="HM164" s="27"/>
      <c r="HN164" s="27"/>
      <c r="HO164" s="27"/>
      <c r="HP164" s="27"/>
      <c r="HQ164" s="27"/>
      <c r="HR164" s="27"/>
      <c r="HS164" s="27"/>
      <c r="HT164" s="27"/>
      <c r="HU164" s="27"/>
      <c r="HV164" s="27"/>
      <c r="HW164" s="27"/>
      <c r="HX164" s="27"/>
      <c r="HY164" s="27"/>
      <c r="HZ164" s="27"/>
      <c r="IA164" s="27"/>
      <c r="IB164" s="27"/>
      <c r="IC164" s="27"/>
      <c r="ID164" s="27"/>
      <c r="IE164" s="27"/>
      <c r="IF164" s="27"/>
      <c r="IG164" s="27"/>
      <c r="IH164" s="27"/>
      <c r="II164" s="27"/>
      <c r="IJ164" s="27"/>
      <c r="IK164" s="27"/>
      <c r="IL164" s="27"/>
      <c r="IM164" s="27"/>
      <c r="IN164" s="27"/>
      <c r="IO164" s="27"/>
      <c r="IP164" s="27"/>
      <c r="IQ164" s="27"/>
      <c r="IR164" s="27"/>
      <c r="IS164" s="27"/>
      <c r="IT164" s="27"/>
      <c r="IU164" s="27"/>
    </row>
    <row r="165" spans="1:255" s="32" customFormat="1" ht="33.950000000000003" customHeight="1">
      <c r="A165" s="25" t="s">
        <v>1265</v>
      </c>
      <c r="B165" s="26" t="s">
        <v>37</v>
      </c>
      <c r="C165" s="25"/>
      <c r="D165" s="26"/>
      <c r="E165" s="26"/>
      <c r="F165" s="26"/>
      <c r="G165" s="26"/>
      <c r="H165" s="26"/>
      <c r="I165" s="26"/>
      <c r="J165" s="26"/>
      <c r="K165" s="26"/>
      <c r="L165" s="26"/>
      <c r="M165" s="26"/>
      <c r="N165" s="26"/>
      <c r="O165" s="26"/>
      <c r="P165" s="26"/>
      <c r="Q165" s="26"/>
      <c r="R165" s="26"/>
      <c r="S165" s="26"/>
      <c r="T165" s="347">
        <f>+T167+T239+T293+T325+T310</f>
        <v>710595</v>
      </c>
      <c r="U165" s="26"/>
      <c r="V165" s="26"/>
      <c r="W165" s="25"/>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CM165" s="27"/>
      <c r="CN165" s="27"/>
      <c r="CO165" s="27"/>
      <c r="CP165" s="27"/>
      <c r="CQ165" s="27"/>
      <c r="CR165" s="27"/>
      <c r="CS165" s="27"/>
      <c r="CT165" s="27"/>
      <c r="CU165" s="27"/>
      <c r="CV165" s="27"/>
      <c r="CW165" s="27"/>
      <c r="CX165" s="27"/>
      <c r="CY165" s="27"/>
      <c r="CZ165" s="27"/>
      <c r="DA165" s="27"/>
      <c r="DB165" s="27"/>
      <c r="DC165" s="27"/>
      <c r="DD165" s="27"/>
      <c r="DE165" s="27"/>
      <c r="DF165" s="27"/>
      <c r="DG165" s="27"/>
      <c r="DH165" s="27"/>
      <c r="DI165" s="27"/>
      <c r="DJ165" s="27"/>
      <c r="DK165" s="27"/>
      <c r="DL165" s="27"/>
      <c r="DM165" s="27"/>
      <c r="DN165" s="27"/>
      <c r="DO165" s="27"/>
      <c r="DP165" s="27"/>
      <c r="DQ165" s="27"/>
      <c r="DR165" s="27"/>
      <c r="DS165" s="27"/>
      <c r="DT165" s="27"/>
      <c r="DU165" s="27"/>
      <c r="DV165" s="27"/>
      <c r="DW165" s="27"/>
      <c r="DX165" s="27"/>
      <c r="DY165" s="27"/>
      <c r="DZ165" s="27"/>
      <c r="EA165" s="27"/>
      <c r="EB165" s="27"/>
      <c r="EC165" s="27"/>
      <c r="ED165" s="27"/>
      <c r="EE165" s="27"/>
      <c r="EF165" s="27"/>
      <c r="EG165" s="27"/>
      <c r="EH165" s="27"/>
      <c r="EI165" s="27"/>
      <c r="EJ165" s="27"/>
      <c r="EK165" s="27"/>
      <c r="EL165" s="27"/>
      <c r="EM165" s="27"/>
      <c r="EN165" s="27"/>
      <c r="EO165" s="27"/>
      <c r="EP165" s="27"/>
      <c r="EQ165" s="27"/>
      <c r="ER165" s="27"/>
      <c r="ES165" s="27"/>
      <c r="ET165" s="27"/>
      <c r="EU165" s="27"/>
      <c r="EV165" s="27"/>
      <c r="EW165" s="27"/>
      <c r="EX165" s="27"/>
      <c r="EY165" s="27"/>
      <c r="EZ165" s="27"/>
      <c r="FA165" s="27"/>
      <c r="FB165" s="27"/>
      <c r="FC165" s="27"/>
      <c r="FD165" s="27"/>
      <c r="FE165" s="27"/>
      <c r="FF165" s="27"/>
      <c r="FG165" s="27"/>
      <c r="FH165" s="27"/>
      <c r="FI165" s="27"/>
      <c r="FJ165" s="27"/>
      <c r="FK165" s="27"/>
      <c r="FL165" s="27"/>
      <c r="FM165" s="27"/>
      <c r="FN165" s="27"/>
      <c r="FO165" s="27"/>
      <c r="FP165" s="27"/>
      <c r="FQ165" s="27"/>
      <c r="FR165" s="27"/>
      <c r="FS165" s="27"/>
      <c r="FT165" s="27"/>
      <c r="FU165" s="27"/>
      <c r="FV165" s="27"/>
      <c r="FW165" s="27"/>
      <c r="FX165" s="27"/>
      <c r="FY165" s="27"/>
      <c r="FZ165" s="27"/>
      <c r="GA165" s="27"/>
      <c r="GB165" s="27"/>
      <c r="GC165" s="27"/>
      <c r="GD165" s="27"/>
      <c r="GE165" s="27"/>
      <c r="GF165" s="27"/>
      <c r="GG165" s="27"/>
      <c r="GH165" s="27"/>
      <c r="GI165" s="27"/>
      <c r="GJ165" s="27"/>
      <c r="GK165" s="27"/>
      <c r="GL165" s="27"/>
      <c r="GM165" s="27"/>
      <c r="GN165" s="27"/>
      <c r="GO165" s="27"/>
      <c r="GP165" s="27"/>
      <c r="GQ165" s="27"/>
      <c r="GR165" s="27"/>
      <c r="GS165" s="27"/>
      <c r="GT165" s="27"/>
      <c r="GU165" s="27"/>
      <c r="GV165" s="27"/>
      <c r="GW165" s="27"/>
      <c r="GX165" s="27"/>
      <c r="GY165" s="27"/>
      <c r="GZ165" s="27"/>
      <c r="HA165" s="27"/>
      <c r="HB165" s="27"/>
      <c r="HC165" s="27"/>
      <c r="HD165" s="27"/>
      <c r="HE165" s="27"/>
      <c r="HF165" s="27"/>
      <c r="HG165" s="27"/>
      <c r="HH165" s="27"/>
      <c r="HI165" s="27"/>
      <c r="HJ165" s="27"/>
      <c r="HK165" s="27"/>
      <c r="HL165" s="27"/>
      <c r="HM165" s="27"/>
      <c r="HN165" s="27"/>
      <c r="HO165" s="27"/>
      <c r="HP165" s="27"/>
      <c r="HQ165" s="27"/>
      <c r="HR165" s="27"/>
      <c r="HS165" s="27"/>
      <c r="HT165" s="27"/>
      <c r="HU165" s="27"/>
      <c r="HV165" s="27"/>
      <c r="HW165" s="27"/>
      <c r="HX165" s="27"/>
      <c r="HY165" s="27"/>
      <c r="HZ165" s="27"/>
      <c r="IA165" s="27"/>
      <c r="IB165" s="27"/>
      <c r="IC165" s="27"/>
      <c r="ID165" s="27"/>
      <c r="IE165" s="27"/>
      <c r="IF165" s="27"/>
      <c r="IG165" s="27"/>
      <c r="IH165" s="27"/>
      <c r="II165" s="27"/>
      <c r="IJ165" s="27"/>
      <c r="IK165" s="27"/>
      <c r="IL165" s="27"/>
      <c r="IM165" s="27"/>
      <c r="IN165" s="27"/>
      <c r="IO165" s="27"/>
      <c r="IP165" s="27"/>
      <c r="IQ165" s="27"/>
      <c r="IR165" s="27"/>
      <c r="IS165" s="27"/>
      <c r="IT165" s="27"/>
      <c r="IU165" s="27"/>
    </row>
    <row r="166" spans="1:255" s="32" customFormat="1" ht="46.5" customHeight="1">
      <c r="A166" s="47" t="s">
        <v>41</v>
      </c>
      <c r="B166" s="21" t="s">
        <v>38</v>
      </c>
      <c r="C166" s="47"/>
      <c r="D166" s="21"/>
      <c r="E166" s="21"/>
      <c r="F166" s="21"/>
      <c r="G166" s="21"/>
      <c r="H166" s="21"/>
      <c r="I166" s="21"/>
      <c r="J166" s="21"/>
      <c r="K166" s="21"/>
      <c r="L166" s="21"/>
      <c r="M166" s="21"/>
      <c r="N166" s="21"/>
      <c r="O166" s="21"/>
      <c r="P166" s="21"/>
      <c r="Q166" s="21"/>
      <c r="R166" s="21"/>
      <c r="S166" s="21"/>
      <c r="T166" s="348"/>
      <c r="U166" s="21"/>
      <c r="V166" s="21"/>
      <c r="W166" s="47"/>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2"/>
      <c r="BE166" s="22"/>
      <c r="BF166" s="22"/>
      <c r="BG166" s="22"/>
      <c r="BH166" s="22"/>
      <c r="BI166" s="22"/>
      <c r="BJ166" s="22"/>
      <c r="BK166" s="22"/>
      <c r="BL166" s="22"/>
      <c r="BM166" s="22"/>
      <c r="BN166" s="22"/>
      <c r="BO166" s="22"/>
      <c r="BP166" s="22"/>
      <c r="BQ166" s="22"/>
      <c r="BR166" s="22"/>
      <c r="BS166" s="22"/>
      <c r="BT166" s="22"/>
      <c r="BU166" s="22"/>
      <c r="BV166" s="22"/>
      <c r="BW166" s="22"/>
      <c r="BX166" s="22"/>
      <c r="BY166" s="22"/>
      <c r="BZ166" s="22"/>
      <c r="CA166" s="22"/>
      <c r="CB166" s="22"/>
      <c r="CC166" s="22"/>
      <c r="CD166" s="22"/>
      <c r="CE166" s="22"/>
      <c r="CF166" s="22"/>
      <c r="CG166" s="22"/>
      <c r="CH166" s="22"/>
      <c r="CI166" s="22"/>
      <c r="CJ166" s="22"/>
      <c r="CK166" s="22"/>
      <c r="CL166" s="22"/>
      <c r="CM166" s="22"/>
      <c r="CN166" s="22"/>
      <c r="CO166" s="22"/>
      <c r="CP166" s="22"/>
      <c r="CQ166" s="22"/>
      <c r="CR166" s="22"/>
      <c r="CS166" s="22"/>
      <c r="CT166" s="22"/>
      <c r="CU166" s="22"/>
      <c r="CV166" s="22"/>
      <c r="CW166" s="22"/>
      <c r="CX166" s="22"/>
      <c r="CY166" s="22"/>
      <c r="CZ166" s="22"/>
      <c r="DA166" s="22"/>
      <c r="DB166" s="22"/>
      <c r="DC166" s="22"/>
      <c r="DD166" s="22"/>
      <c r="DE166" s="22"/>
      <c r="DF166" s="22"/>
      <c r="DG166" s="22"/>
      <c r="DH166" s="22"/>
      <c r="DI166" s="22"/>
      <c r="DJ166" s="22"/>
      <c r="DK166" s="22"/>
      <c r="DL166" s="22"/>
      <c r="DM166" s="22"/>
      <c r="DN166" s="22"/>
      <c r="DO166" s="22"/>
      <c r="DP166" s="22"/>
      <c r="DQ166" s="22"/>
      <c r="DR166" s="22"/>
      <c r="DS166" s="22"/>
      <c r="DT166" s="22"/>
      <c r="DU166" s="22"/>
      <c r="DV166" s="22"/>
      <c r="DW166" s="22"/>
      <c r="DX166" s="22"/>
      <c r="DY166" s="22"/>
      <c r="DZ166" s="22"/>
      <c r="EA166" s="22"/>
      <c r="EB166" s="22"/>
      <c r="EC166" s="22"/>
      <c r="ED166" s="22"/>
      <c r="EE166" s="22"/>
      <c r="EF166" s="22"/>
      <c r="EG166" s="22"/>
      <c r="EH166" s="22"/>
      <c r="EI166" s="22"/>
      <c r="EJ166" s="22"/>
      <c r="EK166" s="22"/>
      <c r="EL166" s="22"/>
      <c r="EM166" s="22"/>
      <c r="EN166" s="22"/>
      <c r="EO166" s="22"/>
      <c r="EP166" s="22"/>
      <c r="EQ166" s="22"/>
      <c r="ER166" s="22"/>
      <c r="ES166" s="22"/>
      <c r="ET166" s="22"/>
      <c r="EU166" s="22"/>
      <c r="EV166" s="22"/>
      <c r="EW166" s="22"/>
      <c r="EX166" s="22"/>
      <c r="EY166" s="22"/>
      <c r="EZ166" s="22"/>
      <c r="FA166" s="22"/>
      <c r="FB166" s="22"/>
      <c r="FC166" s="22"/>
      <c r="FD166" s="22"/>
      <c r="FE166" s="22"/>
      <c r="FF166" s="22"/>
      <c r="FG166" s="22"/>
      <c r="FH166" s="22"/>
      <c r="FI166" s="22"/>
      <c r="FJ166" s="22"/>
      <c r="FK166" s="22"/>
      <c r="FL166" s="22"/>
      <c r="FM166" s="22"/>
      <c r="FN166" s="22"/>
      <c r="FO166" s="22"/>
      <c r="FP166" s="22"/>
      <c r="FQ166" s="22"/>
      <c r="FR166" s="22"/>
      <c r="FS166" s="22"/>
      <c r="FT166" s="22"/>
      <c r="FU166" s="22"/>
      <c r="FV166" s="22"/>
      <c r="FW166" s="22"/>
      <c r="FX166" s="22"/>
      <c r="FY166" s="22"/>
      <c r="FZ166" s="22"/>
      <c r="GA166" s="22"/>
      <c r="GB166" s="22"/>
      <c r="GC166" s="22"/>
      <c r="GD166" s="22"/>
      <c r="GE166" s="22"/>
      <c r="GF166" s="22"/>
      <c r="GG166" s="22"/>
      <c r="GH166" s="22"/>
      <c r="GI166" s="22"/>
      <c r="GJ166" s="22"/>
      <c r="GK166" s="22"/>
      <c r="GL166" s="22"/>
      <c r="GM166" s="22"/>
      <c r="GN166" s="22"/>
      <c r="GO166" s="22"/>
      <c r="GP166" s="22"/>
      <c r="GQ166" s="22"/>
      <c r="GR166" s="22"/>
      <c r="GS166" s="22"/>
      <c r="GT166" s="22"/>
      <c r="GU166" s="22"/>
      <c r="GV166" s="22"/>
      <c r="GW166" s="22"/>
      <c r="GX166" s="22"/>
      <c r="GY166" s="22"/>
      <c r="GZ166" s="22"/>
      <c r="HA166" s="22"/>
      <c r="HB166" s="22"/>
      <c r="HC166" s="22"/>
      <c r="HD166" s="22"/>
      <c r="HE166" s="22"/>
      <c r="HF166" s="22"/>
      <c r="HG166" s="22"/>
      <c r="HH166" s="22"/>
      <c r="HI166" s="22"/>
      <c r="HJ166" s="22"/>
      <c r="HK166" s="22"/>
      <c r="HL166" s="22"/>
      <c r="HM166" s="22"/>
      <c r="HN166" s="22"/>
      <c r="HO166" s="22"/>
      <c r="HP166" s="22"/>
      <c r="HQ166" s="22"/>
      <c r="HR166" s="22"/>
      <c r="HS166" s="22"/>
      <c r="HT166" s="22"/>
      <c r="HU166" s="22"/>
      <c r="HV166" s="22"/>
      <c r="HW166" s="22"/>
      <c r="HX166" s="22"/>
      <c r="HY166" s="22"/>
      <c r="HZ166" s="22"/>
      <c r="IA166" s="22"/>
      <c r="IB166" s="22"/>
      <c r="IC166" s="22"/>
      <c r="ID166" s="22"/>
      <c r="IE166" s="22"/>
      <c r="IF166" s="22"/>
      <c r="IG166" s="22"/>
      <c r="IH166" s="22"/>
      <c r="II166" s="22"/>
      <c r="IJ166" s="22"/>
      <c r="IK166" s="22"/>
      <c r="IL166" s="22"/>
      <c r="IM166" s="22"/>
      <c r="IN166" s="22"/>
      <c r="IO166" s="22"/>
      <c r="IP166" s="22"/>
      <c r="IQ166" s="22"/>
      <c r="IR166" s="22"/>
      <c r="IS166" s="22"/>
      <c r="IT166" s="22"/>
      <c r="IU166" s="22"/>
    </row>
    <row r="167" spans="1:255" s="32" customFormat="1" ht="37.5" customHeight="1">
      <c r="A167" s="94"/>
      <c r="B167" s="95" t="s">
        <v>1270</v>
      </c>
      <c r="C167" s="94"/>
      <c r="D167" s="95"/>
      <c r="E167" s="95"/>
      <c r="F167" s="95"/>
      <c r="G167" s="95"/>
      <c r="H167" s="95"/>
      <c r="I167" s="95"/>
      <c r="J167" s="95"/>
      <c r="K167" s="95"/>
      <c r="L167" s="95"/>
      <c r="M167" s="95"/>
      <c r="N167" s="95"/>
      <c r="O167" s="95"/>
      <c r="P167" s="95"/>
      <c r="Q167" s="95"/>
      <c r="R167" s="95"/>
      <c r="S167" s="95"/>
      <c r="T167" s="357">
        <f>+SUM(T168:T238)</f>
        <v>555770</v>
      </c>
      <c r="U167" s="95"/>
      <c r="V167" s="95"/>
      <c r="W167" s="94"/>
      <c r="X167" s="96"/>
      <c r="Y167" s="96"/>
      <c r="Z167" s="96"/>
      <c r="AA167" s="96"/>
      <c r="AB167" s="96"/>
      <c r="AC167" s="96"/>
      <c r="AD167" s="96"/>
      <c r="AE167" s="96"/>
      <c r="AF167" s="96"/>
      <c r="AG167" s="96"/>
      <c r="AH167" s="96"/>
      <c r="AI167" s="96"/>
      <c r="AJ167" s="96"/>
      <c r="AK167" s="96"/>
      <c r="AL167" s="96"/>
      <c r="AM167" s="96"/>
      <c r="AN167" s="96"/>
      <c r="AO167" s="96"/>
      <c r="AP167" s="96"/>
      <c r="AQ167" s="96"/>
      <c r="AR167" s="96"/>
      <c r="AS167" s="96"/>
      <c r="AT167" s="96"/>
      <c r="AU167" s="96"/>
      <c r="AV167" s="96"/>
      <c r="AW167" s="96"/>
      <c r="AX167" s="96"/>
      <c r="AY167" s="96"/>
      <c r="AZ167" s="96"/>
      <c r="BA167" s="96"/>
      <c r="BB167" s="96"/>
      <c r="BC167" s="96"/>
      <c r="BD167" s="96"/>
      <c r="BE167" s="96"/>
      <c r="BF167" s="96"/>
      <c r="BG167" s="96"/>
      <c r="BH167" s="96"/>
      <c r="BI167" s="96"/>
      <c r="BJ167" s="96"/>
      <c r="BK167" s="96"/>
      <c r="BL167" s="96"/>
      <c r="BM167" s="96"/>
      <c r="BN167" s="96"/>
      <c r="BO167" s="96"/>
      <c r="BP167" s="96"/>
      <c r="BQ167" s="96"/>
      <c r="BR167" s="96"/>
      <c r="BS167" s="96"/>
      <c r="BT167" s="96"/>
      <c r="BU167" s="96"/>
      <c r="BV167" s="96"/>
      <c r="BW167" s="96"/>
      <c r="BX167" s="96"/>
      <c r="BY167" s="96"/>
      <c r="BZ167" s="96"/>
      <c r="CA167" s="96"/>
      <c r="CB167" s="96"/>
      <c r="CC167" s="96"/>
      <c r="CD167" s="96"/>
      <c r="CE167" s="96"/>
      <c r="CF167" s="96"/>
      <c r="CG167" s="96"/>
      <c r="CH167" s="96"/>
      <c r="CI167" s="96"/>
      <c r="CJ167" s="96"/>
      <c r="CK167" s="96"/>
      <c r="CL167" s="96"/>
      <c r="CM167" s="96"/>
      <c r="CN167" s="96"/>
      <c r="CO167" s="96"/>
      <c r="CP167" s="96"/>
      <c r="CQ167" s="96"/>
      <c r="CR167" s="96"/>
      <c r="CS167" s="96"/>
      <c r="CT167" s="96"/>
      <c r="CU167" s="96"/>
      <c r="CV167" s="96"/>
      <c r="CW167" s="96"/>
      <c r="CX167" s="96"/>
      <c r="CY167" s="96"/>
      <c r="CZ167" s="96"/>
      <c r="DA167" s="96"/>
      <c r="DB167" s="96"/>
      <c r="DC167" s="96"/>
      <c r="DD167" s="96"/>
      <c r="DE167" s="96"/>
      <c r="DF167" s="96"/>
      <c r="DG167" s="96"/>
      <c r="DH167" s="96"/>
      <c r="DI167" s="96"/>
      <c r="DJ167" s="96"/>
      <c r="DK167" s="96"/>
      <c r="DL167" s="96"/>
      <c r="DM167" s="96"/>
      <c r="DN167" s="96"/>
      <c r="DO167" s="96"/>
      <c r="DP167" s="96"/>
      <c r="DQ167" s="96"/>
      <c r="DR167" s="96"/>
      <c r="DS167" s="96"/>
      <c r="DT167" s="96"/>
      <c r="DU167" s="96"/>
      <c r="DV167" s="96"/>
      <c r="DW167" s="96"/>
      <c r="DX167" s="96"/>
      <c r="DY167" s="96"/>
      <c r="DZ167" s="96"/>
      <c r="EA167" s="96"/>
      <c r="EB167" s="96"/>
      <c r="EC167" s="96"/>
      <c r="ED167" s="96"/>
      <c r="EE167" s="96"/>
      <c r="EF167" s="96"/>
      <c r="EG167" s="96"/>
      <c r="EH167" s="96"/>
      <c r="EI167" s="96"/>
      <c r="EJ167" s="96"/>
      <c r="EK167" s="96"/>
      <c r="EL167" s="96"/>
      <c r="EM167" s="96"/>
      <c r="EN167" s="96"/>
      <c r="EO167" s="96"/>
      <c r="EP167" s="96"/>
      <c r="EQ167" s="96"/>
      <c r="ER167" s="96"/>
      <c r="ES167" s="96"/>
      <c r="ET167" s="96"/>
      <c r="EU167" s="96"/>
      <c r="EV167" s="96"/>
      <c r="EW167" s="96"/>
      <c r="EX167" s="96"/>
      <c r="EY167" s="96"/>
      <c r="EZ167" s="96"/>
      <c r="FA167" s="96"/>
      <c r="FB167" s="96"/>
      <c r="FC167" s="96"/>
      <c r="FD167" s="96"/>
      <c r="FE167" s="96"/>
      <c r="FF167" s="96"/>
      <c r="FG167" s="96"/>
      <c r="FH167" s="96"/>
      <c r="FI167" s="96"/>
      <c r="FJ167" s="96"/>
      <c r="FK167" s="96"/>
      <c r="FL167" s="96"/>
      <c r="FM167" s="96"/>
      <c r="FN167" s="96"/>
      <c r="FO167" s="96"/>
      <c r="FP167" s="96"/>
      <c r="FQ167" s="96"/>
      <c r="FR167" s="96"/>
      <c r="FS167" s="96"/>
      <c r="FT167" s="96"/>
      <c r="FU167" s="96"/>
      <c r="FV167" s="96"/>
      <c r="FW167" s="96"/>
      <c r="FX167" s="96"/>
      <c r="FY167" s="96"/>
      <c r="FZ167" s="96"/>
      <c r="GA167" s="96"/>
      <c r="GB167" s="96"/>
      <c r="GC167" s="96"/>
      <c r="GD167" s="96"/>
      <c r="GE167" s="96"/>
      <c r="GF167" s="96"/>
      <c r="GG167" s="96"/>
      <c r="GH167" s="96"/>
      <c r="GI167" s="96"/>
      <c r="GJ167" s="96"/>
      <c r="GK167" s="96"/>
      <c r="GL167" s="96"/>
      <c r="GM167" s="96"/>
      <c r="GN167" s="96"/>
      <c r="GO167" s="96"/>
      <c r="GP167" s="96"/>
      <c r="GQ167" s="96"/>
      <c r="GR167" s="96"/>
      <c r="GS167" s="96"/>
      <c r="GT167" s="96"/>
      <c r="GU167" s="96"/>
      <c r="GV167" s="96"/>
      <c r="GW167" s="96"/>
      <c r="GX167" s="96"/>
      <c r="GY167" s="96"/>
      <c r="GZ167" s="96"/>
      <c r="HA167" s="96"/>
      <c r="HB167" s="96"/>
      <c r="HC167" s="96"/>
      <c r="HD167" s="96"/>
      <c r="HE167" s="96"/>
      <c r="HF167" s="96"/>
      <c r="HG167" s="96"/>
      <c r="HH167" s="96"/>
      <c r="HI167" s="96"/>
      <c r="HJ167" s="96"/>
      <c r="HK167" s="96"/>
      <c r="HL167" s="96"/>
      <c r="HM167" s="96"/>
      <c r="HN167" s="96"/>
      <c r="HO167" s="96"/>
      <c r="HP167" s="96"/>
      <c r="HQ167" s="96"/>
      <c r="HR167" s="96"/>
      <c r="HS167" s="96"/>
      <c r="HT167" s="96"/>
      <c r="HU167" s="96"/>
      <c r="HV167" s="96"/>
      <c r="HW167" s="96"/>
      <c r="HX167" s="96"/>
      <c r="HY167" s="96"/>
      <c r="HZ167" s="96"/>
      <c r="IA167" s="96"/>
      <c r="IB167" s="96"/>
      <c r="IC167" s="96"/>
      <c r="ID167" s="96"/>
      <c r="IE167" s="96"/>
      <c r="IF167" s="96"/>
      <c r="IG167" s="96"/>
      <c r="IH167" s="96"/>
      <c r="II167" s="96"/>
      <c r="IJ167" s="96"/>
      <c r="IK167" s="96"/>
      <c r="IL167" s="96"/>
      <c r="IM167" s="96"/>
      <c r="IN167" s="96"/>
      <c r="IO167" s="96"/>
      <c r="IP167" s="96"/>
      <c r="IQ167" s="96"/>
      <c r="IR167" s="96"/>
      <c r="IS167" s="96"/>
      <c r="IT167" s="96"/>
      <c r="IU167" s="96"/>
    </row>
    <row r="168" spans="1:255" s="32" customFormat="1" ht="72" customHeight="1">
      <c r="A168" s="20">
        <v>1</v>
      </c>
      <c r="B168" s="31" t="s">
        <v>88</v>
      </c>
      <c r="C168" s="20"/>
      <c r="D168" s="31"/>
      <c r="E168" s="31"/>
      <c r="F168" s="31"/>
      <c r="G168" s="31"/>
      <c r="H168" s="31"/>
      <c r="I168" s="31"/>
      <c r="J168" s="31"/>
      <c r="K168" s="31"/>
      <c r="L168" s="31"/>
      <c r="M168" s="31"/>
      <c r="N168" s="31"/>
      <c r="O168" s="31"/>
      <c r="P168" s="31"/>
      <c r="Q168" s="31"/>
      <c r="R168" s="31"/>
      <c r="S168" s="31"/>
      <c r="T168" s="350">
        <v>60000</v>
      </c>
      <c r="U168" s="59"/>
      <c r="V168" s="31"/>
      <c r="W168" s="98" t="s">
        <v>2800</v>
      </c>
    </row>
    <row r="169" spans="1:255" s="22" customFormat="1" ht="98.1" customHeight="1">
      <c r="A169" s="99">
        <v>2</v>
      </c>
      <c r="B169" s="48" t="s">
        <v>122</v>
      </c>
      <c r="C169" s="98"/>
      <c r="D169" s="100"/>
      <c r="E169" s="98"/>
      <c r="F169" s="98"/>
      <c r="G169" s="98"/>
      <c r="H169" s="98"/>
      <c r="I169" s="97"/>
      <c r="J169" s="97"/>
      <c r="K169" s="97"/>
      <c r="L169" s="97"/>
      <c r="M169" s="97"/>
      <c r="N169" s="97"/>
      <c r="O169" s="97"/>
      <c r="P169" s="97"/>
      <c r="Q169" s="97"/>
      <c r="R169" s="97"/>
      <c r="S169" s="97"/>
      <c r="T169" s="350">
        <v>60000</v>
      </c>
      <c r="U169" s="97"/>
      <c r="V169" s="97"/>
      <c r="W169" s="98" t="s">
        <v>2799</v>
      </c>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c r="BJ169" s="101"/>
      <c r="BK169" s="101"/>
      <c r="BL169" s="101"/>
      <c r="BM169" s="101"/>
      <c r="BN169" s="101"/>
      <c r="BO169" s="101"/>
      <c r="BP169" s="101"/>
      <c r="BQ169" s="101"/>
      <c r="BR169" s="101"/>
      <c r="BS169" s="101"/>
      <c r="BT169" s="101"/>
      <c r="BU169" s="101"/>
      <c r="BV169" s="101"/>
      <c r="BW169" s="101"/>
      <c r="BX169" s="101"/>
      <c r="BY169" s="101"/>
      <c r="BZ169" s="101"/>
      <c r="CA169" s="101"/>
      <c r="CB169" s="101"/>
      <c r="CC169" s="101"/>
      <c r="CD169" s="101"/>
      <c r="CE169" s="101"/>
      <c r="CF169" s="101"/>
      <c r="CG169" s="101"/>
      <c r="CH169" s="101"/>
      <c r="CI169" s="101"/>
      <c r="CJ169" s="101"/>
      <c r="CK169" s="101"/>
      <c r="CL169" s="101"/>
      <c r="CM169" s="101"/>
      <c r="CN169" s="101"/>
      <c r="CO169" s="101"/>
      <c r="CP169" s="101"/>
      <c r="CQ169" s="101"/>
      <c r="CR169" s="101"/>
      <c r="CS169" s="101"/>
      <c r="CT169" s="101"/>
      <c r="CU169" s="101"/>
      <c r="CV169" s="101"/>
      <c r="CW169" s="101"/>
      <c r="CX169" s="101"/>
      <c r="CY169" s="101"/>
      <c r="CZ169" s="101"/>
      <c r="DA169" s="101"/>
      <c r="DB169" s="101"/>
      <c r="DC169" s="101"/>
      <c r="DD169" s="101"/>
      <c r="DE169" s="101"/>
      <c r="DF169" s="101"/>
      <c r="DG169" s="101"/>
      <c r="DH169" s="101"/>
      <c r="DI169" s="101"/>
      <c r="DJ169" s="101"/>
      <c r="DK169" s="101"/>
      <c r="DL169" s="101"/>
      <c r="DM169" s="101"/>
      <c r="DN169" s="101"/>
      <c r="DO169" s="101"/>
      <c r="DP169" s="101"/>
      <c r="DQ169" s="101"/>
      <c r="DR169" s="101"/>
      <c r="DS169" s="101"/>
      <c r="DT169" s="101"/>
      <c r="DU169" s="101"/>
      <c r="DV169" s="101"/>
      <c r="DW169" s="101"/>
      <c r="DX169" s="101"/>
      <c r="DY169" s="101"/>
      <c r="DZ169" s="101"/>
      <c r="EA169" s="101"/>
      <c r="EB169" s="101"/>
      <c r="EC169" s="101"/>
      <c r="ED169" s="101"/>
      <c r="EE169" s="101"/>
      <c r="EF169" s="101"/>
      <c r="EG169" s="101"/>
      <c r="EH169" s="101"/>
      <c r="EI169" s="101"/>
      <c r="EJ169" s="101"/>
      <c r="EK169" s="101"/>
      <c r="EL169" s="101"/>
      <c r="EM169" s="101"/>
      <c r="EN169" s="101"/>
      <c r="EO169" s="101"/>
      <c r="EP169" s="101"/>
      <c r="EQ169" s="101"/>
      <c r="ER169" s="101"/>
      <c r="ES169" s="101"/>
      <c r="ET169" s="101"/>
      <c r="EU169" s="101"/>
      <c r="EV169" s="101"/>
      <c r="EW169" s="101"/>
      <c r="EX169" s="101"/>
      <c r="EY169" s="101"/>
      <c r="EZ169" s="101"/>
      <c r="FA169" s="101"/>
      <c r="FB169" s="101"/>
      <c r="FC169" s="101"/>
      <c r="FD169" s="101"/>
      <c r="FE169" s="101"/>
      <c r="FF169" s="101"/>
      <c r="FG169" s="101"/>
      <c r="FH169" s="101"/>
      <c r="FI169" s="101"/>
      <c r="FJ169" s="101"/>
      <c r="FK169" s="101"/>
      <c r="FL169" s="101"/>
      <c r="FM169" s="101"/>
      <c r="FN169" s="101"/>
      <c r="FO169" s="101"/>
      <c r="FP169" s="101"/>
      <c r="FQ169" s="101"/>
      <c r="FR169" s="101"/>
      <c r="FS169" s="101"/>
      <c r="FT169" s="101"/>
      <c r="FU169" s="101"/>
      <c r="FV169" s="101"/>
      <c r="FW169" s="101"/>
      <c r="FX169" s="101"/>
      <c r="FY169" s="101"/>
      <c r="FZ169" s="101"/>
      <c r="GA169" s="101"/>
      <c r="GB169" s="101"/>
      <c r="GC169" s="101"/>
      <c r="GD169" s="101"/>
      <c r="GE169" s="101"/>
      <c r="GF169" s="101"/>
      <c r="GG169" s="101"/>
      <c r="GH169" s="101"/>
      <c r="GI169" s="101"/>
      <c r="GJ169" s="101"/>
      <c r="GK169" s="101"/>
      <c r="GL169" s="101"/>
      <c r="GM169" s="101"/>
      <c r="GN169" s="101"/>
      <c r="GO169" s="101"/>
      <c r="GP169" s="101"/>
      <c r="GQ169" s="101"/>
      <c r="GR169" s="101"/>
      <c r="GS169" s="101"/>
      <c r="GT169" s="101"/>
      <c r="GU169" s="101"/>
      <c r="GV169" s="101"/>
      <c r="GW169" s="101"/>
      <c r="GX169" s="101"/>
      <c r="GY169" s="101"/>
      <c r="GZ169" s="101"/>
      <c r="HA169" s="101"/>
      <c r="HB169" s="101"/>
      <c r="HC169" s="101"/>
      <c r="HD169" s="101"/>
      <c r="HE169" s="101"/>
      <c r="HF169" s="101"/>
      <c r="HG169" s="101"/>
      <c r="HH169" s="101"/>
      <c r="HI169" s="101"/>
      <c r="HJ169" s="101"/>
      <c r="HK169" s="101"/>
      <c r="HL169" s="101"/>
      <c r="HM169" s="101"/>
      <c r="HN169" s="101"/>
      <c r="HO169" s="101"/>
      <c r="HP169" s="101"/>
      <c r="HQ169" s="101"/>
      <c r="HR169" s="101"/>
      <c r="HS169" s="101"/>
      <c r="HT169" s="101"/>
      <c r="HU169" s="101"/>
      <c r="HV169" s="101"/>
      <c r="HW169" s="101"/>
      <c r="HX169" s="101"/>
      <c r="HY169" s="101"/>
      <c r="HZ169" s="101"/>
      <c r="IA169" s="101"/>
      <c r="IB169" s="101"/>
      <c r="IC169" s="101"/>
      <c r="ID169" s="101"/>
      <c r="IE169" s="101"/>
      <c r="IF169" s="101"/>
      <c r="IG169" s="101"/>
      <c r="IH169" s="101"/>
      <c r="II169" s="101"/>
      <c r="IJ169" s="101"/>
      <c r="IK169" s="101"/>
      <c r="IL169" s="101"/>
      <c r="IM169" s="101"/>
      <c r="IN169" s="101"/>
      <c r="IO169" s="101"/>
      <c r="IP169" s="101"/>
      <c r="IQ169" s="101"/>
      <c r="IR169" s="101"/>
      <c r="IS169" s="101"/>
      <c r="IT169" s="101"/>
      <c r="IU169" s="101"/>
    </row>
    <row r="170" spans="1:255" s="22" customFormat="1" ht="50.1" customHeight="1">
      <c r="A170" s="20">
        <v>3</v>
      </c>
      <c r="B170" s="48" t="s">
        <v>123</v>
      </c>
      <c r="C170" s="98"/>
      <c r="D170" s="100"/>
      <c r="E170" s="98"/>
      <c r="F170" s="98"/>
      <c r="G170" s="98"/>
      <c r="H170" s="98"/>
      <c r="I170" s="97"/>
      <c r="J170" s="97"/>
      <c r="K170" s="97"/>
      <c r="L170" s="97"/>
      <c r="M170" s="97"/>
      <c r="N170" s="97"/>
      <c r="O170" s="97"/>
      <c r="P170" s="97"/>
      <c r="Q170" s="97"/>
      <c r="R170" s="97"/>
      <c r="S170" s="97"/>
      <c r="T170" s="350">
        <v>60000</v>
      </c>
      <c r="U170" s="97"/>
      <c r="V170" s="97"/>
      <c r="W170" s="98" t="s">
        <v>2798</v>
      </c>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c r="BM170" s="101"/>
      <c r="BN170" s="101"/>
      <c r="BO170" s="101"/>
      <c r="BP170" s="101"/>
      <c r="BQ170" s="101"/>
      <c r="BR170" s="101"/>
      <c r="BS170" s="101"/>
      <c r="BT170" s="101"/>
      <c r="BU170" s="101"/>
      <c r="BV170" s="101"/>
      <c r="BW170" s="101"/>
      <c r="BX170" s="101"/>
      <c r="BY170" s="101"/>
      <c r="BZ170" s="101"/>
      <c r="CA170" s="101"/>
      <c r="CB170" s="101"/>
      <c r="CC170" s="101"/>
      <c r="CD170" s="101"/>
      <c r="CE170" s="101"/>
      <c r="CF170" s="101"/>
      <c r="CG170" s="101"/>
      <c r="CH170" s="101"/>
      <c r="CI170" s="101"/>
      <c r="CJ170" s="101"/>
      <c r="CK170" s="101"/>
      <c r="CL170" s="101"/>
      <c r="CM170" s="101"/>
      <c r="CN170" s="101"/>
      <c r="CO170" s="101"/>
      <c r="CP170" s="101"/>
      <c r="CQ170" s="101"/>
      <c r="CR170" s="101"/>
      <c r="CS170" s="101"/>
      <c r="CT170" s="101"/>
      <c r="CU170" s="101"/>
      <c r="CV170" s="101"/>
      <c r="CW170" s="101"/>
      <c r="CX170" s="101"/>
      <c r="CY170" s="101"/>
      <c r="CZ170" s="101"/>
      <c r="DA170" s="101"/>
      <c r="DB170" s="101"/>
      <c r="DC170" s="101"/>
      <c r="DD170" s="101"/>
      <c r="DE170" s="101"/>
      <c r="DF170" s="101"/>
      <c r="DG170" s="101"/>
      <c r="DH170" s="101"/>
      <c r="DI170" s="101"/>
      <c r="DJ170" s="101"/>
      <c r="DK170" s="101"/>
      <c r="DL170" s="101"/>
      <c r="DM170" s="101"/>
      <c r="DN170" s="101"/>
      <c r="DO170" s="101"/>
      <c r="DP170" s="101"/>
      <c r="DQ170" s="101"/>
      <c r="DR170" s="101"/>
      <c r="DS170" s="101"/>
      <c r="DT170" s="101"/>
      <c r="DU170" s="101"/>
      <c r="DV170" s="101"/>
      <c r="DW170" s="101"/>
      <c r="DX170" s="101"/>
      <c r="DY170" s="101"/>
      <c r="DZ170" s="101"/>
      <c r="EA170" s="101"/>
      <c r="EB170" s="101"/>
      <c r="EC170" s="101"/>
      <c r="ED170" s="101"/>
      <c r="EE170" s="101"/>
      <c r="EF170" s="101"/>
      <c r="EG170" s="101"/>
      <c r="EH170" s="101"/>
      <c r="EI170" s="101"/>
      <c r="EJ170" s="101"/>
      <c r="EK170" s="101"/>
      <c r="EL170" s="101"/>
      <c r="EM170" s="101"/>
      <c r="EN170" s="101"/>
      <c r="EO170" s="101"/>
      <c r="EP170" s="101"/>
      <c r="EQ170" s="101"/>
      <c r="ER170" s="101"/>
      <c r="ES170" s="101"/>
      <c r="ET170" s="101"/>
      <c r="EU170" s="101"/>
      <c r="EV170" s="101"/>
      <c r="EW170" s="101"/>
      <c r="EX170" s="101"/>
      <c r="EY170" s="101"/>
      <c r="EZ170" s="101"/>
      <c r="FA170" s="101"/>
      <c r="FB170" s="101"/>
      <c r="FC170" s="101"/>
      <c r="FD170" s="101"/>
      <c r="FE170" s="101"/>
      <c r="FF170" s="101"/>
      <c r="FG170" s="101"/>
      <c r="FH170" s="101"/>
      <c r="FI170" s="101"/>
      <c r="FJ170" s="101"/>
      <c r="FK170" s="101"/>
      <c r="FL170" s="101"/>
      <c r="FM170" s="101"/>
      <c r="FN170" s="101"/>
      <c r="FO170" s="101"/>
      <c r="FP170" s="101"/>
      <c r="FQ170" s="101"/>
      <c r="FR170" s="101"/>
      <c r="FS170" s="101"/>
      <c r="FT170" s="101"/>
      <c r="FU170" s="101"/>
      <c r="FV170" s="101"/>
      <c r="FW170" s="101"/>
      <c r="FX170" s="101"/>
      <c r="FY170" s="101"/>
      <c r="FZ170" s="101"/>
      <c r="GA170" s="101"/>
      <c r="GB170" s="101"/>
      <c r="GC170" s="101"/>
      <c r="GD170" s="101"/>
      <c r="GE170" s="101"/>
      <c r="GF170" s="101"/>
      <c r="GG170" s="101"/>
      <c r="GH170" s="101"/>
      <c r="GI170" s="101"/>
      <c r="GJ170" s="101"/>
      <c r="GK170" s="101"/>
      <c r="GL170" s="101"/>
      <c r="GM170" s="101"/>
      <c r="GN170" s="101"/>
      <c r="GO170" s="101"/>
      <c r="GP170" s="101"/>
      <c r="GQ170" s="101"/>
      <c r="GR170" s="101"/>
      <c r="GS170" s="101"/>
      <c r="GT170" s="101"/>
      <c r="GU170" s="101"/>
      <c r="GV170" s="101"/>
      <c r="GW170" s="101"/>
      <c r="GX170" s="101"/>
      <c r="GY170" s="101"/>
      <c r="GZ170" s="101"/>
      <c r="HA170" s="101"/>
      <c r="HB170" s="101"/>
      <c r="HC170" s="101"/>
      <c r="HD170" s="101"/>
      <c r="HE170" s="101"/>
      <c r="HF170" s="101"/>
      <c r="HG170" s="101"/>
      <c r="HH170" s="101"/>
      <c r="HI170" s="101"/>
      <c r="HJ170" s="101"/>
      <c r="HK170" s="101"/>
      <c r="HL170" s="101"/>
      <c r="HM170" s="101"/>
      <c r="HN170" s="101"/>
      <c r="HO170" s="101"/>
      <c r="HP170" s="101"/>
      <c r="HQ170" s="101"/>
      <c r="HR170" s="101"/>
      <c r="HS170" s="101"/>
      <c r="HT170" s="101"/>
      <c r="HU170" s="101"/>
      <c r="HV170" s="101"/>
      <c r="HW170" s="101"/>
      <c r="HX170" s="101"/>
      <c r="HY170" s="101"/>
      <c r="HZ170" s="101"/>
      <c r="IA170" s="101"/>
      <c r="IB170" s="101"/>
      <c r="IC170" s="101"/>
      <c r="ID170" s="101"/>
      <c r="IE170" s="101"/>
      <c r="IF170" s="101"/>
      <c r="IG170" s="101"/>
      <c r="IH170" s="101"/>
      <c r="II170" s="101"/>
      <c r="IJ170" s="101"/>
      <c r="IK170" s="101"/>
      <c r="IL170" s="101"/>
      <c r="IM170" s="101"/>
      <c r="IN170" s="101"/>
      <c r="IO170" s="101"/>
      <c r="IP170" s="101"/>
      <c r="IQ170" s="101"/>
      <c r="IR170" s="101"/>
      <c r="IS170" s="101"/>
      <c r="IT170" s="101"/>
      <c r="IU170" s="101"/>
    </row>
    <row r="171" spans="1:255" s="32" customFormat="1" ht="47.45" customHeight="1">
      <c r="A171" s="99">
        <v>4</v>
      </c>
      <c r="B171" s="48" t="s">
        <v>124</v>
      </c>
      <c r="C171" s="98"/>
      <c r="D171" s="100"/>
      <c r="E171" s="98"/>
      <c r="F171" s="98"/>
      <c r="G171" s="98"/>
      <c r="H171" s="98"/>
      <c r="I171" s="97"/>
      <c r="J171" s="97"/>
      <c r="K171" s="97"/>
      <c r="L171" s="97"/>
      <c r="M171" s="97"/>
      <c r="N171" s="97"/>
      <c r="O171" s="97"/>
      <c r="P171" s="97"/>
      <c r="Q171" s="97"/>
      <c r="R171" s="97"/>
      <c r="S171" s="97"/>
      <c r="T171" s="350">
        <v>75000</v>
      </c>
      <c r="U171" s="97"/>
      <c r="V171" s="97"/>
      <c r="W171" s="98" t="s">
        <v>2926</v>
      </c>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c r="BR171" s="101"/>
      <c r="BS171" s="101"/>
      <c r="BT171" s="101"/>
      <c r="BU171" s="101"/>
      <c r="BV171" s="101"/>
      <c r="BW171" s="101"/>
      <c r="BX171" s="101"/>
      <c r="BY171" s="101"/>
      <c r="BZ171" s="101"/>
      <c r="CA171" s="101"/>
      <c r="CB171" s="101"/>
      <c r="CC171" s="101"/>
      <c r="CD171" s="101"/>
      <c r="CE171" s="101"/>
      <c r="CF171" s="101"/>
      <c r="CG171" s="101"/>
      <c r="CH171" s="101"/>
      <c r="CI171" s="101"/>
      <c r="CJ171" s="101"/>
      <c r="CK171" s="101"/>
      <c r="CL171" s="101"/>
      <c r="CM171" s="101"/>
      <c r="CN171" s="101"/>
      <c r="CO171" s="101"/>
      <c r="CP171" s="101"/>
      <c r="CQ171" s="101"/>
      <c r="CR171" s="101"/>
      <c r="CS171" s="101"/>
      <c r="CT171" s="101"/>
      <c r="CU171" s="101"/>
      <c r="CV171" s="101"/>
      <c r="CW171" s="101"/>
      <c r="CX171" s="101"/>
      <c r="CY171" s="101"/>
      <c r="CZ171" s="101"/>
      <c r="DA171" s="101"/>
      <c r="DB171" s="101"/>
      <c r="DC171" s="101"/>
      <c r="DD171" s="101"/>
      <c r="DE171" s="101"/>
      <c r="DF171" s="101"/>
      <c r="DG171" s="101"/>
      <c r="DH171" s="101"/>
      <c r="DI171" s="101"/>
      <c r="DJ171" s="101"/>
      <c r="DK171" s="101"/>
      <c r="DL171" s="101"/>
      <c r="DM171" s="101"/>
      <c r="DN171" s="101"/>
      <c r="DO171" s="101"/>
      <c r="DP171" s="101"/>
      <c r="DQ171" s="101"/>
      <c r="DR171" s="101"/>
      <c r="DS171" s="101"/>
      <c r="DT171" s="101"/>
      <c r="DU171" s="101"/>
      <c r="DV171" s="101"/>
      <c r="DW171" s="101"/>
      <c r="DX171" s="101"/>
      <c r="DY171" s="101"/>
      <c r="DZ171" s="101"/>
      <c r="EA171" s="101"/>
      <c r="EB171" s="101"/>
      <c r="EC171" s="101"/>
      <c r="ED171" s="101"/>
      <c r="EE171" s="101"/>
      <c r="EF171" s="101"/>
      <c r="EG171" s="101"/>
      <c r="EH171" s="101"/>
      <c r="EI171" s="101"/>
      <c r="EJ171" s="101"/>
      <c r="EK171" s="101"/>
      <c r="EL171" s="101"/>
      <c r="EM171" s="101"/>
      <c r="EN171" s="101"/>
      <c r="EO171" s="101"/>
      <c r="EP171" s="101"/>
      <c r="EQ171" s="101"/>
      <c r="ER171" s="101"/>
      <c r="ES171" s="101"/>
      <c r="ET171" s="101"/>
      <c r="EU171" s="101"/>
      <c r="EV171" s="101"/>
      <c r="EW171" s="101"/>
      <c r="EX171" s="101"/>
      <c r="EY171" s="101"/>
      <c r="EZ171" s="101"/>
      <c r="FA171" s="101"/>
      <c r="FB171" s="101"/>
      <c r="FC171" s="101"/>
      <c r="FD171" s="101"/>
      <c r="FE171" s="101"/>
      <c r="FF171" s="101"/>
      <c r="FG171" s="101"/>
      <c r="FH171" s="101"/>
      <c r="FI171" s="101"/>
      <c r="FJ171" s="101"/>
      <c r="FK171" s="101"/>
      <c r="FL171" s="101"/>
      <c r="FM171" s="101"/>
      <c r="FN171" s="101"/>
      <c r="FO171" s="101"/>
      <c r="FP171" s="101"/>
      <c r="FQ171" s="101"/>
      <c r="FR171" s="101"/>
      <c r="FS171" s="101"/>
      <c r="FT171" s="101"/>
      <c r="FU171" s="101"/>
      <c r="FV171" s="101"/>
      <c r="FW171" s="101"/>
      <c r="FX171" s="101"/>
      <c r="FY171" s="101"/>
      <c r="FZ171" s="101"/>
      <c r="GA171" s="101"/>
      <c r="GB171" s="101"/>
      <c r="GC171" s="101"/>
      <c r="GD171" s="101"/>
      <c r="GE171" s="101"/>
      <c r="GF171" s="101"/>
      <c r="GG171" s="101"/>
      <c r="GH171" s="101"/>
      <c r="GI171" s="101"/>
      <c r="GJ171" s="101"/>
      <c r="GK171" s="101"/>
      <c r="GL171" s="101"/>
      <c r="GM171" s="101"/>
      <c r="GN171" s="101"/>
      <c r="GO171" s="101"/>
      <c r="GP171" s="101"/>
      <c r="GQ171" s="101"/>
      <c r="GR171" s="101"/>
      <c r="GS171" s="101"/>
      <c r="GT171" s="101"/>
      <c r="GU171" s="101"/>
      <c r="GV171" s="101"/>
      <c r="GW171" s="101"/>
      <c r="GX171" s="101"/>
      <c r="GY171" s="101"/>
      <c r="GZ171" s="101"/>
      <c r="HA171" s="101"/>
      <c r="HB171" s="101"/>
      <c r="HC171" s="101"/>
      <c r="HD171" s="101"/>
      <c r="HE171" s="101"/>
      <c r="HF171" s="101"/>
      <c r="HG171" s="101"/>
      <c r="HH171" s="101"/>
      <c r="HI171" s="101"/>
      <c r="HJ171" s="101"/>
      <c r="HK171" s="101"/>
      <c r="HL171" s="101"/>
      <c r="HM171" s="101"/>
      <c r="HN171" s="101"/>
      <c r="HO171" s="101"/>
      <c r="HP171" s="101"/>
      <c r="HQ171" s="101"/>
      <c r="HR171" s="101"/>
      <c r="HS171" s="101"/>
      <c r="HT171" s="101"/>
      <c r="HU171" s="101"/>
      <c r="HV171" s="101"/>
      <c r="HW171" s="101"/>
      <c r="HX171" s="101"/>
      <c r="HY171" s="101"/>
      <c r="HZ171" s="101"/>
      <c r="IA171" s="101"/>
      <c r="IB171" s="101"/>
      <c r="IC171" s="101"/>
      <c r="ID171" s="101"/>
      <c r="IE171" s="101"/>
      <c r="IF171" s="101"/>
      <c r="IG171" s="101"/>
      <c r="IH171" s="101"/>
      <c r="II171" s="101"/>
      <c r="IJ171" s="101"/>
      <c r="IK171" s="101"/>
      <c r="IL171" s="101"/>
      <c r="IM171" s="101"/>
      <c r="IN171" s="101"/>
      <c r="IO171" s="101"/>
      <c r="IP171" s="101"/>
      <c r="IQ171" s="101"/>
      <c r="IR171" s="101"/>
      <c r="IS171" s="101"/>
      <c r="IT171" s="101"/>
      <c r="IU171" s="101"/>
    </row>
    <row r="172" spans="1:255" s="117" customFormat="1" ht="48.6" customHeight="1">
      <c r="A172" s="20">
        <v>5</v>
      </c>
      <c r="B172" s="48" t="s">
        <v>128</v>
      </c>
      <c r="C172" s="20"/>
      <c r="D172" s="31"/>
      <c r="E172" s="31"/>
      <c r="F172" s="31"/>
      <c r="G172" s="31"/>
      <c r="H172" s="31"/>
      <c r="I172" s="31"/>
      <c r="J172" s="31"/>
      <c r="K172" s="31"/>
      <c r="L172" s="31"/>
      <c r="M172" s="31"/>
      <c r="N172" s="31"/>
      <c r="O172" s="31"/>
      <c r="P172" s="31"/>
      <c r="Q172" s="31"/>
      <c r="R172" s="31"/>
      <c r="S172" s="31"/>
      <c r="T172" s="350">
        <v>70000</v>
      </c>
      <c r="U172" s="31"/>
      <c r="V172" s="31"/>
      <c r="W172" s="20" t="s">
        <v>1368</v>
      </c>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c r="BL172" s="32"/>
      <c r="BM172" s="32"/>
      <c r="BN172" s="32"/>
      <c r="BO172" s="32"/>
      <c r="BP172" s="32"/>
      <c r="BQ172" s="32"/>
      <c r="BR172" s="32"/>
      <c r="BS172" s="32"/>
      <c r="BT172" s="32"/>
      <c r="BU172" s="32"/>
      <c r="BV172" s="32"/>
      <c r="BW172" s="32"/>
      <c r="BX172" s="32"/>
      <c r="BY172" s="32"/>
      <c r="BZ172" s="32"/>
      <c r="CA172" s="32"/>
      <c r="CB172" s="32"/>
      <c r="CC172" s="32"/>
      <c r="CD172" s="32"/>
      <c r="CE172" s="32"/>
      <c r="CF172" s="32"/>
      <c r="CG172" s="32"/>
      <c r="CH172" s="32"/>
      <c r="CI172" s="32"/>
      <c r="CJ172" s="32"/>
      <c r="CK172" s="32"/>
      <c r="CL172" s="32"/>
      <c r="CM172" s="32"/>
      <c r="CN172" s="32"/>
      <c r="CO172" s="32"/>
      <c r="CP172" s="32"/>
      <c r="CQ172" s="32"/>
      <c r="CR172" s="32"/>
      <c r="CS172" s="32"/>
      <c r="CT172" s="32"/>
      <c r="CU172" s="32"/>
      <c r="CV172" s="32"/>
      <c r="CW172" s="32"/>
      <c r="CX172" s="32"/>
      <c r="CY172" s="32"/>
      <c r="CZ172" s="32"/>
      <c r="DA172" s="32"/>
      <c r="DB172" s="32"/>
      <c r="DC172" s="32"/>
      <c r="DD172" s="32"/>
      <c r="DE172" s="32"/>
      <c r="DF172" s="32"/>
      <c r="DG172" s="32"/>
      <c r="DH172" s="32"/>
      <c r="DI172" s="32"/>
      <c r="DJ172" s="32"/>
      <c r="DK172" s="32"/>
      <c r="DL172" s="32"/>
      <c r="DM172" s="32"/>
      <c r="DN172" s="32"/>
      <c r="DO172" s="32"/>
      <c r="DP172" s="32"/>
      <c r="DQ172" s="32"/>
      <c r="DR172" s="32"/>
      <c r="DS172" s="32"/>
      <c r="DT172" s="32"/>
      <c r="DU172" s="32"/>
      <c r="DV172" s="32"/>
      <c r="DW172" s="32"/>
      <c r="DX172" s="32"/>
      <c r="DY172" s="32"/>
      <c r="DZ172" s="32"/>
      <c r="EA172" s="32"/>
      <c r="EB172" s="32"/>
      <c r="EC172" s="32"/>
      <c r="ED172" s="32"/>
      <c r="EE172" s="32"/>
      <c r="EF172" s="32"/>
      <c r="EG172" s="32"/>
      <c r="EH172" s="32"/>
      <c r="EI172" s="32"/>
      <c r="EJ172" s="32"/>
      <c r="EK172" s="32"/>
      <c r="EL172" s="32"/>
      <c r="EM172" s="32"/>
      <c r="EN172" s="32"/>
      <c r="EO172" s="32"/>
      <c r="EP172" s="32"/>
      <c r="EQ172" s="32"/>
      <c r="ER172" s="32"/>
      <c r="ES172" s="32"/>
      <c r="ET172" s="32"/>
      <c r="EU172" s="32"/>
      <c r="EV172" s="32"/>
      <c r="EW172" s="32"/>
      <c r="EX172" s="32"/>
      <c r="EY172" s="32"/>
      <c r="EZ172" s="32"/>
      <c r="FA172" s="32"/>
      <c r="FB172" s="32"/>
      <c r="FC172" s="32"/>
      <c r="FD172" s="32"/>
      <c r="FE172" s="32"/>
      <c r="FF172" s="32"/>
      <c r="FG172" s="32"/>
      <c r="FH172" s="32"/>
      <c r="FI172" s="32"/>
      <c r="FJ172" s="32"/>
      <c r="FK172" s="32"/>
      <c r="FL172" s="32"/>
      <c r="FM172" s="32"/>
      <c r="FN172" s="32"/>
      <c r="FO172" s="32"/>
      <c r="FP172" s="32"/>
      <c r="FQ172" s="32"/>
      <c r="FR172" s="32"/>
      <c r="FS172" s="32"/>
      <c r="FT172" s="32"/>
      <c r="FU172" s="32"/>
      <c r="FV172" s="32"/>
      <c r="FW172" s="32"/>
      <c r="FX172" s="32"/>
      <c r="FY172" s="32"/>
      <c r="FZ172" s="32"/>
      <c r="GA172" s="32"/>
      <c r="GB172" s="32"/>
      <c r="GC172" s="32"/>
      <c r="GD172" s="32"/>
      <c r="GE172" s="32"/>
      <c r="GF172" s="32"/>
      <c r="GG172" s="32"/>
      <c r="GH172" s="32"/>
      <c r="GI172" s="32"/>
      <c r="GJ172" s="32"/>
      <c r="GK172" s="32"/>
      <c r="GL172" s="32"/>
      <c r="GM172" s="32"/>
      <c r="GN172" s="32"/>
      <c r="GO172" s="32"/>
      <c r="GP172" s="32"/>
      <c r="GQ172" s="32"/>
      <c r="GR172" s="32"/>
      <c r="GS172" s="32"/>
      <c r="GT172" s="32"/>
      <c r="GU172" s="32"/>
      <c r="GV172" s="32"/>
      <c r="GW172" s="32"/>
      <c r="GX172" s="32"/>
      <c r="GY172" s="32"/>
      <c r="GZ172" s="32"/>
      <c r="HA172" s="32"/>
      <c r="HB172" s="32"/>
      <c r="HC172" s="32"/>
      <c r="HD172" s="32"/>
      <c r="HE172" s="32"/>
      <c r="HF172" s="32"/>
      <c r="HG172" s="32"/>
      <c r="HH172" s="32"/>
      <c r="HI172" s="32"/>
      <c r="HJ172" s="32"/>
      <c r="HK172" s="32"/>
      <c r="HL172" s="32"/>
      <c r="HM172" s="32"/>
      <c r="HN172" s="32"/>
      <c r="HO172" s="32"/>
      <c r="HP172" s="32"/>
      <c r="HQ172" s="32"/>
      <c r="HR172" s="32"/>
      <c r="HS172" s="32"/>
      <c r="HT172" s="32"/>
      <c r="HU172" s="32"/>
      <c r="HV172" s="32"/>
      <c r="HW172" s="32"/>
      <c r="HX172" s="32"/>
      <c r="HY172" s="32"/>
      <c r="HZ172" s="32"/>
      <c r="IA172" s="32"/>
      <c r="IB172" s="32"/>
      <c r="IC172" s="32"/>
      <c r="ID172" s="32"/>
      <c r="IE172" s="32"/>
      <c r="IF172" s="32"/>
      <c r="IG172" s="32"/>
      <c r="IH172" s="32"/>
      <c r="II172" s="32"/>
      <c r="IJ172" s="32"/>
      <c r="IK172" s="32"/>
      <c r="IL172" s="32"/>
      <c r="IM172" s="32"/>
      <c r="IN172" s="32"/>
      <c r="IO172" s="32"/>
      <c r="IP172" s="32"/>
      <c r="IQ172" s="32"/>
      <c r="IR172" s="32"/>
      <c r="IS172" s="32"/>
      <c r="IT172" s="32"/>
      <c r="IU172" s="32"/>
    </row>
    <row r="173" spans="1:255" s="32" customFormat="1" ht="63.6" customHeight="1">
      <c r="A173" s="99">
        <v>6</v>
      </c>
      <c r="B173" s="49" t="s">
        <v>1126</v>
      </c>
      <c r="C173" s="140" t="s">
        <v>139</v>
      </c>
      <c r="D173" s="31"/>
      <c r="E173" s="31"/>
      <c r="F173" s="31"/>
      <c r="G173" s="31"/>
      <c r="H173" s="31"/>
      <c r="I173" s="31"/>
      <c r="J173" s="31"/>
      <c r="K173" s="31"/>
      <c r="L173" s="31"/>
      <c r="M173" s="31"/>
      <c r="N173" s="31"/>
      <c r="O173" s="31"/>
      <c r="P173" s="31"/>
      <c r="Q173" s="31"/>
      <c r="R173" s="31"/>
      <c r="S173" s="31"/>
      <c r="T173" s="350">
        <v>18000</v>
      </c>
      <c r="U173" s="31"/>
      <c r="V173" s="31"/>
      <c r="W173" s="20" t="s">
        <v>2924</v>
      </c>
    </row>
    <row r="174" spans="1:255" s="32" customFormat="1" ht="56.1" customHeight="1">
      <c r="A174" s="20">
        <v>7</v>
      </c>
      <c r="B174" s="23" t="s">
        <v>2456</v>
      </c>
      <c r="C174" s="94"/>
      <c r="D174" s="95"/>
      <c r="E174" s="95"/>
      <c r="F174" s="95"/>
      <c r="G174" s="95"/>
      <c r="H174" s="95"/>
      <c r="I174" s="95"/>
      <c r="J174" s="95"/>
      <c r="K174" s="95"/>
      <c r="L174" s="95"/>
      <c r="M174" s="95"/>
      <c r="N174" s="95"/>
      <c r="O174" s="95"/>
      <c r="P174" s="95"/>
      <c r="Q174" s="95"/>
      <c r="R174" s="95"/>
      <c r="S174" s="95"/>
      <c r="T174" s="350">
        <v>30000</v>
      </c>
      <c r="U174" s="95"/>
      <c r="V174" s="95"/>
      <c r="W174" s="98" t="s">
        <v>2925</v>
      </c>
      <c r="X174" s="96"/>
      <c r="Y174" s="96"/>
      <c r="Z174" s="96"/>
      <c r="AA174" s="96"/>
      <c r="AB174" s="96"/>
      <c r="AC174" s="96"/>
      <c r="AD174" s="96"/>
      <c r="AE174" s="96"/>
      <c r="AF174" s="96"/>
      <c r="AG174" s="96"/>
      <c r="AH174" s="96"/>
      <c r="AI174" s="96"/>
      <c r="AJ174" s="96"/>
      <c r="AK174" s="96"/>
      <c r="AL174" s="96"/>
      <c r="AM174" s="96"/>
      <c r="AN174" s="96"/>
      <c r="AO174" s="96"/>
      <c r="AP174" s="96"/>
      <c r="AQ174" s="96"/>
      <c r="AR174" s="96"/>
      <c r="AS174" s="96"/>
      <c r="AT174" s="96"/>
      <c r="AU174" s="96"/>
      <c r="AV174" s="96"/>
      <c r="AW174" s="96"/>
      <c r="AX174" s="96"/>
      <c r="AY174" s="96"/>
      <c r="AZ174" s="96"/>
      <c r="BA174" s="96"/>
      <c r="BB174" s="96"/>
      <c r="BC174" s="96"/>
      <c r="BD174" s="96"/>
      <c r="BE174" s="96"/>
      <c r="BF174" s="96"/>
      <c r="BG174" s="96"/>
      <c r="BH174" s="96"/>
      <c r="BI174" s="96"/>
      <c r="BJ174" s="96"/>
      <c r="BK174" s="96"/>
      <c r="BL174" s="96"/>
      <c r="BM174" s="96"/>
      <c r="BN174" s="96"/>
      <c r="BO174" s="96"/>
      <c r="BP174" s="96"/>
      <c r="BQ174" s="96"/>
      <c r="BR174" s="96"/>
      <c r="BS174" s="96"/>
      <c r="BT174" s="96"/>
      <c r="BU174" s="96"/>
      <c r="BV174" s="96"/>
      <c r="BW174" s="96"/>
      <c r="BX174" s="96"/>
      <c r="BY174" s="96"/>
      <c r="BZ174" s="96"/>
      <c r="CA174" s="96"/>
      <c r="CB174" s="96"/>
      <c r="CC174" s="96"/>
      <c r="CD174" s="96"/>
      <c r="CE174" s="96"/>
      <c r="CF174" s="96"/>
      <c r="CG174" s="96"/>
      <c r="CH174" s="96"/>
      <c r="CI174" s="96"/>
      <c r="CJ174" s="96"/>
      <c r="CK174" s="96"/>
      <c r="CL174" s="96"/>
      <c r="CM174" s="96"/>
      <c r="CN174" s="96"/>
      <c r="CO174" s="96"/>
      <c r="CP174" s="96"/>
      <c r="CQ174" s="96"/>
      <c r="CR174" s="96"/>
      <c r="CS174" s="96"/>
      <c r="CT174" s="96"/>
      <c r="CU174" s="96"/>
      <c r="CV174" s="96"/>
      <c r="CW174" s="96"/>
      <c r="CX174" s="96"/>
      <c r="CY174" s="96"/>
      <c r="CZ174" s="96"/>
      <c r="DA174" s="96"/>
      <c r="DB174" s="96"/>
      <c r="DC174" s="96"/>
      <c r="DD174" s="96"/>
      <c r="DE174" s="96"/>
      <c r="DF174" s="96"/>
      <c r="DG174" s="96"/>
      <c r="DH174" s="96"/>
      <c r="DI174" s="96"/>
      <c r="DJ174" s="96"/>
      <c r="DK174" s="96"/>
      <c r="DL174" s="96"/>
      <c r="DM174" s="96"/>
      <c r="DN174" s="96"/>
      <c r="DO174" s="96"/>
      <c r="DP174" s="96"/>
      <c r="DQ174" s="96"/>
      <c r="DR174" s="96"/>
      <c r="DS174" s="96"/>
      <c r="DT174" s="96"/>
      <c r="DU174" s="96"/>
      <c r="DV174" s="96"/>
      <c r="DW174" s="96"/>
      <c r="DX174" s="96"/>
      <c r="DY174" s="96"/>
      <c r="DZ174" s="96"/>
      <c r="EA174" s="96"/>
      <c r="EB174" s="96"/>
      <c r="EC174" s="96"/>
      <c r="ED174" s="96"/>
      <c r="EE174" s="96"/>
      <c r="EF174" s="96"/>
      <c r="EG174" s="96"/>
      <c r="EH174" s="96"/>
      <c r="EI174" s="96"/>
      <c r="EJ174" s="96"/>
      <c r="EK174" s="96"/>
      <c r="EL174" s="96"/>
      <c r="EM174" s="96"/>
      <c r="EN174" s="96"/>
      <c r="EO174" s="96"/>
      <c r="EP174" s="96"/>
      <c r="EQ174" s="96"/>
      <c r="ER174" s="96"/>
      <c r="ES174" s="96"/>
      <c r="ET174" s="96"/>
      <c r="EU174" s="96"/>
      <c r="EV174" s="96"/>
      <c r="EW174" s="96"/>
      <c r="EX174" s="96"/>
      <c r="EY174" s="96"/>
      <c r="EZ174" s="96"/>
      <c r="FA174" s="96"/>
      <c r="FB174" s="96"/>
      <c r="FC174" s="96"/>
      <c r="FD174" s="96"/>
      <c r="FE174" s="96"/>
      <c r="FF174" s="96"/>
      <c r="FG174" s="96"/>
      <c r="FH174" s="96"/>
      <c r="FI174" s="96"/>
      <c r="FJ174" s="96"/>
      <c r="FK174" s="96"/>
      <c r="FL174" s="96"/>
      <c r="FM174" s="96"/>
      <c r="FN174" s="96"/>
      <c r="FO174" s="96"/>
      <c r="FP174" s="96"/>
      <c r="FQ174" s="96"/>
      <c r="FR174" s="96"/>
      <c r="FS174" s="96"/>
      <c r="FT174" s="96"/>
      <c r="FU174" s="96"/>
      <c r="FV174" s="96"/>
      <c r="FW174" s="96"/>
      <c r="FX174" s="96"/>
      <c r="FY174" s="96"/>
      <c r="FZ174" s="96"/>
      <c r="GA174" s="96"/>
      <c r="GB174" s="96"/>
      <c r="GC174" s="96"/>
      <c r="GD174" s="96"/>
      <c r="GE174" s="96"/>
      <c r="GF174" s="96"/>
      <c r="GG174" s="96"/>
      <c r="GH174" s="96"/>
      <c r="GI174" s="96"/>
      <c r="GJ174" s="96"/>
      <c r="GK174" s="96"/>
      <c r="GL174" s="96"/>
      <c r="GM174" s="96"/>
      <c r="GN174" s="96"/>
      <c r="GO174" s="96"/>
      <c r="GP174" s="96"/>
      <c r="GQ174" s="96"/>
      <c r="GR174" s="96"/>
      <c r="GS174" s="96"/>
      <c r="GT174" s="96"/>
      <c r="GU174" s="96"/>
      <c r="GV174" s="96"/>
      <c r="GW174" s="96"/>
      <c r="GX174" s="96"/>
      <c r="GY174" s="96"/>
      <c r="GZ174" s="96"/>
      <c r="HA174" s="96"/>
      <c r="HB174" s="96"/>
      <c r="HC174" s="96"/>
      <c r="HD174" s="96"/>
      <c r="HE174" s="96"/>
      <c r="HF174" s="96"/>
      <c r="HG174" s="96"/>
      <c r="HH174" s="96"/>
      <c r="HI174" s="96"/>
      <c r="HJ174" s="96"/>
      <c r="HK174" s="96"/>
      <c r="HL174" s="96"/>
      <c r="HM174" s="96"/>
      <c r="HN174" s="96"/>
      <c r="HO174" s="96"/>
      <c r="HP174" s="96"/>
      <c r="HQ174" s="96"/>
      <c r="HR174" s="96"/>
      <c r="HS174" s="96"/>
      <c r="HT174" s="96"/>
      <c r="HU174" s="96"/>
      <c r="HV174" s="96"/>
      <c r="HW174" s="96"/>
      <c r="HX174" s="96"/>
      <c r="HY174" s="96"/>
      <c r="HZ174" s="96"/>
      <c r="IA174" s="96"/>
      <c r="IB174" s="96"/>
      <c r="IC174" s="96"/>
      <c r="ID174" s="96"/>
      <c r="IE174" s="96"/>
      <c r="IF174" s="96"/>
      <c r="IG174" s="96"/>
      <c r="IH174" s="96"/>
      <c r="II174" s="96"/>
      <c r="IJ174" s="96"/>
      <c r="IK174" s="96"/>
      <c r="IL174" s="96"/>
      <c r="IM174" s="96"/>
      <c r="IN174" s="96"/>
      <c r="IO174" s="96"/>
      <c r="IP174" s="96"/>
      <c r="IQ174" s="96"/>
      <c r="IR174" s="96"/>
      <c r="IS174" s="96"/>
      <c r="IT174" s="96"/>
      <c r="IU174" s="96"/>
    </row>
    <row r="175" spans="1:255" s="32" customFormat="1" ht="57.6" customHeight="1">
      <c r="A175" s="99">
        <v>8</v>
      </c>
      <c r="B175" s="23" t="s">
        <v>323</v>
      </c>
      <c r="C175" s="20" t="s">
        <v>236</v>
      </c>
      <c r="D175" s="46"/>
      <c r="E175" s="21"/>
      <c r="F175" s="21"/>
      <c r="G175" s="21"/>
      <c r="H175" s="21"/>
      <c r="I175" s="21"/>
      <c r="J175" s="21"/>
      <c r="K175" s="21"/>
      <c r="L175" s="21"/>
      <c r="M175" s="21"/>
      <c r="N175" s="21"/>
      <c r="O175" s="21"/>
      <c r="P175" s="21"/>
      <c r="Q175" s="21"/>
      <c r="R175" s="21"/>
      <c r="S175" s="21"/>
      <c r="T175" s="350">
        <v>2500</v>
      </c>
      <c r="U175" s="21"/>
      <c r="V175" s="21"/>
      <c r="W175" s="20" t="s">
        <v>308</v>
      </c>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22"/>
      <c r="BR175" s="22"/>
      <c r="BS175" s="22"/>
      <c r="BT175" s="22"/>
      <c r="BU175" s="22"/>
      <c r="BV175" s="22"/>
      <c r="BW175" s="22"/>
      <c r="BX175" s="22"/>
      <c r="BY175" s="22"/>
      <c r="BZ175" s="22"/>
      <c r="CA175" s="22"/>
      <c r="CB175" s="22"/>
      <c r="CC175" s="22"/>
      <c r="CD175" s="22"/>
      <c r="CE175" s="22"/>
      <c r="CF175" s="22"/>
      <c r="CG175" s="22"/>
      <c r="CH175" s="22"/>
      <c r="CI175" s="22"/>
      <c r="CJ175" s="22"/>
      <c r="CK175" s="22"/>
      <c r="CL175" s="22"/>
      <c r="CM175" s="22"/>
      <c r="CN175" s="22"/>
      <c r="CO175" s="22"/>
      <c r="CP175" s="22"/>
      <c r="CQ175" s="22"/>
      <c r="CR175" s="22"/>
      <c r="CS175" s="22"/>
      <c r="CT175" s="22"/>
      <c r="CU175" s="22"/>
      <c r="CV175" s="22"/>
      <c r="CW175" s="22"/>
      <c r="CX175" s="22"/>
      <c r="CY175" s="22"/>
      <c r="CZ175" s="22"/>
      <c r="DA175" s="22"/>
      <c r="DB175" s="22"/>
      <c r="DC175" s="22"/>
      <c r="DD175" s="22"/>
      <c r="DE175" s="22"/>
      <c r="DF175" s="22"/>
      <c r="DG175" s="22"/>
      <c r="DH175" s="22"/>
      <c r="DI175" s="22"/>
      <c r="DJ175" s="22"/>
      <c r="DK175" s="22"/>
      <c r="DL175" s="22"/>
      <c r="DM175" s="22"/>
      <c r="DN175" s="22"/>
      <c r="DO175" s="22"/>
      <c r="DP175" s="22"/>
      <c r="DQ175" s="22"/>
      <c r="DR175" s="22"/>
      <c r="DS175" s="22"/>
      <c r="DT175" s="22"/>
      <c r="DU175" s="22"/>
      <c r="DV175" s="22"/>
      <c r="DW175" s="22"/>
      <c r="DX175" s="22"/>
      <c r="DY175" s="22"/>
      <c r="DZ175" s="22"/>
      <c r="EA175" s="22"/>
      <c r="EB175" s="22"/>
      <c r="EC175" s="22"/>
      <c r="ED175" s="22"/>
      <c r="EE175" s="22"/>
      <c r="EF175" s="22"/>
      <c r="EG175" s="22"/>
      <c r="EH175" s="22"/>
      <c r="EI175" s="22"/>
      <c r="EJ175" s="22"/>
      <c r="EK175" s="22"/>
      <c r="EL175" s="22"/>
      <c r="EM175" s="22"/>
      <c r="EN175" s="22"/>
      <c r="EO175" s="22"/>
      <c r="EP175" s="22"/>
      <c r="EQ175" s="22"/>
      <c r="ER175" s="22"/>
      <c r="ES175" s="22"/>
      <c r="ET175" s="22"/>
      <c r="EU175" s="22"/>
      <c r="EV175" s="22"/>
      <c r="EW175" s="22"/>
      <c r="EX175" s="22"/>
      <c r="EY175" s="22"/>
      <c r="EZ175" s="22"/>
      <c r="FA175" s="22"/>
      <c r="FB175" s="22"/>
      <c r="FC175" s="22"/>
      <c r="FD175" s="22"/>
      <c r="FE175" s="22"/>
      <c r="FF175" s="22"/>
      <c r="FG175" s="22"/>
      <c r="FH175" s="22"/>
      <c r="FI175" s="22"/>
      <c r="FJ175" s="22"/>
      <c r="FK175" s="22"/>
      <c r="FL175" s="22"/>
      <c r="FM175" s="22"/>
      <c r="FN175" s="22"/>
      <c r="FO175" s="22"/>
      <c r="FP175" s="22"/>
      <c r="FQ175" s="22"/>
      <c r="FR175" s="22"/>
      <c r="FS175" s="22"/>
      <c r="FT175" s="22"/>
      <c r="FU175" s="22"/>
      <c r="FV175" s="22"/>
      <c r="FW175" s="22"/>
      <c r="FX175" s="22"/>
      <c r="FY175" s="22"/>
      <c r="FZ175" s="22"/>
      <c r="GA175" s="22"/>
      <c r="GB175" s="22"/>
      <c r="GC175" s="22"/>
      <c r="GD175" s="22"/>
      <c r="GE175" s="22"/>
      <c r="GF175" s="22"/>
      <c r="GG175" s="22"/>
      <c r="GH175" s="22"/>
      <c r="GI175" s="22"/>
      <c r="GJ175" s="22"/>
      <c r="GK175" s="22"/>
      <c r="GL175" s="22"/>
      <c r="GM175" s="22"/>
      <c r="GN175" s="22"/>
      <c r="GO175" s="22"/>
      <c r="GP175" s="22"/>
      <c r="GQ175" s="22"/>
      <c r="GR175" s="22"/>
      <c r="GS175" s="22"/>
      <c r="GT175" s="22"/>
      <c r="GU175" s="22"/>
      <c r="GV175" s="22"/>
      <c r="GW175" s="22"/>
      <c r="GX175" s="22"/>
      <c r="GY175" s="22"/>
      <c r="GZ175" s="22"/>
      <c r="HA175" s="22"/>
      <c r="HB175" s="22"/>
      <c r="HC175" s="22"/>
      <c r="HD175" s="22"/>
      <c r="HE175" s="22"/>
      <c r="HF175" s="22"/>
      <c r="HG175" s="22"/>
      <c r="HH175" s="22"/>
      <c r="HI175" s="22"/>
      <c r="HJ175" s="22"/>
      <c r="HK175" s="22"/>
      <c r="HL175" s="22"/>
      <c r="HM175" s="22"/>
      <c r="HN175" s="22"/>
      <c r="HO175" s="22"/>
      <c r="HP175" s="22"/>
      <c r="HQ175" s="22"/>
      <c r="HR175" s="22"/>
      <c r="HS175" s="22"/>
      <c r="HT175" s="22"/>
      <c r="HU175" s="22"/>
      <c r="HV175" s="22"/>
      <c r="HW175" s="22"/>
      <c r="HX175" s="22"/>
      <c r="HY175" s="22"/>
      <c r="HZ175" s="22"/>
      <c r="IA175" s="22"/>
      <c r="IB175" s="22"/>
      <c r="IC175" s="22"/>
      <c r="ID175" s="22"/>
      <c r="IE175" s="22"/>
      <c r="IF175" s="22"/>
      <c r="IG175" s="22"/>
      <c r="IH175" s="22"/>
      <c r="II175" s="22"/>
      <c r="IJ175" s="22"/>
      <c r="IK175" s="22"/>
      <c r="IL175" s="22"/>
      <c r="IM175" s="22"/>
      <c r="IN175" s="22"/>
      <c r="IO175" s="22"/>
      <c r="IP175" s="22"/>
      <c r="IQ175" s="22"/>
      <c r="IR175" s="22"/>
      <c r="IS175" s="22"/>
      <c r="IT175" s="22"/>
      <c r="IU175" s="22"/>
    </row>
    <row r="176" spans="1:255" s="32" customFormat="1" ht="44.45" customHeight="1">
      <c r="A176" s="20">
        <v>9</v>
      </c>
      <c r="B176" s="23" t="s">
        <v>322</v>
      </c>
      <c r="C176" s="20" t="s">
        <v>236</v>
      </c>
      <c r="D176" s="46"/>
      <c r="E176" s="21"/>
      <c r="F176" s="21"/>
      <c r="G176" s="21"/>
      <c r="H176" s="21"/>
      <c r="I176" s="21"/>
      <c r="J176" s="21"/>
      <c r="K176" s="21"/>
      <c r="L176" s="21"/>
      <c r="M176" s="21"/>
      <c r="N176" s="21"/>
      <c r="O176" s="21"/>
      <c r="P176" s="21"/>
      <c r="Q176" s="21"/>
      <c r="R176" s="21"/>
      <c r="S176" s="21"/>
      <c r="T176" s="350">
        <v>2000</v>
      </c>
      <c r="U176" s="21"/>
      <c r="V176" s="21"/>
      <c r="W176" s="20" t="s">
        <v>308</v>
      </c>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22"/>
      <c r="BP176" s="22"/>
      <c r="BQ176" s="22"/>
      <c r="BR176" s="22"/>
      <c r="BS176" s="22"/>
      <c r="BT176" s="22"/>
      <c r="BU176" s="22"/>
      <c r="BV176" s="22"/>
      <c r="BW176" s="22"/>
      <c r="BX176" s="22"/>
      <c r="BY176" s="22"/>
      <c r="BZ176" s="22"/>
      <c r="CA176" s="22"/>
      <c r="CB176" s="22"/>
      <c r="CC176" s="22"/>
      <c r="CD176" s="22"/>
      <c r="CE176" s="22"/>
      <c r="CF176" s="22"/>
      <c r="CG176" s="22"/>
      <c r="CH176" s="22"/>
      <c r="CI176" s="22"/>
      <c r="CJ176" s="22"/>
      <c r="CK176" s="22"/>
      <c r="CL176" s="22"/>
      <c r="CM176" s="22"/>
      <c r="CN176" s="22"/>
      <c r="CO176" s="22"/>
      <c r="CP176" s="22"/>
      <c r="CQ176" s="22"/>
      <c r="CR176" s="22"/>
      <c r="CS176" s="22"/>
      <c r="CT176" s="22"/>
      <c r="CU176" s="22"/>
      <c r="CV176" s="22"/>
      <c r="CW176" s="22"/>
      <c r="CX176" s="22"/>
      <c r="CY176" s="22"/>
      <c r="CZ176" s="22"/>
      <c r="DA176" s="22"/>
      <c r="DB176" s="22"/>
      <c r="DC176" s="22"/>
      <c r="DD176" s="22"/>
      <c r="DE176" s="22"/>
      <c r="DF176" s="22"/>
      <c r="DG176" s="22"/>
      <c r="DH176" s="22"/>
      <c r="DI176" s="22"/>
      <c r="DJ176" s="22"/>
      <c r="DK176" s="22"/>
      <c r="DL176" s="22"/>
      <c r="DM176" s="22"/>
      <c r="DN176" s="22"/>
      <c r="DO176" s="22"/>
      <c r="DP176" s="22"/>
      <c r="DQ176" s="22"/>
      <c r="DR176" s="22"/>
      <c r="DS176" s="22"/>
      <c r="DT176" s="22"/>
      <c r="DU176" s="22"/>
      <c r="DV176" s="22"/>
      <c r="DW176" s="22"/>
      <c r="DX176" s="22"/>
      <c r="DY176" s="22"/>
      <c r="DZ176" s="22"/>
      <c r="EA176" s="22"/>
      <c r="EB176" s="22"/>
      <c r="EC176" s="22"/>
      <c r="ED176" s="22"/>
      <c r="EE176" s="22"/>
      <c r="EF176" s="22"/>
      <c r="EG176" s="22"/>
      <c r="EH176" s="22"/>
      <c r="EI176" s="22"/>
      <c r="EJ176" s="22"/>
      <c r="EK176" s="22"/>
      <c r="EL176" s="22"/>
      <c r="EM176" s="22"/>
      <c r="EN176" s="22"/>
      <c r="EO176" s="22"/>
      <c r="EP176" s="22"/>
      <c r="EQ176" s="22"/>
      <c r="ER176" s="22"/>
      <c r="ES176" s="22"/>
      <c r="ET176" s="22"/>
      <c r="EU176" s="22"/>
      <c r="EV176" s="22"/>
      <c r="EW176" s="22"/>
      <c r="EX176" s="22"/>
      <c r="EY176" s="22"/>
      <c r="EZ176" s="22"/>
      <c r="FA176" s="22"/>
      <c r="FB176" s="22"/>
      <c r="FC176" s="22"/>
      <c r="FD176" s="22"/>
      <c r="FE176" s="22"/>
      <c r="FF176" s="22"/>
      <c r="FG176" s="22"/>
      <c r="FH176" s="22"/>
      <c r="FI176" s="22"/>
      <c r="FJ176" s="22"/>
      <c r="FK176" s="22"/>
      <c r="FL176" s="22"/>
      <c r="FM176" s="22"/>
      <c r="FN176" s="22"/>
      <c r="FO176" s="22"/>
      <c r="FP176" s="22"/>
      <c r="FQ176" s="22"/>
      <c r="FR176" s="22"/>
      <c r="FS176" s="22"/>
      <c r="FT176" s="22"/>
      <c r="FU176" s="22"/>
      <c r="FV176" s="22"/>
      <c r="FW176" s="22"/>
      <c r="FX176" s="22"/>
      <c r="FY176" s="22"/>
      <c r="FZ176" s="22"/>
      <c r="GA176" s="22"/>
      <c r="GB176" s="22"/>
      <c r="GC176" s="22"/>
      <c r="GD176" s="22"/>
      <c r="GE176" s="22"/>
      <c r="GF176" s="22"/>
      <c r="GG176" s="22"/>
      <c r="GH176" s="22"/>
      <c r="GI176" s="22"/>
      <c r="GJ176" s="22"/>
      <c r="GK176" s="22"/>
      <c r="GL176" s="22"/>
      <c r="GM176" s="22"/>
      <c r="GN176" s="22"/>
      <c r="GO176" s="22"/>
      <c r="GP176" s="22"/>
      <c r="GQ176" s="22"/>
      <c r="GR176" s="22"/>
      <c r="GS176" s="22"/>
      <c r="GT176" s="22"/>
      <c r="GU176" s="22"/>
      <c r="GV176" s="22"/>
      <c r="GW176" s="22"/>
      <c r="GX176" s="22"/>
      <c r="GY176" s="22"/>
      <c r="GZ176" s="22"/>
      <c r="HA176" s="22"/>
      <c r="HB176" s="22"/>
      <c r="HC176" s="22"/>
      <c r="HD176" s="22"/>
      <c r="HE176" s="22"/>
      <c r="HF176" s="22"/>
      <c r="HG176" s="22"/>
      <c r="HH176" s="22"/>
      <c r="HI176" s="22"/>
      <c r="HJ176" s="22"/>
      <c r="HK176" s="22"/>
      <c r="HL176" s="22"/>
      <c r="HM176" s="22"/>
      <c r="HN176" s="22"/>
      <c r="HO176" s="22"/>
      <c r="HP176" s="22"/>
      <c r="HQ176" s="22"/>
      <c r="HR176" s="22"/>
      <c r="HS176" s="22"/>
      <c r="HT176" s="22"/>
      <c r="HU176" s="22"/>
      <c r="HV176" s="22"/>
      <c r="HW176" s="22"/>
      <c r="HX176" s="22"/>
      <c r="HY176" s="22"/>
      <c r="HZ176" s="22"/>
      <c r="IA176" s="22"/>
      <c r="IB176" s="22"/>
      <c r="IC176" s="22"/>
      <c r="ID176" s="22"/>
      <c r="IE176" s="22"/>
      <c r="IF176" s="22"/>
      <c r="IG176" s="22"/>
      <c r="IH176" s="22"/>
      <c r="II176" s="22"/>
      <c r="IJ176" s="22"/>
      <c r="IK176" s="22"/>
      <c r="IL176" s="22"/>
      <c r="IM176" s="22"/>
      <c r="IN176" s="22"/>
      <c r="IO176" s="22"/>
      <c r="IP176" s="22"/>
      <c r="IQ176" s="22"/>
      <c r="IR176" s="22"/>
      <c r="IS176" s="22"/>
      <c r="IT176" s="22"/>
      <c r="IU176" s="22"/>
    </row>
    <row r="177" spans="1:255" s="117" customFormat="1" ht="45" customHeight="1">
      <c r="A177" s="99">
        <v>10</v>
      </c>
      <c r="B177" s="97" t="s">
        <v>1013</v>
      </c>
      <c r="C177" s="20"/>
      <c r="D177" s="31"/>
      <c r="E177" s="31"/>
      <c r="F177" s="31"/>
      <c r="G177" s="31"/>
      <c r="H177" s="31"/>
      <c r="I177" s="31"/>
      <c r="J177" s="31"/>
      <c r="K177" s="31"/>
      <c r="L177" s="31"/>
      <c r="M177" s="31"/>
      <c r="N177" s="31"/>
      <c r="O177" s="31"/>
      <c r="P177" s="31"/>
      <c r="Q177" s="31"/>
      <c r="R177" s="31"/>
      <c r="S177" s="31"/>
      <c r="T177" s="350">
        <v>12000</v>
      </c>
      <c r="U177" s="31"/>
      <c r="V177" s="31"/>
      <c r="W177" s="20" t="s">
        <v>986</v>
      </c>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c r="BL177" s="32"/>
      <c r="BM177" s="32"/>
      <c r="BN177" s="32"/>
      <c r="BO177" s="32"/>
      <c r="BP177" s="32"/>
      <c r="BQ177" s="32"/>
      <c r="BR177" s="32"/>
      <c r="BS177" s="32"/>
      <c r="BT177" s="32"/>
      <c r="BU177" s="32"/>
      <c r="BV177" s="32"/>
      <c r="BW177" s="32"/>
      <c r="BX177" s="32"/>
      <c r="BY177" s="32"/>
      <c r="BZ177" s="32"/>
      <c r="CA177" s="32"/>
      <c r="CB177" s="32"/>
      <c r="CC177" s="32"/>
      <c r="CD177" s="32"/>
      <c r="CE177" s="32"/>
      <c r="CF177" s="32"/>
      <c r="CG177" s="32"/>
      <c r="CH177" s="32"/>
      <c r="CI177" s="32"/>
      <c r="CJ177" s="32"/>
      <c r="CK177" s="32"/>
      <c r="CL177" s="32"/>
      <c r="CM177" s="32"/>
      <c r="CN177" s="32"/>
      <c r="CO177" s="32"/>
      <c r="CP177" s="32"/>
      <c r="CQ177" s="32"/>
      <c r="CR177" s="32"/>
      <c r="CS177" s="32"/>
      <c r="CT177" s="32"/>
      <c r="CU177" s="32"/>
      <c r="CV177" s="32"/>
      <c r="CW177" s="32"/>
      <c r="CX177" s="32"/>
      <c r="CY177" s="32"/>
      <c r="CZ177" s="32"/>
      <c r="DA177" s="32"/>
      <c r="DB177" s="32"/>
      <c r="DC177" s="32"/>
      <c r="DD177" s="32"/>
      <c r="DE177" s="32"/>
      <c r="DF177" s="32"/>
      <c r="DG177" s="32"/>
      <c r="DH177" s="32"/>
      <c r="DI177" s="32"/>
      <c r="DJ177" s="32"/>
      <c r="DK177" s="32"/>
      <c r="DL177" s="32"/>
      <c r="DM177" s="32"/>
      <c r="DN177" s="32"/>
      <c r="DO177" s="32"/>
      <c r="DP177" s="32"/>
      <c r="DQ177" s="32"/>
      <c r="DR177" s="32"/>
      <c r="DS177" s="32"/>
      <c r="DT177" s="32"/>
      <c r="DU177" s="32"/>
      <c r="DV177" s="32"/>
      <c r="DW177" s="32"/>
      <c r="DX177" s="32"/>
      <c r="DY177" s="32"/>
      <c r="DZ177" s="32"/>
      <c r="EA177" s="32"/>
      <c r="EB177" s="32"/>
      <c r="EC177" s="32"/>
      <c r="ED177" s="32"/>
      <c r="EE177" s="32"/>
      <c r="EF177" s="32"/>
      <c r="EG177" s="32"/>
      <c r="EH177" s="32"/>
      <c r="EI177" s="32"/>
      <c r="EJ177" s="32"/>
      <c r="EK177" s="32"/>
      <c r="EL177" s="32"/>
      <c r="EM177" s="32"/>
      <c r="EN177" s="32"/>
      <c r="EO177" s="32"/>
      <c r="EP177" s="32"/>
      <c r="EQ177" s="32"/>
      <c r="ER177" s="32"/>
      <c r="ES177" s="32"/>
      <c r="ET177" s="32"/>
      <c r="EU177" s="32"/>
      <c r="EV177" s="32"/>
      <c r="EW177" s="32"/>
      <c r="EX177" s="32"/>
      <c r="EY177" s="32"/>
      <c r="EZ177" s="32"/>
      <c r="FA177" s="32"/>
      <c r="FB177" s="32"/>
      <c r="FC177" s="32"/>
      <c r="FD177" s="32"/>
      <c r="FE177" s="32"/>
      <c r="FF177" s="32"/>
      <c r="FG177" s="32"/>
      <c r="FH177" s="32"/>
      <c r="FI177" s="32"/>
      <c r="FJ177" s="32"/>
      <c r="FK177" s="32"/>
      <c r="FL177" s="32"/>
      <c r="FM177" s="32"/>
      <c r="FN177" s="32"/>
      <c r="FO177" s="32"/>
      <c r="FP177" s="32"/>
      <c r="FQ177" s="32"/>
      <c r="FR177" s="32"/>
      <c r="FS177" s="32"/>
      <c r="FT177" s="32"/>
      <c r="FU177" s="32"/>
      <c r="FV177" s="32"/>
      <c r="FW177" s="32"/>
      <c r="FX177" s="32"/>
      <c r="FY177" s="32"/>
      <c r="FZ177" s="32"/>
      <c r="GA177" s="32"/>
      <c r="GB177" s="32"/>
      <c r="GC177" s="32"/>
      <c r="GD177" s="32"/>
      <c r="GE177" s="32"/>
      <c r="GF177" s="32"/>
      <c r="GG177" s="32"/>
      <c r="GH177" s="32"/>
      <c r="GI177" s="32"/>
      <c r="GJ177" s="32"/>
      <c r="GK177" s="32"/>
      <c r="GL177" s="32"/>
      <c r="GM177" s="32"/>
      <c r="GN177" s="32"/>
      <c r="GO177" s="32"/>
      <c r="GP177" s="32"/>
      <c r="GQ177" s="32"/>
      <c r="GR177" s="32"/>
      <c r="GS177" s="32"/>
      <c r="GT177" s="32"/>
      <c r="GU177" s="32"/>
      <c r="GV177" s="32"/>
      <c r="GW177" s="32"/>
      <c r="GX177" s="32"/>
      <c r="GY177" s="32"/>
      <c r="GZ177" s="32"/>
      <c r="HA177" s="32"/>
      <c r="HB177" s="32"/>
      <c r="HC177" s="32"/>
      <c r="HD177" s="32"/>
      <c r="HE177" s="32"/>
      <c r="HF177" s="32"/>
      <c r="HG177" s="32"/>
      <c r="HH177" s="32"/>
      <c r="HI177" s="32"/>
      <c r="HJ177" s="32"/>
      <c r="HK177" s="32"/>
      <c r="HL177" s="32"/>
      <c r="HM177" s="32"/>
      <c r="HN177" s="32"/>
      <c r="HO177" s="32"/>
      <c r="HP177" s="32"/>
      <c r="HQ177" s="32"/>
      <c r="HR177" s="32"/>
      <c r="HS177" s="32"/>
      <c r="HT177" s="32"/>
      <c r="HU177" s="32"/>
      <c r="HV177" s="32"/>
      <c r="HW177" s="32"/>
      <c r="HX177" s="32"/>
      <c r="HY177" s="32"/>
      <c r="HZ177" s="32"/>
      <c r="IA177" s="32"/>
      <c r="IB177" s="32"/>
      <c r="IC177" s="32"/>
      <c r="ID177" s="32"/>
      <c r="IE177" s="32"/>
      <c r="IF177" s="32"/>
      <c r="IG177" s="32"/>
      <c r="IH177" s="32"/>
      <c r="II177" s="32"/>
      <c r="IJ177" s="32"/>
      <c r="IK177" s="32"/>
      <c r="IL177" s="32"/>
      <c r="IM177" s="32"/>
      <c r="IN177" s="32"/>
      <c r="IO177" s="32"/>
      <c r="IP177" s="32"/>
      <c r="IQ177" s="32"/>
      <c r="IR177" s="32"/>
      <c r="IS177" s="32"/>
      <c r="IT177" s="32"/>
      <c r="IU177" s="32"/>
    </row>
    <row r="178" spans="1:255" s="32" customFormat="1" ht="33" customHeight="1">
      <c r="A178" s="20">
        <v>11</v>
      </c>
      <c r="B178" s="97" t="s">
        <v>1055</v>
      </c>
      <c r="C178" s="20"/>
      <c r="D178" s="31"/>
      <c r="E178" s="31"/>
      <c r="F178" s="31"/>
      <c r="G178" s="31"/>
      <c r="H178" s="31"/>
      <c r="I178" s="31"/>
      <c r="J178" s="31"/>
      <c r="K178" s="31"/>
      <c r="L178" s="31"/>
      <c r="M178" s="31"/>
      <c r="N178" s="31"/>
      <c r="O178" s="31"/>
      <c r="P178" s="31"/>
      <c r="Q178" s="31"/>
      <c r="R178" s="31"/>
      <c r="S178" s="31"/>
      <c r="T178" s="350">
        <v>2000</v>
      </c>
      <c r="U178" s="31"/>
      <c r="V178" s="31"/>
      <c r="W178" s="20" t="s">
        <v>986</v>
      </c>
    </row>
    <row r="179" spans="1:255" s="32" customFormat="1" ht="48.6" customHeight="1">
      <c r="A179" s="99">
        <v>12</v>
      </c>
      <c r="B179" s="116" t="s">
        <v>361</v>
      </c>
      <c r="C179" s="114" t="s">
        <v>236</v>
      </c>
      <c r="D179" s="116"/>
      <c r="E179" s="116"/>
      <c r="F179" s="116"/>
      <c r="G179" s="116"/>
      <c r="H179" s="116"/>
      <c r="I179" s="116"/>
      <c r="J179" s="116"/>
      <c r="K179" s="116"/>
      <c r="L179" s="116"/>
      <c r="M179" s="116"/>
      <c r="N179" s="116"/>
      <c r="O179" s="116"/>
      <c r="P179" s="116"/>
      <c r="Q179" s="116"/>
      <c r="R179" s="116"/>
      <c r="S179" s="116"/>
      <c r="T179" s="350">
        <v>20000</v>
      </c>
      <c r="U179" s="116"/>
      <c r="V179" s="116"/>
      <c r="W179" s="114" t="s">
        <v>354</v>
      </c>
      <c r="X179" s="117"/>
      <c r="Y179" s="117"/>
      <c r="Z179" s="117"/>
      <c r="AA179" s="117"/>
      <c r="AB179" s="117"/>
      <c r="AC179" s="117"/>
      <c r="AD179" s="117"/>
      <c r="AE179" s="117"/>
      <c r="AF179" s="117"/>
      <c r="AG179" s="117"/>
      <c r="AH179" s="117"/>
      <c r="AI179" s="117"/>
      <c r="AJ179" s="117"/>
      <c r="AK179" s="117"/>
      <c r="AL179" s="117"/>
      <c r="AM179" s="117"/>
      <c r="AN179" s="117"/>
      <c r="AO179" s="117"/>
      <c r="AP179" s="117"/>
      <c r="AQ179" s="117"/>
      <c r="AR179" s="117"/>
      <c r="AS179" s="117"/>
      <c r="AT179" s="117"/>
      <c r="AU179" s="117"/>
      <c r="AV179" s="117"/>
      <c r="AW179" s="117"/>
      <c r="AX179" s="117"/>
      <c r="AY179" s="117"/>
      <c r="AZ179" s="117"/>
      <c r="BA179" s="117"/>
      <c r="BB179" s="117"/>
      <c r="BC179" s="117"/>
      <c r="BD179" s="117"/>
      <c r="BE179" s="117"/>
      <c r="BF179" s="117"/>
      <c r="BG179" s="117"/>
      <c r="BH179" s="117"/>
      <c r="BI179" s="117"/>
      <c r="BJ179" s="117"/>
      <c r="BK179" s="117"/>
      <c r="BL179" s="117"/>
      <c r="BM179" s="117"/>
      <c r="BN179" s="117"/>
      <c r="BO179" s="117"/>
      <c r="BP179" s="117"/>
      <c r="BQ179" s="117"/>
      <c r="BR179" s="117"/>
      <c r="BS179" s="117"/>
      <c r="BT179" s="117"/>
      <c r="BU179" s="117"/>
      <c r="BV179" s="117"/>
      <c r="BW179" s="117"/>
      <c r="BX179" s="117"/>
      <c r="BY179" s="117"/>
      <c r="BZ179" s="117"/>
      <c r="CA179" s="117"/>
      <c r="CB179" s="117"/>
      <c r="CC179" s="117"/>
      <c r="CD179" s="117"/>
      <c r="CE179" s="117"/>
      <c r="CF179" s="117"/>
      <c r="CG179" s="117"/>
      <c r="CH179" s="117"/>
      <c r="CI179" s="117"/>
      <c r="CJ179" s="117"/>
      <c r="CK179" s="117"/>
      <c r="CL179" s="117"/>
      <c r="CM179" s="117"/>
      <c r="CN179" s="117"/>
      <c r="CO179" s="117"/>
      <c r="CP179" s="117"/>
      <c r="CQ179" s="117"/>
      <c r="CR179" s="117"/>
      <c r="CS179" s="117"/>
      <c r="CT179" s="117"/>
      <c r="CU179" s="117"/>
      <c r="CV179" s="117"/>
      <c r="CW179" s="117"/>
      <c r="CX179" s="117"/>
      <c r="CY179" s="117"/>
      <c r="CZ179" s="117"/>
      <c r="DA179" s="117"/>
      <c r="DB179" s="117"/>
      <c r="DC179" s="117"/>
      <c r="DD179" s="117"/>
      <c r="DE179" s="117"/>
      <c r="DF179" s="117"/>
      <c r="DG179" s="117"/>
      <c r="DH179" s="117"/>
      <c r="DI179" s="117"/>
      <c r="DJ179" s="117"/>
      <c r="DK179" s="117"/>
      <c r="DL179" s="117"/>
      <c r="DM179" s="117"/>
      <c r="DN179" s="117"/>
      <c r="DO179" s="117"/>
      <c r="DP179" s="117"/>
      <c r="DQ179" s="117"/>
      <c r="DR179" s="117"/>
      <c r="DS179" s="117"/>
      <c r="DT179" s="117"/>
      <c r="DU179" s="117"/>
      <c r="DV179" s="117"/>
      <c r="DW179" s="117"/>
      <c r="DX179" s="117"/>
      <c r="DY179" s="117"/>
      <c r="DZ179" s="117"/>
      <c r="EA179" s="117"/>
      <c r="EB179" s="117"/>
      <c r="EC179" s="117"/>
      <c r="ED179" s="117"/>
      <c r="EE179" s="117"/>
      <c r="EF179" s="117"/>
      <c r="EG179" s="117"/>
      <c r="EH179" s="117"/>
      <c r="EI179" s="117"/>
      <c r="EJ179" s="117"/>
      <c r="EK179" s="117"/>
      <c r="EL179" s="117"/>
      <c r="EM179" s="117"/>
      <c r="EN179" s="117"/>
      <c r="EO179" s="117"/>
      <c r="EP179" s="117"/>
      <c r="EQ179" s="117"/>
      <c r="ER179" s="117"/>
      <c r="ES179" s="117"/>
      <c r="ET179" s="117"/>
      <c r="EU179" s="117"/>
      <c r="EV179" s="117"/>
      <c r="EW179" s="117"/>
      <c r="EX179" s="117"/>
      <c r="EY179" s="117"/>
      <c r="EZ179" s="117"/>
      <c r="FA179" s="117"/>
      <c r="FB179" s="117"/>
      <c r="FC179" s="117"/>
      <c r="FD179" s="117"/>
      <c r="FE179" s="117"/>
      <c r="FF179" s="117"/>
      <c r="FG179" s="117"/>
      <c r="FH179" s="117"/>
      <c r="FI179" s="117"/>
      <c r="FJ179" s="117"/>
      <c r="FK179" s="117"/>
      <c r="FL179" s="117"/>
      <c r="FM179" s="117"/>
      <c r="FN179" s="117"/>
      <c r="FO179" s="117"/>
      <c r="FP179" s="117"/>
      <c r="FQ179" s="117"/>
      <c r="FR179" s="117"/>
      <c r="FS179" s="117"/>
      <c r="FT179" s="117"/>
      <c r="FU179" s="117"/>
      <c r="FV179" s="117"/>
      <c r="FW179" s="117"/>
      <c r="FX179" s="117"/>
      <c r="FY179" s="117"/>
      <c r="FZ179" s="117"/>
      <c r="GA179" s="117"/>
      <c r="GB179" s="117"/>
      <c r="GC179" s="117"/>
      <c r="GD179" s="117"/>
      <c r="GE179" s="117"/>
      <c r="GF179" s="117"/>
      <c r="GG179" s="117"/>
      <c r="GH179" s="117"/>
      <c r="GI179" s="117"/>
      <c r="GJ179" s="117"/>
      <c r="GK179" s="117"/>
      <c r="GL179" s="117"/>
      <c r="GM179" s="117"/>
      <c r="GN179" s="117"/>
      <c r="GO179" s="117"/>
      <c r="GP179" s="117"/>
      <c r="GQ179" s="117"/>
      <c r="GR179" s="117"/>
      <c r="GS179" s="117"/>
      <c r="GT179" s="117"/>
      <c r="GU179" s="117"/>
      <c r="GV179" s="117"/>
      <c r="GW179" s="117"/>
      <c r="GX179" s="117"/>
      <c r="GY179" s="117"/>
      <c r="GZ179" s="117"/>
      <c r="HA179" s="117"/>
      <c r="HB179" s="117"/>
      <c r="HC179" s="117"/>
      <c r="HD179" s="117"/>
      <c r="HE179" s="117"/>
      <c r="HF179" s="117"/>
      <c r="HG179" s="117"/>
      <c r="HH179" s="117"/>
      <c r="HI179" s="117"/>
      <c r="HJ179" s="117"/>
      <c r="HK179" s="117"/>
      <c r="HL179" s="117"/>
      <c r="HM179" s="117"/>
      <c r="HN179" s="117"/>
      <c r="HO179" s="117"/>
      <c r="HP179" s="117"/>
      <c r="HQ179" s="117"/>
      <c r="HR179" s="117"/>
      <c r="HS179" s="117"/>
      <c r="HT179" s="117"/>
      <c r="HU179" s="117"/>
      <c r="HV179" s="117"/>
      <c r="HW179" s="117"/>
      <c r="HX179" s="117"/>
      <c r="HY179" s="117"/>
      <c r="HZ179" s="117"/>
      <c r="IA179" s="117"/>
      <c r="IB179" s="117"/>
      <c r="IC179" s="117"/>
      <c r="ID179" s="117"/>
      <c r="IE179" s="117"/>
      <c r="IF179" s="117"/>
      <c r="IG179" s="117"/>
      <c r="IH179" s="117"/>
      <c r="II179" s="117"/>
      <c r="IJ179" s="117"/>
      <c r="IK179" s="117"/>
      <c r="IL179" s="117"/>
      <c r="IM179" s="117"/>
      <c r="IN179" s="117"/>
      <c r="IO179" s="117"/>
      <c r="IP179" s="117"/>
      <c r="IQ179" s="117"/>
      <c r="IR179" s="117"/>
      <c r="IS179" s="117"/>
      <c r="IT179" s="117"/>
      <c r="IU179" s="117"/>
    </row>
    <row r="180" spans="1:255" s="32" customFormat="1" ht="49.5" customHeight="1">
      <c r="A180" s="20">
        <v>13</v>
      </c>
      <c r="B180" s="31" t="s">
        <v>362</v>
      </c>
      <c r="C180" s="20" t="s">
        <v>236</v>
      </c>
      <c r="D180" s="31"/>
      <c r="E180" s="31"/>
      <c r="F180" s="31"/>
      <c r="G180" s="31"/>
      <c r="H180" s="31"/>
      <c r="I180" s="31"/>
      <c r="J180" s="31"/>
      <c r="K180" s="31"/>
      <c r="L180" s="31"/>
      <c r="M180" s="31"/>
      <c r="N180" s="31"/>
      <c r="O180" s="31"/>
      <c r="P180" s="31"/>
      <c r="Q180" s="31"/>
      <c r="R180" s="31"/>
      <c r="S180" s="31"/>
      <c r="T180" s="350">
        <v>500</v>
      </c>
      <c r="U180" s="31"/>
      <c r="V180" s="31"/>
      <c r="W180" s="20" t="s">
        <v>354</v>
      </c>
    </row>
    <row r="181" spans="1:255" s="32" customFormat="1" ht="54" customHeight="1">
      <c r="A181" s="99">
        <v>14</v>
      </c>
      <c r="B181" s="31" t="s">
        <v>363</v>
      </c>
      <c r="C181" s="20" t="s">
        <v>236</v>
      </c>
      <c r="D181" s="31"/>
      <c r="E181" s="31"/>
      <c r="F181" s="31"/>
      <c r="G181" s="31"/>
      <c r="H181" s="31"/>
      <c r="I181" s="31"/>
      <c r="J181" s="31"/>
      <c r="K181" s="31"/>
      <c r="L181" s="31"/>
      <c r="M181" s="31"/>
      <c r="N181" s="31"/>
      <c r="O181" s="31"/>
      <c r="P181" s="31"/>
      <c r="Q181" s="31"/>
      <c r="R181" s="31"/>
      <c r="S181" s="31"/>
      <c r="T181" s="350">
        <v>2100</v>
      </c>
      <c r="U181" s="31"/>
      <c r="V181" s="31"/>
      <c r="W181" s="20" t="s">
        <v>354</v>
      </c>
    </row>
    <row r="182" spans="1:255" s="32" customFormat="1" ht="49.5" customHeight="1">
      <c r="A182" s="20">
        <v>15</v>
      </c>
      <c r="B182" s="31" t="s">
        <v>364</v>
      </c>
      <c r="C182" s="20" t="s">
        <v>236</v>
      </c>
      <c r="D182" s="31"/>
      <c r="E182" s="31"/>
      <c r="F182" s="31"/>
      <c r="G182" s="31"/>
      <c r="H182" s="31"/>
      <c r="I182" s="31"/>
      <c r="J182" s="31"/>
      <c r="K182" s="31"/>
      <c r="L182" s="31"/>
      <c r="M182" s="31"/>
      <c r="N182" s="31"/>
      <c r="O182" s="31"/>
      <c r="P182" s="31"/>
      <c r="Q182" s="31"/>
      <c r="R182" s="31"/>
      <c r="S182" s="31"/>
      <c r="T182" s="350">
        <v>250</v>
      </c>
      <c r="U182" s="31"/>
      <c r="V182" s="31"/>
      <c r="W182" s="20" t="s">
        <v>354</v>
      </c>
    </row>
    <row r="183" spans="1:255" s="32" customFormat="1" ht="49.5" customHeight="1">
      <c r="A183" s="99">
        <v>16</v>
      </c>
      <c r="B183" s="31" t="s">
        <v>1440</v>
      </c>
      <c r="C183" s="20" t="s">
        <v>236</v>
      </c>
      <c r="D183" s="31"/>
      <c r="E183" s="31"/>
      <c r="F183" s="31"/>
      <c r="G183" s="31"/>
      <c r="H183" s="31"/>
      <c r="I183" s="31"/>
      <c r="J183" s="31"/>
      <c r="K183" s="31"/>
      <c r="L183" s="31"/>
      <c r="M183" s="31"/>
      <c r="N183" s="31"/>
      <c r="O183" s="31"/>
      <c r="P183" s="31"/>
      <c r="Q183" s="31"/>
      <c r="R183" s="31"/>
      <c r="S183" s="31"/>
      <c r="T183" s="350">
        <v>450</v>
      </c>
      <c r="U183" s="31"/>
      <c r="V183" s="31"/>
      <c r="W183" s="20" t="s">
        <v>354</v>
      </c>
    </row>
    <row r="184" spans="1:255" s="22" customFormat="1" ht="45.75" customHeight="1">
      <c r="A184" s="99">
        <v>18</v>
      </c>
      <c r="B184" s="97" t="s">
        <v>1151</v>
      </c>
      <c r="C184" s="140" t="s">
        <v>139</v>
      </c>
      <c r="D184" s="31"/>
      <c r="E184" s="31"/>
      <c r="F184" s="31"/>
      <c r="G184" s="31"/>
      <c r="H184" s="31"/>
      <c r="I184" s="31"/>
      <c r="J184" s="31"/>
      <c r="K184" s="31"/>
      <c r="L184" s="31"/>
      <c r="M184" s="31"/>
      <c r="N184" s="31"/>
      <c r="O184" s="31"/>
      <c r="P184" s="31"/>
      <c r="Q184" s="31"/>
      <c r="R184" s="31"/>
      <c r="S184" s="31"/>
      <c r="T184" s="350">
        <v>300</v>
      </c>
      <c r="U184" s="31"/>
      <c r="V184" s="31"/>
      <c r="W184" s="20" t="s">
        <v>1129</v>
      </c>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c r="BK184" s="32"/>
      <c r="BL184" s="32"/>
      <c r="BM184" s="32"/>
      <c r="BN184" s="32"/>
      <c r="BO184" s="32"/>
      <c r="BP184" s="32"/>
      <c r="BQ184" s="32"/>
      <c r="BR184" s="32"/>
      <c r="BS184" s="32"/>
      <c r="BT184" s="32"/>
      <c r="BU184" s="32"/>
      <c r="BV184" s="32"/>
      <c r="BW184" s="32"/>
      <c r="BX184" s="32"/>
      <c r="BY184" s="32"/>
      <c r="BZ184" s="32"/>
      <c r="CA184" s="32"/>
      <c r="CB184" s="32"/>
      <c r="CC184" s="32"/>
      <c r="CD184" s="32"/>
      <c r="CE184" s="32"/>
      <c r="CF184" s="32"/>
      <c r="CG184" s="32"/>
      <c r="CH184" s="32"/>
      <c r="CI184" s="32"/>
      <c r="CJ184" s="32"/>
      <c r="CK184" s="32"/>
      <c r="CL184" s="32"/>
      <c r="CM184" s="32"/>
      <c r="CN184" s="32"/>
      <c r="CO184" s="32"/>
      <c r="CP184" s="32"/>
      <c r="CQ184" s="32"/>
      <c r="CR184" s="32"/>
      <c r="CS184" s="32"/>
      <c r="CT184" s="32"/>
      <c r="CU184" s="32"/>
      <c r="CV184" s="32"/>
      <c r="CW184" s="32"/>
      <c r="CX184" s="32"/>
      <c r="CY184" s="32"/>
      <c r="CZ184" s="32"/>
      <c r="DA184" s="32"/>
      <c r="DB184" s="32"/>
      <c r="DC184" s="32"/>
      <c r="DD184" s="32"/>
      <c r="DE184" s="32"/>
      <c r="DF184" s="32"/>
      <c r="DG184" s="32"/>
      <c r="DH184" s="32"/>
      <c r="DI184" s="32"/>
      <c r="DJ184" s="32"/>
      <c r="DK184" s="32"/>
      <c r="DL184" s="32"/>
      <c r="DM184" s="32"/>
      <c r="DN184" s="32"/>
      <c r="DO184" s="32"/>
      <c r="DP184" s="32"/>
      <c r="DQ184" s="32"/>
      <c r="DR184" s="32"/>
      <c r="DS184" s="32"/>
      <c r="DT184" s="32"/>
      <c r="DU184" s="32"/>
      <c r="DV184" s="32"/>
      <c r="DW184" s="32"/>
      <c r="DX184" s="32"/>
      <c r="DY184" s="32"/>
      <c r="DZ184" s="32"/>
      <c r="EA184" s="32"/>
      <c r="EB184" s="32"/>
      <c r="EC184" s="32"/>
      <c r="ED184" s="32"/>
      <c r="EE184" s="32"/>
      <c r="EF184" s="32"/>
      <c r="EG184" s="32"/>
      <c r="EH184" s="32"/>
      <c r="EI184" s="32"/>
      <c r="EJ184" s="32"/>
      <c r="EK184" s="32"/>
      <c r="EL184" s="32"/>
      <c r="EM184" s="32"/>
      <c r="EN184" s="32"/>
      <c r="EO184" s="32"/>
      <c r="EP184" s="32"/>
      <c r="EQ184" s="32"/>
      <c r="ER184" s="32"/>
      <c r="ES184" s="32"/>
      <c r="ET184" s="32"/>
      <c r="EU184" s="32"/>
      <c r="EV184" s="32"/>
      <c r="EW184" s="32"/>
      <c r="EX184" s="32"/>
      <c r="EY184" s="32"/>
      <c r="EZ184" s="32"/>
      <c r="FA184" s="32"/>
      <c r="FB184" s="32"/>
      <c r="FC184" s="32"/>
      <c r="FD184" s="32"/>
      <c r="FE184" s="32"/>
      <c r="FF184" s="32"/>
      <c r="FG184" s="32"/>
      <c r="FH184" s="32"/>
      <c r="FI184" s="32"/>
      <c r="FJ184" s="32"/>
      <c r="FK184" s="32"/>
      <c r="FL184" s="32"/>
      <c r="FM184" s="32"/>
      <c r="FN184" s="32"/>
      <c r="FO184" s="32"/>
      <c r="FP184" s="32"/>
      <c r="FQ184" s="32"/>
      <c r="FR184" s="32"/>
      <c r="FS184" s="32"/>
      <c r="FT184" s="32"/>
      <c r="FU184" s="32"/>
      <c r="FV184" s="32"/>
      <c r="FW184" s="32"/>
      <c r="FX184" s="32"/>
      <c r="FY184" s="32"/>
      <c r="FZ184" s="32"/>
      <c r="GA184" s="32"/>
      <c r="GB184" s="32"/>
      <c r="GC184" s="32"/>
      <c r="GD184" s="32"/>
      <c r="GE184" s="32"/>
      <c r="GF184" s="32"/>
      <c r="GG184" s="32"/>
      <c r="GH184" s="32"/>
      <c r="GI184" s="32"/>
      <c r="GJ184" s="32"/>
      <c r="GK184" s="32"/>
      <c r="GL184" s="32"/>
      <c r="GM184" s="32"/>
      <c r="GN184" s="32"/>
      <c r="GO184" s="32"/>
      <c r="GP184" s="32"/>
      <c r="GQ184" s="32"/>
      <c r="GR184" s="32"/>
      <c r="GS184" s="32"/>
      <c r="GT184" s="32"/>
      <c r="GU184" s="32"/>
      <c r="GV184" s="32"/>
      <c r="GW184" s="32"/>
      <c r="GX184" s="32"/>
      <c r="GY184" s="32"/>
      <c r="GZ184" s="32"/>
      <c r="HA184" s="32"/>
      <c r="HB184" s="32"/>
      <c r="HC184" s="32"/>
      <c r="HD184" s="32"/>
      <c r="HE184" s="32"/>
      <c r="HF184" s="32"/>
      <c r="HG184" s="32"/>
      <c r="HH184" s="32"/>
      <c r="HI184" s="32"/>
      <c r="HJ184" s="32"/>
      <c r="HK184" s="32"/>
      <c r="HL184" s="32"/>
      <c r="HM184" s="32"/>
      <c r="HN184" s="32"/>
      <c r="HO184" s="32"/>
      <c r="HP184" s="32"/>
      <c r="HQ184" s="32"/>
      <c r="HR184" s="32"/>
      <c r="HS184" s="32"/>
      <c r="HT184" s="32"/>
      <c r="HU184" s="32"/>
      <c r="HV184" s="32"/>
      <c r="HW184" s="32"/>
      <c r="HX184" s="32"/>
      <c r="HY184" s="32"/>
      <c r="HZ184" s="32"/>
      <c r="IA184" s="32"/>
      <c r="IB184" s="32"/>
      <c r="IC184" s="32"/>
      <c r="ID184" s="32"/>
      <c r="IE184" s="32"/>
      <c r="IF184" s="32"/>
      <c r="IG184" s="32"/>
      <c r="IH184" s="32"/>
      <c r="II184" s="32"/>
      <c r="IJ184" s="32"/>
      <c r="IK184" s="32"/>
      <c r="IL184" s="32"/>
      <c r="IM184" s="32"/>
      <c r="IN184" s="32"/>
      <c r="IO184" s="32"/>
      <c r="IP184" s="32"/>
      <c r="IQ184" s="32"/>
      <c r="IR184" s="32"/>
      <c r="IS184" s="32"/>
      <c r="IT184" s="32"/>
      <c r="IU184" s="32"/>
    </row>
    <row r="185" spans="1:255" s="22" customFormat="1" ht="41.45" customHeight="1">
      <c r="A185" s="20">
        <v>19</v>
      </c>
      <c r="B185" s="97" t="s">
        <v>1127</v>
      </c>
      <c r="C185" s="140" t="s">
        <v>154</v>
      </c>
      <c r="D185" s="31"/>
      <c r="E185" s="31"/>
      <c r="F185" s="31"/>
      <c r="G185" s="31"/>
      <c r="H185" s="31"/>
      <c r="I185" s="31"/>
      <c r="J185" s="31"/>
      <c r="K185" s="31"/>
      <c r="L185" s="31"/>
      <c r="M185" s="31"/>
      <c r="N185" s="31"/>
      <c r="O185" s="31"/>
      <c r="P185" s="31"/>
      <c r="Q185" s="31"/>
      <c r="R185" s="31"/>
      <c r="S185" s="31"/>
      <c r="T185" s="350">
        <v>2500</v>
      </c>
      <c r="U185" s="31"/>
      <c r="V185" s="31"/>
      <c r="W185" s="20" t="s">
        <v>1129</v>
      </c>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c r="BK185" s="32"/>
      <c r="BL185" s="32"/>
      <c r="BM185" s="32"/>
      <c r="BN185" s="32"/>
      <c r="BO185" s="32"/>
      <c r="BP185" s="32"/>
      <c r="BQ185" s="32"/>
      <c r="BR185" s="32"/>
      <c r="BS185" s="32"/>
      <c r="BT185" s="32"/>
      <c r="BU185" s="32"/>
      <c r="BV185" s="32"/>
      <c r="BW185" s="32"/>
      <c r="BX185" s="32"/>
      <c r="BY185" s="32"/>
      <c r="BZ185" s="32"/>
      <c r="CA185" s="32"/>
      <c r="CB185" s="32"/>
      <c r="CC185" s="32"/>
      <c r="CD185" s="32"/>
      <c r="CE185" s="32"/>
      <c r="CF185" s="32"/>
      <c r="CG185" s="32"/>
      <c r="CH185" s="32"/>
      <c r="CI185" s="32"/>
      <c r="CJ185" s="32"/>
      <c r="CK185" s="32"/>
      <c r="CL185" s="32"/>
      <c r="CM185" s="32"/>
      <c r="CN185" s="32"/>
      <c r="CO185" s="32"/>
      <c r="CP185" s="32"/>
      <c r="CQ185" s="32"/>
      <c r="CR185" s="32"/>
      <c r="CS185" s="32"/>
      <c r="CT185" s="32"/>
      <c r="CU185" s="32"/>
      <c r="CV185" s="32"/>
      <c r="CW185" s="32"/>
      <c r="CX185" s="32"/>
      <c r="CY185" s="32"/>
      <c r="CZ185" s="32"/>
      <c r="DA185" s="32"/>
      <c r="DB185" s="32"/>
      <c r="DC185" s="32"/>
      <c r="DD185" s="32"/>
      <c r="DE185" s="32"/>
      <c r="DF185" s="32"/>
      <c r="DG185" s="32"/>
      <c r="DH185" s="32"/>
      <c r="DI185" s="32"/>
      <c r="DJ185" s="32"/>
      <c r="DK185" s="32"/>
      <c r="DL185" s="32"/>
      <c r="DM185" s="32"/>
      <c r="DN185" s="32"/>
      <c r="DO185" s="32"/>
      <c r="DP185" s="32"/>
      <c r="DQ185" s="32"/>
      <c r="DR185" s="32"/>
      <c r="DS185" s="32"/>
      <c r="DT185" s="32"/>
      <c r="DU185" s="32"/>
      <c r="DV185" s="32"/>
      <c r="DW185" s="32"/>
      <c r="DX185" s="32"/>
      <c r="DY185" s="32"/>
      <c r="DZ185" s="32"/>
      <c r="EA185" s="32"/>
      <c r="EB185" s="32"/>
      <c r="EC185" s="32"/>
      <c r="ED185" s="32"/>
      <c r="EE185" s="32"/>
      <c r="EF185" s="32"/>
      <c r="EG185" s="32"/>
      <c r="EH185" s="32"/>
      <c r="EI185" s="32"/>
      <c r="EJ185" s="32"/>
      <c r="EK185" s="32"/>
      <c r="EL185" s="32"/>
      <c r="EM185" s="32"/>
      <c r="EN185" s="32"/>
      <c r="EO185" s="32"/>
      <c r="EP185" s="32"/>
      <c r="EQ185" s="32"/>
      <c r="ER185" s="32"/>
      <c r="ES185" s="32"/>
      <c r="ET185" s="32"/>
      <c r="EU185" s="32"/>
      <c r="EV185" s="32"/>
      <c r="EW185" s="32"/>
      <c r="EX185" s="32"/>
      <c r="EY185" s="32"/>
      <c r="EZ185" s="32"/>
      <c r="FA185" s="32"/>
      <c r="FB185" s="32"/>
      <c r="FC185" s="32"/>
      <c r="FD185" s="32"/>
      <c r="FE185" s="32"/>
      <c r="FF185" s="32"/>
      <c r="FG185" s="32"/>
      <c r="FH185" s="32"/>
      <c r="FI185" s="32"/>
      <c r="FJ185" s="32"/>
      <c r="FK185" s="32"/>
      <c r="FL185" s="32"/>
      <c r="FM185" s="32"/>
      <c r="FN185" s="32"/>
      <c r="FO185" s="32"/>
      <c r="FP185" s="32"/>
      <c r="FQ185" s="32"/>
      <c r="FR185" s="32"/>
      <c r="FS185" s="32"/>
      <c r="FT185" s="32"/>
      <c r="FU185" s="32"/>
      <c r="FV185" s="32"/>
      <c r="FW185" s="32"/>
      <c r="FX185" s="32"/>
      <c r="FY185" s="32"/>
      <c r="FZ185" s="32"/>
      <c r="GA185" s="32"/>
      <c r="GB185" s="32"/>
      <c r="GC185" s="32"/>
      <c r="GD185" s="32"/>
      <c r="GE185" s="32"/>
      <c r="GF185" s="32"/>
      <c r="GG185" s="32"/>
      <c r="GH185" s="32"/>
      <c r="GI185" s="32"/>
      <c r="GJ185" s="32"/>
      <c r="GK185" s="32"/>
      <c r="GL185" s="32"/>
      <c r="GM185" s="32"/>
      <c r="GN185" s="32"/>
      <c r="GO185" s="32"/>
      <c r="GP185" s="32"/>
      <c r="GQ185" s="32"/>
      <c r="GR185" s="32"/>
      <c r="GS185" s="32"/>
      <c r="GT185" s="32"/>
      <c r="GU185" s="32"/>
      <c r="GV185" s="32"/>
      <c r="GW185" s="32"/>
      <c r="GX185" s="32"/>
      <c r="GY185" s="32"/>
      <c r="GZ185" s="32"/>
      <c r="HA185" s="32"/>
      <c r="HB185" s="32"/>
      <c r="HC185" s="32"/>
      <c r="HD185" s="32"/>
      <c r="HE185" s="32"/>
      <c r="HF185" s="32"/>
      <c r="HG185" s="32"/>
      <c r="HH185" s="32"/>
      <c r="HI185" s="32"/>
      <c r="HJ185" s="32"/>
      <c r="HK185" s="32"/>
      <c r="HL185" s="32"/>
      <c r="HM185" s="32"/>
      <c r="HN185" s="32"/>
      <c r="HO185" s="32"/>
      <c r="HP185" s="32"/>
      <c r="HQ185" s="32"/>
      <c r="HR185" s="32"/>
      <c r="HS185" s="32"/>
      <c r="HT185" s="32"/>
      <c r="HU185" s="32"/>
      <c r="HV185" s="32"/>
      <c r="HW185" s="32"/>
      <c r="HX185" s="32"/>
      <c r="HY185" s="32"/>
      <c r="HZ185" s="32"/>
      <c r="IA185" s="32"/>
      <c r="IB185" s="32"/>
      <c r="IC185" s="32"/>
      <c r="ID185" s="32"/>
      <c r="IE185" s="32"/>
      <c r="IF185" s="32"/>
      <c r="IG185" s="32"/>
      <c r="IH185" s="32"/>
      <c r="II185" s="32"/>
      <c r="IJ185" s="32"/>
      <c r="IK185" s="32"/>
      <c r="IL185" s="32"/>
      <c r="IM185" s="32"/>
      <c r="IN185" s="32"/>
      <c r="IO185" s="32"/>
      <c r="IP185" s="32"/>
      <c r="IQ185" s="32"/>
      <c r="IR185" s="32"/>
      <c r="IS185" s="32"/>
      <c r="IT185" s="32"/>
      <c r="IU185" s="32"/>
    </row>
    <row r="186" spans="1:255" s="144" customFormat="1" ht="41.1" customHeight="1">
      <c r="A186" s="99">
        <v>20</v>
      </c>
      <c r="B186" s="97" t="s">
        <v>1128</v>
      </c>
      <c r="C186" s="140" t="s">
        <v>154</v>
      </c>
      <c r="D186" s="31"/>
      <c r="E186" s="31"/>
      <c r="F186" s="31"/>
      <c r="G186" s="31"/>
      <c r="H186" s="31"/>
      <c r="I186" s="31"/>
      <c r="J186" s="31"/>
      <c r="K186" s="31"/>
      <c r="L186" s="31"/>
      <c r="M186" s="31"/>
      <c r="N186" s="31"/>
      <c r="O186" s="31"/>
      <c r="P186" s="31"/>
      <c r="Q186" s="31"/>
      <c r="R186" s="31"/>
      <c r="S186" s="31"/>
      <c r="T186" s="350">
        <v>900</v>
      </c>
      <c r="U186" s="31"/>
      <c r="V186" s="31"/>
      <c r="W186" s="20" t="s">
        <v>1129</v>
      </c>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c r="BI186" s="32"/>
      <c r="BJ186" s="32"/>
      <c r="BK186" s="32"/>
      <c r="BL186" s="32"/>
      <c r="BM186" s="32"/>
      <c r="BN186" s="32"/>
      <c r="BO186" s="32"/>
      <c r="BP186" s="32"/>
      <c r="BQ186" s="32"/>
      <c r="BR186" s="32"/>
      <c r="BS186" s="32"/>
      <c r="BT186" s="32"/>
      <c r="BU186" s="32"/>
      <c r="BV186" s="32"/>
      <c r="BW186" s="32"/>
      <c r="BX186" s="32"/>
      <c r="BY186" s="32"/>
      <c r="BZ186" s="32"/>
      <c r="CA186" s="32"/>
      <c r="CB186" s="32"/>
      <c r="CC186" s="32"/>
      <c r="CD186" s="32"/>
      <c r="CE186" s="32"/>
      <c r="CF186" s="32"/>
      <c r="CG186" s="32"/>
      <c r="CH186" s="32"/>
      <c r="CI186" s="32"/>
      <c r="CJ186" s="32"/>
      <c r="CK186" s="32"/>
      <c r="CL186" s="32"/>
      <c r="CM186" s="32"/>
      <c r="CN186" s="32"/>
      <c r="CO186" s="32"/>
      <c r="CP186" s="32"/>
      <c r="CQ186" s="32"/>
      <c r="CR186" s="32"/>
      <c r="CS186" s="32"/>
      <c r="CT186" s="32"/>
      <c r="CU186" s="32"/>
      <c r="CV186" s="32"/>
      <c r="CW186" s="32"/>
      <c r="CX186" s="32"/>
      <c r="CY186" s="32"/>
      <c r="CZ186" s="32"/>
      <c r="DA186" s="32"/>
      <c r="DB186" s="32"/>
      <c r="DC186" s="32"/>
      <c r="DD186" s="32"/>
      <c r="DE186" s="32"/>
      <c r="DF186" s="32"/>
      <c r="DG186" s="32"/>
      <c r="DH186" s="32"/>
      <c r="DI186" s="32"/>
      <c r="DJ186" s="32"/>
      <c r="DK186" s="32"/>
      <c r="DL186" s="32"/>
      <c r="DM186" s="32"/>
      <c r="DN186" s="32"/>
      <c r="DO186" s="32"/>
      <c r="DP186" s="32"/>
      <c r="DQ186" s="32"/>
      <c r="DR186" s="32"/>
      <c r="DS186" s="32"/>
      <c r="DT186" s="32"/>
      <c r="DU186" s="32"/>
      <c r="DV186" s="32"/>
      <c r="DW186" s="32"/>
      <c r="DX186" s="32"/>
      <c r="DY186" s="32"/>
      <c r="DZ186" s="32"/>
      <c r="EA186" s="32"/>
      <c r="EB186" s="32"/>
      <c r="EC186" s="32"/>
      <c r="ED186" s="32"/>
      <c r="EE186" s="32"/>
      <c r="EF186" s="32"/>
      <c r="EG186" s="32"/>
      <c r="EH186" s="32"/>
      <c r="EI186" s="32"/>
      <c r="EJ186" s="32"/>
      <c r="EK186" s="32"/>
      <c r="EL186" s="32"/>
      <c r="EM186" s="32"/>
      <c r="EN186" s="32"/>
      <c r="EO186" s="32"/>
      <c r="EP186" s="32"/>
      <c r="EQ186" s="32"/>
      <c r="ER186" s="32"/>
      <c r="ES186" s="32"/>
      <c r="ET186" s="32"/>
      <c r="EU186" s="32"/>
      <c r="EV186" s="32"/>
      <c r="EW186" s="32"/>
      <c r="EX186" s="32"/>
      <c r="EY186" s="32"/>
      <c r="EZ186" s="32"/>
      <c r="FA186" s="32"/>
      <c r="FB186" s="32"/>
      <c r="FC186" s="32"/>
      <c r="FD186" s="32"/>
      <c r="FE186" s="32"/>
      <c r="FF186" s="32"/>
      <c r="FG186" s="32"/>
      <c r="FH186" s="32"/>
      <c r="FI186" s="32"/>
      <c r="FJ186" s="32"/>
      <c r="FK186" s="32"/>
      <c r="FL186" s="32"/>
      <c r="FM186" s="32"/>
      <c r="FN186" s="32"/>
      <c r="FO186" s="32"/>
      <c r="FP186" s="32"/>
      <c r="FQ186" s="32"/>
      <c r="FR186" s="32"/>
      <c r="FS186" s="32"/>
      <c r="FT186" s="32"/>
      <c r="FU186" s="32"/>
      <c r="FV186" s="32"/>
      <c r="FW186" s="32"/>
      <c r="FX186" s="32"/>
      <c r="FY186" s="32"/>
      <c r="FZ186" s="32"/>
      <c r="GA186" s="32"/>
      <c r="GB186" s="32"/>
      <c r="GC186" s="32"/>
      <c r="GD186" s="32"/>
      <c r="GE186" s="32"/>
      <c r="GF186" s="32"/>
      <c r="GG186" s="32"/>
      <c r="GH186" s="32"/>
      <c r="GI186" s="32"/>
      <c r="GJ186" s="32"/>
      <c r="GK186" s="32"/>
      <c r="GL186" s="32"/>
      <c r="GM186" s="32"/>
      <c r="GN186" s="32"/>
      <c r="GO186" s="32"/>
      <c r="GP186" s="32"/>
      <c r="GQ186" s="32"/>
      <c r="GR186" s="32"/>
      <c r="GS186" s="32"/>
      <c r="GT186" s="32"/>
      <c r="GU186" s="32"/>
      <c r="GV186" s="32"/>
      <c r="GW186" s="32"/>
      <c r="GX186" s="32"/>
      <c r="GY186" s="32"/>
      <c r="GZ186" s="32"/>
      <c r="HA186" s="32"/>
      <c r="HB186" s="32"/>
      <c r="HC186" s="32"/>
      <c r="HD186" s="32"/>
      <c r="HE186" s="32"/>
      <c r="HF186" s="32"/>
      <c r="HG186" s="32"/>
      <c r="HH186" s="32"/>
      <c r="HI186" s="32"/>
      <c r="HJ186" s="32"/>
      <c r="HK186" s="32"/>
      <c r="HL186" s="32"/>
      <c r="HM186" s="32"/>
      <c r="HN186" s="32"/>
      <c r="HO186" s="32"/>
      <c r="HP186" s="32"/>
      <c r="HQ186" s="32"/>
      <c r="HR186" s="32"/>
      <c r="HS186" s="32"/>
      <c r="HT186" s="32"/>
      <c r="HU186" s="32"/>
      <c r="HV186" s="32"/>
      <c r="HW186" s="32"/>
      <c r="HX186" s="32"/>
      <c r="HY186" s="32"/>
      <c r="HZ186" s="32"/>
      <c r="IA186" s="32"/>
      <c r="IB186" s="32"/>
      <c r="IC186" s="32"/>
      <c r="ID186" s="32"/>
      <c r="IE186" s="32"/>
      <c r="IF186" s="32"/>
      <c r="IG186" s="32"/>
      <c r="IH186" s="32"/>
      <c r="II186" s="32"/>
      <c r="IJ186" s="32"/>
      <c r="IK186" s="32"/>
      <c r="IL186" s="32"/>
      <c r="IM186" s="32"/>
      <c r="IN186" s="32"/>
      <c r="IO186" s="32"/>
      <c r="IP186" s="32"/>
      <c r="IQ186" s="32"/>
      <c r="IR186" s="32"/>
      <c r="IS186" s="32"/>
      <c r="IT186" s="32"/>
      <c r="IU186" s="32"/>
    </row>
    <row r="187" spans="1:255" s="144" customFormat="1" ht="41.1" customHeight="1">
      <c r="A187" s="20">
        <v>21</v>
      </c>
      <c r="B187" s="31" t="s">
        <v>1631</v>
      </c>
      <c r="C187" s="20"/>
      <c r="D187" s="31"/>
      <c r="E187" s="31"/>
      <c r="F187" s="31"/>
      <c r="G187" s="31"/>
      <c r="H187" s="31"/>
      <c r="I187" s="31"/>
      <c r="J187" s="31"/>
      <c r="K187" s="31"/>
      <c r="L187" s="31"/>
      <c r="M187" s="31"/>
      <c r="N187" s="31"/>
      <c r="O187" s="31"/>
      <c r="P187" s="31"/>
      <c r="Q187" s="31"/>
      <c r="R187" s="31"/>
      <c r="S187" s="31"/>
      <c r="T187" s="350">
        <v>7000</v>
      </c>
      <c r="U187" s="31"/>
      <c r="V187" s="31"/>
      <c r="W187" s="20" t="s">
        <v>77</v>
      </c>
      <c r="X187" s="168"/>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c r="BA187" s="32"/>
      <c r="BB187" s="32"/>
      <c r="BC187" s="32"/>
      <c r="BD187" s="32"/>
      <c r="BE187" s="32"/>
      <c r="BF187" s="32"/>
      <c r="BG187" s="32"/>
      <c r="BH187" s="32"/>
      <c r="BI187" s="32"/>
      <c r="BJ187" s="32"/>
      <c r="BK187" s="32"/>
      <c r="BL187" s="32"/>
      <c r="BM187" s="32"/>
      <c r="BN187" s="32"/>
      <c r="BO187" s="32"/>
      <c r="BP187" s="32"/>
      <c r="BQ187" s="32"/>
      <c r="BR187" s="32"/>
      <c r="BS187" s="32"/>
      <c r="BT187" s="32"/>
      <c r="BU187" s="32"/>
      <c r="BV187" s="32"/>
      <c r="BW187" s="32"/>
      <c r="BX187" s="32"/>
      <c r="BY187" s="32"/>
      <c r="BZ187" s="32"/>
      <c r="CA187" s="32"/>
      <c r="CB187" s="32"/>
      <c r="CC187" s="32"/>
      <c r="CD187" s="32"/>
      <c r="CE187" s="32"/>
      <c r="CF187" s="32"/>
      <c r="CG187" s="32"/>
      <c r="CH187" s="32"/>
      <c r="CI187" s="32"/>
      <c r="CJ187" s="32"/>
      <c r="CK187" s="32"/>
      <c r="CL187" s="32"/>
      <c r="CM187" s="32"/>
      <c r="CN187" s="32"/>
      <c r="CO187" s="32"/>
      <c r="CP187" s="32"/>
      <c r="CQ187" s="32"/>
      <c r="CR187" s="32"/>
      <c r="CS187" s="32"/>
      <c r="CT187" s="32"/>
      <c r="CU187" s="32"/>
      <c r="CV187" s="32"/>
      <c r="CW187" s="32"/>
      <c r="CX187" s="32"/>
      <c r="CY187" s="32"/>
      <c r="CZ187" s="32"/>
      <c r="DA187" s="32"/>
      <c r="DB187" s="32"/>
      <c r="DC187" s="32"/>
      <c r="DD187" s="32"/>
      <c r="DE187" s="32"/>
      <c r="DF187" s="32"/>
      <c r="DG187" s="32"/>
      <c r="DH187" s="32"/>
      <c r="DI187" s="32"/>
      <c r="DJ187" s="32"/>
      <c r="DK187" s="32"/>
      <c r="DL187" s="32"/>
      <c r="DM187" s="32"/>
      <c r="DN187" s="32"/>
      <c r="DO187" s="32"/>
      <c r="DP187" s="32"/>
      <c r="DQ187" s="32"/>
      <c r="DR187" s="32"/>
      <c r="DS187" s="32"/>
      <c r="DT187" s="32"/>
      <c r="DU187" s="32"/>
      <c r="DV187" s="32"/>
      <c r="DW187" s="32"/>
      <c r="DX187" s="32"/>
      <c r="DY187" s="32"/>
      <c r="DZ187" s="32"/>
      <c r="EA187" s="32"/>
      <c r="EB187" s="32"/>
      <c r="EC187" s="32"/>
      <c r="ED187" s="32"/>
      <c r="EE187" s="32"/>
      <c r="EF187" s="32"/>
      <c r="EG187" s="32"/>
      <c r="EH187" s="32"/>
      <c r="EI187" s="32"/>
      <c r="EJ187" s="32"/>
      <c r="EK187" s="32"/>
      <c r="EL187" s="32"/>
      <c r="EM187" s="32"/>
      <c r="EN187" s="32"/>
      <c r="EO187" s="32"/>
      <c r="EP187" s="32"/>
      <c r="EQ187" s="32"/>
      <c r="ER187" s="32"/>
      <c r="ES187" s="32"/>
      <c r="ET187" s="32"/>
      <c r="EU187" s="32"/>
      <c r="EV187" s="32"/>
      <c r="EW187" s="32"/>
      <c r="EX187" s="32"/>
      <c r="EY187" s="32"/>
      <c r="EZ187" s="32"/>
      <c r="FA187" s="32"/>
      <c r="FB187" s="32"/>
      <c r="FC187" s="32"/>
      <c r="FD187" s="32"/>
      <c r="FE187" s="32"/>
      <c r="FF187" s="32"/>
      <c r="FG187" s="32"/>
      <c r="FH187" s="32"/>
      <c r="FI187" s="32"/>
      <c r="FJ187" s="32"/>
      <c r="FK187" s="32"/>
      <c r="FL187" s="32"/>
      <c r="FM187" s="32"/>
      <c r="FN187" s="32"/>
      <c r="FO187" s="32"/>
      <c r="FP187" s="32"/>
      <c r="FQ187" s="32"/>
      <c r="FR187" s="32"/>
      <c r="FS187" s="32"/>
      <c r="FT187" s="32"/>
      <c r="FU187" s="32"/>
      <c r="FV187" s="32"/>
      <c r="FW187" s="32"/>
      <c r="FX187" s="32"/>
      <c r="FY187" s="32"/>
      <c r="FZ187" s="32"/>
      <c r="GA187" s="32"/>
      <c r="GB187" s="32"/>
      <c r="GC187" s="32"/>
      <c r="GD187" s="32"/>
      <c r="GE187" s="32"/>
      <c r="GF187" s="32"/>
      <c r="GG187" s="32"/>
      <c r="GH187" s="32"/>
      <c r="GI187" s="32"/>
      <c r="GJ187" s="32"/>
      <c r="GK187" s="32"/>
      <c r="GL187" s="32"/>
      <c r="GM187" s="32"/>
      <c r="GN187" s="32"/>
      <c r="GO187" s="32"/>
      <c r="GP187" s="32"/>
      <c r="GQ187" s="32"/>
      <c r="GR187" s="32"/>
      <c r="GS187" s="32"/>
      <c r="GT187" s="32"/>
      <c r="GU187" s="32"/>
      <c r="GV187" s="32"/>
      <c r="GW187" s="32"/>
      <c r="GX187" s="32"/>
      <c r="GY187" s="32"/>
      <c r="GZ187" s="32"/>
      <c r="HA187" s="32"/>
      <c r="HB187" s="32"/>
      <c r="HC187" s="32"/>
      <c r="HD187" s="32"/>
      <c r="HE187" s="32"/>
      <c r="HF187" s="32"/>
      <c r="HG187" s="32"/>
      <c r="HH187" s="32"/>
      <c r="HI187" s="32"/>
      <c r="HJ187" s="32"/>
      <c r="HK187" s="32"/>
      <c r="HL187" s="32"/>
      <c r="HM187" s="32"/>
      <c r="HN187" s="32"/>
      <c r="HO187" s="32"/>
      <c r="HP187" s="32"/>
      <c r="HQ187" s="32"/>
      <c r="HR187" s="32"/>
      <c r="HS187" s="32"/>
      <c r="HT187" s="32"/>
      <c r="HU187" s="32"/>
      <c r="HV187" s="32"/>
      <c r="HW187" s="32"/>
      <c r="HX187" s="32"/>
      <c r="HY187" s="32"/>
      <c r="HZ187" s="32"/>
      <c r="IA187" s="32"/>
      <c r="IB187" s="32"/>
      <c r="IC187" s="32"/>
      <c r="ID187" s="32"/>
      <c r="IE187" s="32"/>
      <c r="IF187" s="32"/>
      <c r="IG187" s="32"/>
      <c r="IH187" s="32"/>
      <c r="II187" s="32"/>
      <c r="IJ187" s="32"/>
      <c r="IK187" s="32"/>
      <c r="IL187" s="32"/>
      <c r="IM187" s="32"/>
      <c r="IN187" s="32"/>
      <c r="IO187" s="32"/>
      <c r="IP187" s="32"/>
      <c r="IQ187" s="32"/>
      <c r="IR187" s="32"/>
      <c r="IS187" s="32"/>
      <c r="IT187" s="32"/>
      <c r="IU187" s="32"/>
    </row>
    <row r="188" spans="1:255" s="169" customFormat="1" ht="47.1" customHeight="1">
      <c r="A188" s="99">
        <v>22</v>
      </c>
      <c r="B188" s="31" t="s">
        <v>1632</v>
      </c>
      <c r="C188" s="20"/>
      <c r="D188" s="31"/>
      <c r="E188" s="31"/>
      <c r="F188" s="31"/>
      <c r="G188" s="31"/>
      <c r="H188" s="31"/>
      <c r="I188" s="31"/>
      <c r="J188" s="31"/>
      <c r="K188" s="31"/>
      <c r="L188" s="31"/>
      <c r="M188" s="31"/>
      <c r="N188" s="31"/>
      <c r="O188" s="31"/>
      <c r="P188" s="31"/>
      <c r="Q188" s="31"/>
      <c r="R188" s="31"/>
      <c r="S188" s="31"/>
      <c r="T188" s="350">
        <v>3000</v>
      </c>
      <c r="U188" s="31"/>
      <c r="V188" s="31"/>
      <c r="W188" s="20" t="s">
        <v>77</v>
      </c>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c r="BM188" s="32"/>
      <c r="BN188" s="32"/>
      <c r="BO188" s="32"/>
      <c r="BP188" s="32"/>
      <c r="BQ188" s="32"/>
      <c r="BR188" s="32"/>
      <c r="BS188" s="32"/>
      <c r="BT188" s="32"/>
      <c r="BU188" s="32"/>
      <c r="BV188" s="32"/>
      <c r="BW188" s="32"/>
      <c r="BX188" s="32"/>
      <c r="BY188" s="32"/>
      <c r="BZ188" s="32"/>
      <c r="CA188" s="32"/>
      <c r="CB188" s="32"/>
      <c r="CC188" s="32"/>
      <c r="CD188" s="32"/>
      <c r="CE188" s="32"/>
      <c r="CF188" s="32"/>
      <c r="CG188" s="32"/>
      <c r="CH188" s="32"/>
      <c r="CI188" s="32"/>
      <c r="CJ188" s="32"/>
      <c r="CK188" s="32"/>
      <c r="CL188" s="32"/>
      <c r="CM188" s="32"/>
      <c r="CN188" s="32"/>
      <c r="CO188" s="32"/>
      <c r="CP188" s="32"/>
      <c r="CQ188" s="32"/>
      <c r="CR188" s="32"/>
      <c r="CS188" s="32"/>
      <c r="CT188" s="32"/>
      <c r="CU188" s="32"/>
      <c r="CV188" s="32"/>
      <c r="CW188" s="32"/>
      <c r="CX188" s="32"/>
      <c r="CY188" s="32"/>
      <c r="CZ188" s="32"/>
      <c r="DA188" s="32"/>
      <c r="DB188" s="32"/>
      <c r="DC188" s="32"/>
      <c r="DD188" s="32"/>
      <c r="DE188" s="32"/>
      <c r="DF188" s="32"/>
      <c r="DG188" s="32"/>
      <c r="DH188" s="32"/>
      <c r="DI188" s="32"/>
      <c r="DJ188" s="32"/>
      <c r="DK188" s="32"/>
      <c r="DL188" s="32"/>
      <c r="DM188" s="32"/>
      <c r="DN188" s="32"/>
      <c r="DO188" s="32"/>
      <c r="DP188" s="32"/>
      <c r="DQ188" s="32"/>
      <c r="DR188" s="32"/>
      <c r="DS188" s="32"/>
      <c r="DT188" s="32"/>
      <c r="DU188" s="32"/>
      <c r="DV188" s="32"/>
      <c r="DW188" s="32"/>
      <c r="DX188" s="32"/>
      <c r="DY188" s="32"/>
      <c r="DZ188" s="32"/>
      <c r="EA188" s="32"/>
      <c r="EB188" s="32"/>
      <c r="EC188" s="32"/>
      <c r="ED188" s="32"/>
      <c r="EE188" s="32"/>
      <c r="EF188" s="32"/>
      <c r="EG188" s="32"/>
      <c r="EH188" s="32"/>
      <c r="EI188" s="32"/>
      <c r="EJ188" s="32"/>
      <c r="EK188" s="32"/>
      <c r="EL188" s="32"/>
      <c r="EM188" s="32"/>
      <c r="EN188" s="32"/>
      <c r="EO188" s="32"/>
      <c r="EP188" s="32"/>
      <c r="EQ188" s="32"/>
      <c r="ER188" s="32"/>
      <c r="ES188" s="32"/>
      <c r="ET188" s="32"/>
      <c r="EU188" s="32"/>
      <c r="EV188" s="32"/>
      <c r="EW188" s="32"/>
      <c r="EX188" s="32"/>
      <c r="EY188" s="32"/>
      <c r="EZ188" s="32"/>
      <c r="FA188" s="32"/>
      <c r="FB188" s="32"/>
      <c r="FC188" s="32"/>
      <c r="FD188" s="32"/>
      <c r="FE188" s="32"/>
      <c r="FF188" s="32"/>
      <c r="FG188" s="32"/>
      <c r="FH188" s="32"/>
      <c r="FI188" s="32"/>
      <c r="FJ188" s="32"/>
      <c r="FK188" s="32"/>
      <c r="FL188" s="32"/>
      <c r="FM188" s="32"/>
      <c r="FN188" s="32"/>
      <c r="FO188" s="32"/>
      <c r="FP188" s="32"/>
      <c r="FQ188" s="32"/>
      <c r="FR188" s="32"/>
      <c r="FS188" s="32"/>
      <c r="FT188" s="32"/>
      <c r="FU188" s="32"/>
      <c r="FV188" s="32"/>
      <c r="FW188" s="32"/>
      <c r="FX188" s="32"/>
      <c r="FY188" s="32"/>
      <c r="FZ188" s="32"/>
      <c r="GA188" s="32"/>
      <c r="GB188" s="32"/>
      <c r="GC188" s="32"/>
      <c r="GD188" s="32"/>
      <c r="GE188" s="32"/>
      <c r="GF188" s="32"/>
      <c r="GG188" s="32"/>
      <c r="GH188" s="32"/>
      <c r="GI188" s="32"/>
      <c r="GJ188" s="32"/>
      <c r="GK188" s="32"/>
      <c r="GL188" s="32"/>
      <c r="GM188" s="32"/>
      <c r="GN188" s="32"/>
      <c r="GO188" s="32"/>
      <c r="GP188" s="32"/>
      <c r="GQ188" s="32"/>
      <c r="GR188" s="32"/>
      <c r="GS188" s="32"/>
      <c r="GT188" s="32"/>
      <c r="GU188" s="32"/>
      <c r="GV188" s="32"/>
      <c r="GW188" s="32"/>
      <c r="GX188" s="32"/>
      <c r="GY188" s="32"/>
      <c r="GZ188" s="32"/>
      <c r="HA188" s="32"/>
      <c r="HB188" s="32"/>
      <c r="HC188" s="32"/>
      <c r="HD188" s="32"/>
      <c r="HE188" s="32"/>
      <c r="HF188" s="32"/>
      <c r="HG188" s="32"/>
      <c r="HH188" s="32"/>
      <c r="HI188" s="32"/>
      <c r="HJ188" s="32"/>
      <c r="HK188" s="32"/>
      <c r="HL188" s="32"/>
      <c r="HM188" s="32"/>
      <c r="HN188" s="32"/>
      <c r="HO188" s="32"/>
      <c r="HP188" s="32"/>
      <c r="HQ188" s="32"/>
      <c r="HR188" s="32"/>
      <c r="HS188" s="32"/>
      <c r="HT188" s="32"/>
      <c r="HU188" s="32"/>
      <c r="HV188" s="32"/>
      <c r="HW188" s="32"/>
      <c r="HX188" s="32"/>
      <c r="HY188" s="32"/>
      <c r="HZ188" s="32"/>
      <c r="IA188" s="32"/>
      <c r="IB188" s="32"/>
      <c r="IC188" s="32"/>
      <c r="ID188" s="32"/>
      <c r="IE188" s="32"/>
      <c r="IF188" s="32"/>
      <c r="IG188" s="32"/>
      <c r="IH188" s="32"/>
      <c r="II188" s="32"/>
      <c r="IJ188" s="32"/>
      <c r="IK188" s="32"/>
      <c r="IL188" s="32"/>
      <c r="IM188" s="32"/>
      <c r="IN188" s="32"/>
      <c r="IO188" s="32"/>
      <c r="IP188" s="32"/>
      <c r="IQ188" s="32"/>
      <c r="IR188" s="32"/>
      <c r="IS188" s="32"/>
      <c r="IT188" s="32"/>
      <c r="IU188" s="32"/>
    </row>
    <row r="189" spans="1:255" s="76" customFormat="1" ht="38.450000000000003" customHeight="1">
      <c r="A189" s="20">
        <v>23</v>
      </c>
      <c r="B189" s="31" t="s">
        <v>1633</v>
      </c>
      <c r="C189" s="20"/>
      <c r="D189" s="31"/>
      <c r="E189" s="31"/>
      <c r="F189" s="31"/>
      <c r="G189" s="31"/>
      <c r="H189" s="31"/>
      <c r="I189" s="31"/>
      <c r="J189" s="31"/>
      <c r="K189" s="31"/>
      <c r="L189" s="31"/>
      <c r="M189" s="31"/>
      <c r="N189" s="31"/>
      <c r="O189" s="31"/>
      <c r="P189" s="31"/>
      <c r="Q189" s="31"/>
      <c r="R189" s="31"/>
      <c r="S189" s="31"/>
      <c r="T189" s="350">
        <v>5000</v>
      </c>
      <c r="U189" s="31"/>
      <c r="V189" s="31"/>
      <c r="W189" s="20" t="s">
        <v>77</v>
      </c>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c r="BI189" s="32"/>
      <c r="BJ189" s="32"/>
      <c r="BK189" s="32"/>
      <c r="BL189" s="32"/>
      <c r="BM189" s="32"/>
      <c r="BN189" s="32"/>
      <c r="BO189" s="32"/>
      <c r="BP189" s="32"/>
      <c r="BQ189" s="32"/>
      <c r="BR189" s="32"/>
      <c r="BS189" s="32"/>
      <c r="BT189" s="32"/>
      <c r="BU189" s="32"/>
      <c r="BV189" s="32"/>
      <c r="BW189" s="32"/>
      <c r="BX189" s="32"/>
      <c r="BY189" s="32"/>
      <c r="BZ189" s="32"/>
      <c r="CA189" s="32"/>
      <c r="CB189" s="32"/>
      <c r="CC189" s="32"/>
      <c r="CD189" s="32"/>
      <c r="CE189" s="32"/>
      <c r="CF189" s="32"/>
      <c r="CG189" s="32"/>
      <c r="CH189" s="32"/>
      <c r="CI189" s="32"/>
      <c r="CJ189" s="32"/>
      <c r="CK189" s="32"/>
      <c r="CL189" s="32"/>
      <c r="CM189" s="32"/>
      <c r="CN189" s="32"/>
      <c r="CO189" s="32"/>
      <c r="CP189" s="32"/>
      <c r="CQ189" s="32"/>
      <c r="CR189" s="32"/>
      <c r="CS189" s="32"/>
      <c r="CT189" s="32"/>
      <c r="CU189" s="32"/>
      <c r="CV189" s="32"/>
      <c r="CW189" s="32"/>
      <c r="CX189" s="32"/>
      <c r="CY189" s="32"/>
      <c r="CZ189" s="32"/>
      <c r="DA189" s="32"/>
      <c r="DB189" s="32"/>
      <c r="DC189" s="32"/>
      <c r="DD189" s="32"/>
      <c r="DE189" s="32"/>
      <c r="DF189" s="32"/>
      <c r="DG189" s="32"/>
      <c r="DH189" s="32"/>
      <c r="DI189" s="32"/>
      <c r="DJ189" s="32"/>
      <c r="DK189" s="32"/>
      <c r="DL189" s="32"/>
      <c r="DM189" s="32"/>
      <c r="DN189" s="32"/>
      <c r="DO189" s="32"/>
      <c r="DP189" s="32"/>
      <c r="DQ189" s="32"/>
      <c r="DR189" s="32"/>
      <c r="DS189" s="32"/>
      <c r="DT189" s="32"/>
      <c r="DU189" s="32"/>
      <c r="DV189" s="32"/>
      <c r="DW189" s="32"/>
      <c r="DX189" s="32"/>
      <c r="DY189" s="32"/>
      <c r="DZ189" s="32"/>
      <c r="EA189" s="32"/>
      <c r="EB189" s="32"/>
      <c r="EC189" s="32"/>
      <c r="ED189" s="32"/>
      <c r="EE189" s="32"/>
      <c r="EF189" s="32"/>
      <c r="EG189" s="32"/>
      <c r="EH189" s="32"/>
      <c r="EI189" s="32"/>
      <c r="EJ189" s="32"/>
      <c r="EK189" s="32"/>
      <c r="EL189" s="32"/>
      <c r="EM189" s="32"/>
      <c r="EN189" s="32"/>
      <c r="EO189" s="32"/>
      <c r="EP189" s="32"/>
      <c r="EQ189" s="32"/>
      <c r="ER189" s="32"/>
      <c r="ES189" s="32"/>
      <c r="ET189" s="32"/>
      <c r="EU189" s="32"/>
      <c r="EV189" s="32"/>
      <c r="EW189" s="32"/>
      <c r="EX189" s="32"/>
      <c r="EY189" s="32"/>
      <c r="EZ189" s="32"/>
      <c r="FA189" s="32"/>
      <c r="FB189" s="32"/>
      <c r="FC189" s="32"/>
      <c r="FD189" s="32"/>
      <c r="FE189" s="32"/>
      <c r="FF189" s="32"/>
      <c r="FG189" s="32"/>
      <c r="FH189" s="32"/>
      <c r="FI189" s="32"/>
      <c r="FJ189" s="32"/>
      <c r="FK189" s="32"/>
      <c r="FL189" s="32"/>
      <c r="FM189" s="32"/>
      <c r="FN189" s="32"/>
      <c r="FO189" s="32"/>
      <c r="FP189" s="32"/>
      <c r="FQ189" s="32"/>
      <c r="FR189" s="32"/>
      <c r="FS189" s="32"/>
      <c r="FT189" s="32"/>
      <c r="FU189" s="32"/>
      <c r="FV189" s="32"/>
      <c r="FW189" s="32"/>
      <c r="FX189" s="32"/>
      <c r="FY189" s="32"/>
      <c r="FZ189" s="32"/>
      <c r="GA189" s="32"/>
      <c r="GB189" s="32"/>
      <c r="GC189" s="32"/>
      <c r="GD189" s="32"/>
      <c r="GE189" s="32"/>
      <c r="GF189" s="32"/>
      <c r="GG189" s="32"/>
      <c r="GH189" s="32"/>
      <c r="GI189" s="32"/>
      <c r="GJ189" s="32"/>
      <c r="GK189" s="32"/>
      <c r="GL189" s="32"/>
      <c r="GM189" s="32"/>
      <c r="GN189" s="32"/>
      <c r="GO189" s="32"/>
      <c r="GP189" s="32"/>
      <c r="GQ189" s="32"/>
      <c r="GR189" s="32"/>
      <c r="GS189" s="32"/>
      <c r="GT189" s="32"/>
      <c r="GU189" s="32"/>
      <c r="GV189" s="32"/>
      <c r="GW189" s="32"/>
      <c r="GX189" s="32"/>
      <c r="GY189" s="32"/>
      <c r="GZ189" s="32"/>
      <c r="HA189" s="32"/>
      <c r="HB189" s="32"/>
      <c r="HC189" s="32"/>
      <c r="HD189" s="32"/>
      <c r="HE189" s="32"/>
      <c r="HF189" s="32"/>
      <c r="HG189" s="32"/>
      <c r="HH189" s="32"/>
      <c r="HI189" s="32"/>
      <c r="HJ189" s="32"/>
      <c r="HK189" s="32"/>
      <c r="HL189" s="32"/>
      <c r="HM189" s="32"/>
      <c r="HN189" s="32"/>
      <c r="HO189" s="32"/>
      <c r="HP189" s="32"/>
      <c r="HQ189" s="32"/>
      <c r="HR189" s="32"/>
      <c r="HS189" s="32"/>
      <c r="HT189" s="32"/>
      <c r="HU189" s="32"/>
      <c r="HV189" s="32"/>
      <c r="HW189" s="32"/>
      <c r="HX189" s="32"/>
      <c r="HY189" s="32"/>
      <c r="HZ189" s="32"/>
      <c r="IA189" s="32"/>
      <c r="IB189" s="32"/>
      <c r="IC189" s="32"/>
      <c r="ID189" s="32"/>
      <c r="IE189" s="32"/>
      <c r="IF189" s="32"/>
      <c r="IG189" s="32"/>
      <c r="IH189" s="32"/>
      <c r="II189" s="32"/>
      <c r="IJ189" s="32"/>
      <c r="IK189" s="32"/>
      <c r="IL189" s="32"/>
      <c r="IM189" s="32"/>
      <c r="IN189" s="32"/>
      <c r="IO189" s="32"/>
      <c r="IP189" s="32"/>
      <c r="IQ189" s="32"/>
      <c r="IR189" s="32"/>
      <c r="IS189" s="32"/>
      <c r="IT189" s="32"/>
      <c r="IU189" s="32"/>
    </row>
    <row r="190" spans="1:255" s="76" customFormat="1" ht="45.95" customHeight="1">
      <c r="A190" s="99">
        <v>24</v>
      </c>
      <c r="B190" s="23" t="s">
        <v>481</v>
      </c>
      <c r="C190" s="20" t="s">
        <v>236</v>
      </c>
      <c r="D190" s="21"/>
      <c r="E190" s="21"/>
      <c r="F190" s="21"/>
      <c r="G190" s="21"/>
      <c r="H190" s="21"/>
      <c r="I190" s="21"/>
      <c r="J190" s="21"/>
      <c r="K190" s="21"/>
      <c r="L190" s="21"/>
      <c r="M190" s="21"/>
      <c r="N190" s="21"/>
      <c r="O190" s="21"/>
      <c r="P190" s="21"/>
      <c r="Q190" s="21"/>
      <c r="R190" s="21"/>
      <c r="S190" s="21"/>
      <c r="T190" s="350">
        <v>140</v>
      </c>
      <c r="U190" s="21"/>
      <c r="V190" s="21"/>
      <c r="W190" s="20" t="s">
        <v>101</v>
      </c>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c r="BM190" s="22"/>
      <c r="BN190" s="22"/>
      <c r="BO190" s="22"/>
      <c r="BP190" s="22"/>
      <c r="BQ190" s="22"/>
      <c r="BR190" s="22"/>
      <c r="BS190" s="22"/>
      <c r="BT190" s="22"/>
      <c r="BU190" s="22"/>
      <c r="BV190" s="22"/>
      <c r="BW190" s="22"/>
      <c r="BX190" s="22"/>
      <c r="BY190" s="22"/>
      <c r="BZ190" s="22"/>
      <c r="CA190" s="22"/>
      <c r="CB190" s="22"/>
      <c r="CC190" s="22"/>
      <c r="CD190" s="22"/>
      <c r="CE190" s="22"/>
      <c r="CF190" s="22"/>
      <c r="CG190" s="22"/>
      <c r="CH190" s="22"/>
      <c r="CI190" s="22"/>
      <c r="CJ190" s="22"/>
      <c r="CK190" s="22"/>
      <c r="CL190" s="22"/>
      <c r="CM190" s="22"/>
      <c r="CN190" s="22"/>
      <c r="CO190" s="22"/>
      <c r="CP190" s="22"/>
      <c r="CQ190" s="22"/>
      <c r="CR190" s="22"/>
      <c r="CS190" s="22"/>
      <c r="CT190" s="22"/>
      <c r="CU190" s="22"/>
      <c r="CV190" s="22"/>
      <c r="CW190" s="22"/>
      <c r="CX190" s="22"/>
      <c r="CY190" s="22"/>
      <c r="CZ190" s="22"/>
      <c r="DA190" s="22"/>
      <c r="DB190" s="22"/>
      <c r="DC190" s="22"/>
      <c r="DD190" s="22"/>
      <c r="DE190" s="22"/>
      <c r="DF190" s="22"/>
      <c r="DG190" s="22"/>
      <c r="DH190" s="22"/>
      <c r="DI190" s="22"/>
      <c r="DJ190" s="22"/>
      <c r="DK190" s="22"/>
      <c r="DL190" s="22"/>
      <c r="DM190" s="22"/>
      <c r="DN190" s="22"/>
      <c r="DO190" s="22"/>
      <c r="DP190" s="22"/>
      <c r="DQ190" s="22"/>
      <c r="DR190" s="22"/>
      <c r="DS190" s="22"/>
      <c r="DT190" s="22"/>
      <c r="DU190" s="22"/>
      <c r="DV190" s="22"/>
      <c r="DW190" s="22"/>
      <c r="DX190" s="22"/>
      <c r="DY190" s="22"/>
      <c r="DZ190" s="22"/>
      <c r="EA190" s="22"/>
      <c r="EB190" s="22"/>
      <c r="EC190" s="22"/>
      <c r="ED190" s="22"/>
      <c r="EE190" s="22"/>
      <c r="EF190" s="22"/>
      <c r="EG190" s="22"/>
      <c r="EH190" s="22"/>
      <c r="EI190" s="22"/>
      <c r="EJ190" s="22"/>
      <c r="EK190" s="22"/>
      <c r="EL190" s="22"/>
      <c r="EM190" s="22"/>
      <c r="EN190" s="22"/>
      <c r="EO190" s="22"/>
      <c r="EP190" s="22"/>
      <c r="EQ190" s="22"/>
      <c r="ER190" s="22"/>
      <c r="ES190" s="22"/>
      <c r="ET190" s="22"/>
      <c r="EU190" s="22"/>
      <c r="EV190" s="22"/>
      <c r="EW190" s="22"/>
      <c r="EX190" s="22"/>
      <c r="EY190" s="22"/>
      <c r="EZ190" s="22"/>
      <c r="FA190" s="22"/>
      <c r="FB190" s="22"/>
      <c r="FC190" s="22"/>
      <c r="FD190" s="22"/>
      <c r="FE190" s="22"/>
      <c r="FF190" s="22"/>
      <c r="FG190" s="22"/>
      <c r="FH190" s="22"/>
      <c r="FI190" s="22"/>
      <c r="FJ190" s="22"/>
      <c r="FK190" s="22"/>
      <c r="FL190" s="22"/>
      <c r="FM190" s="22"/>
      <c r="FN190" s="22"/>
      <c r="FO190" s="22"/>
      <c r="FP190" s="22"/>
      <c r="FQ190" s="22"/>
      <c r="FR190" s="22"/>
      <c r="FS190" s="22"/>
      <c r="FT190" s="22"/>
      <c r="FU190" s="22"/>
      <c r="FV190" s="22"/>
      <c r="FW190" s="22"/>
      <c r="FX190" s="22"/>
      <c r="FY190" s="22"/>
      <c r="FZ190" s="22"/>
      <c r="GA190" s="22"/>
      <c r="GB190" s="22"/>
      <c r="GC190" s="22"/>
      <c r="GD190" s="22"/>
      <c r="GE190" s="22"/>
      <c r="GF190" s="22"/>
      <c r="GG190" s="22"/>
      <c r="GH190" s="22"/>
      <c r="GI190" s="22"/>
      <c r="GJ190" s="22"/>
      <c r="GK190" s="22"/>
      <c r="GL190" s="22"/>
      <c r="GM190" s="22"/>
      <c r="GN190" s="22"/>
      <c r="GO190" s="22"/>
      <c r="GP190" s="22"/>
      <c r="GQ190" s="22"/>
      <c r="GR190" s="22"/>
      <c r="GS190" s="22"/>
      <c r="GT190" s="22"/>
      <c r="GU190" s="22"/>
      <c r="GV190" s="22"/>
      <c r="GW190" s="22"/>
      <c r="GX190" s="22"/>
      <c r="GY190" s="22"/>
      <c r="GZ190" s="22"/>
      <c r="HA190" s="22"/>
      <c r="HB190" s="22"/>
      <c r="HC190" s="22"/>
      <c r="HD190" s="22"/>
      <c r="HE190" s="22"/>
      <c r="HF190" s="22"/>
      <c r="HG190" s="22"/>
      <c r="HH190" s="22"/>
      <c r="HI190" s="22"/>
      <c r="HJ190" s="22"/>
      <c r="HK190" s="22"/>
      <c r="HL190" s="22"/>
      <c r="HM190" s="22"/>
      <c r="HN190" s="22"/>
      <c r="HO190" s="22"/>
      <c r="HP190" s="22"/>
      <c r="HQ190" s="22"/>
      <c r="HR190" s="22"/>
      <c r="HS190" s="22"/>
      <c r="HT190" s="22"/>
      <c r="HU190" s="22"/>
      <c r="HV190" s="22"/>
      <c r="HW190" s="22"/>
      <c r="HX190" s="22"/>
      <c r="HY190" s="22"/>
      <c r="HZ190" s="22"/>
      <c r="IA190" s="22"/>
      <c r="IB190" s="22"/>
      <c r="IC190" s="22"/>
      <c r="ID190" s="22"/>
      <c r="IE190" s="22"/>
      <c r="IF190" s="22"/>
      <c r="IG190" s="22"/>
      <c r="IH190" s="22"/>
      <c r="II190" s="22"/>
      <c r="IJ190" s="22"/>
      <c r="IK190" s="22"/>
      <c r="IL190" s="22"/>
      <c r="IM190" s="22"/>
      <c r="IN190" s="22"/>
      <c r="IO190" s="22"/>
      <c r="IP190" s="22"/>
      <c r="IQ190" s="22"/>
      <c r="IR190" s="22"/>
      <c r="IS190" s="22"/>
      <c r="IT190" s="22"/>
      <c r="IU190" s="22"/>
    </row>
    <row r="191" spans="1:255" s="169" customFormat="1" ht="57" customHeight="1">
      <c r="A191" s="20">
        <v>25</v>
      </c>
      <c r="B191" s="23" t="s">
        <v>482</v>
      </c>
      <c r="C191" s="20" t="s">
        <v>236</v>
      </c>
      <c r="D191" s="21"/>
      <c r="E191" s="21"/>
      <c r="F191" s="21"/>
      <c r="G191" s="21"/>
      <c r="H191" s="21"/>
      <c r="I191" s="21"/>
      <c r="J191" s="21"/>
      <c r="K191" s="21"/>
      <c r="L191" s="21"/>
      <c r="M191" s="21"/>
      <c r="N191" s="21"/>
      <c r="O191" s="21"/>
      <c r="P191" s="21"/>
      <c r="Q191" s="21"/>
      <c r="R191" s="21"/>
      <c r="S191" s="21"/>
      <c r="T191" s="350">
        <v>300</v>
      </c>
      <c r="U191" s="21"/>
      <c r="V191" s="21"/>
      <c r="W191" s="20" t="s">
        <v>101</v>
      </c>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2"/>
      <c r="BE191" s="22"/>
      <c r="BF191" s="22"/>
      <c r="BG191" s="22"/>
      <c r="BH191" s="22"/>
      <c r="BI191" s="22"/>
      <c r="BJ191" s="22"/>
      <c r="BK191" s="22"/>
      <c r="BL191" s="22"/>
      <c r="BM191" s="22"/>
      <c r="BN191" s="22"/>
      <c r="BO191" s="22"/>
      <c r="BP191" s="22"/>
      <c r="BQ191" s="22"/>
      <c r="BR191" s="22"/>
      <c r="BS191" s="22"/>
      <c r="BT191" s="22"/>
      <c r="BU191" s="22"/>
      <c r="BV191" s="22"/>
      <c r="BW191" s="22"/>
      <c r="BX191" s="22"/>
      <c r="BY191" s="22"/>
      <c r="BZ191" s="22"/>
      <c r="CA191" s="22"/>
      <c r="CB191" s="22"/>
      <c r="CC191" s="22"/>
      <c r="CD191" s="22"/>
      <c r="CE191" s="22"/>
      <c r="CF191" s="22"/>
      <c r="CG191" s="22"/>
      <c r="CH191" s="22"/>
      <c r="CI191" s="22"/>
      <c r="CJ191" s="22"/>
      <c r="CK191" s="22"/>
      <c r="CL191" s="22"/>
      <c r="CM191" s="22"/>
      <c r="CN191" s="22"/>
      <c r="CO191" s="22"/>
      <c r="CP191" s="22"/>
      <c r="CQ191" s="22"/>
      <c r="CR191" s="22"/>
      <c r="CS191" s="22"/>
      <c r="CT191" s="22"/>
      <c r="CU191" s="22"/>
      <c r="CV191" s="22"/>
      <c r="CW191" s="22"/>
      <c r="CX191" s="22"/>
      <c r="CY191" s="22"/>
      <c r="CZ191" s="22"/>
      <c r="DA191" s="22"/>
      <c r="DB191" s="22"/>
      <c r="DC191" s="22"/>
      <c r="DD191" s="22"/>
      <c r="DE191" s="22"/>
      <c r="DF191" s="22"/>
      <c r="DG191" s="22"/>
      <c r="DH191" s="22"/>
      <c r="DI191" s="22"/>
      <c r="DJ191" s="22"/>
      <c r="DK191" s="22"/>
      <c r="DL191" s="22"/>
      <c r="DM191" s="22"/>
      <c r="DN191" s="22"/>
      <c r="DO191" s="22"/>
      <c r="DP191" s="22"/>
      <c r="DQ191" s="22"/>
      <c r="DR191" s="22"/>
      <c r="DS191" s="22"/>
      <c r="DT191" s="22"/>
      <c r="DU191" s="22"/>
      <c r="DV191" s="22"/>
      <c r="DW191" s="22"/>
      <c r="DX191" s="22"/>
      <c r="DY191" s="22"/>
      <c r="DZ191" s="22"/>
      <c r="EA191" s="22"/>
      <c r="EB191" s="22"/>
      <c r="EC191" s="22"/>
      <c r="ED191" s="22"/>
      <c r="EE191" s="22"/>
      <c r="EF191" s="22"/>
      <c r="EG191" s="22"/>
      <c r="EH191" s="22"/>
      <c r="EI191" s="22"/>
      <c r="EJ191" s="22"/>
      <c r="EK191" s="22"/>
      <c r="EL191" s="22"/>
      <c r="EM191" s="22"/>
      <c r="EN191" s="22"/>
      <c r="EO191" s="22"/>
      <c r="EP191" s="22"/>
      <c r="EQ191" s="22"/>
      <c r="ER191" s="22"/>
      <c r="ES191" s="22"/>
      <c r="ET191" s="22"/>
      <c r="EU191" s="22"/>
      <c r="EV191" s="22"/>
      <c r="EW191" s="22"/>
      <c r="EX191" s="22"/>
      <c r="EY191" s="22"/>
      <c r="EZ191" s="22"/>
      <c r="FA191" s="22"/>
      <c r="FB191" s="22"/>
      <c r="FC191" s="22"/>
      <c r="FD191" s="22"/>
      <c r="FE191" s="22"/>
      <c r="FF191" s="22"/>
      <c r="FG191" s="22"/>
      <c r="FH191" s="22"/>
      <c r="FI191" s="22"/>
      <c r="FJ191" s="22"/>
      <c r="FK191" s="22"/>
      <c r="FL191" s="22"/>
      <c r="FM191" s="22"/>
      <c r="FN191" s="22"/>
      <c r="FO191" s="22"/>
      <c r="FP191" s="22"/>
      <c r="FQ191" s="22"/>
      <c r="FR191" s="22"/>
      <c r="FS191" s="22"/>
      <c r="FT191" s="22"/>
      <c r="FU191" s="22"/>
      <c r="FV191" s="22"/>
      <c r="FW191" s="22"/>
      <c r="FX191" s="22"/>
      <c r="FY191" s="22"/>
      <c r="FZ191" s="22"/>
      <c r="GA191" s="22"/>
      <c r="GB191" s="22"/>
      <c r="GC191" s="22"/>
      <c r="GD191" s="22"/>
      <c r="GE191" s="22"/>
      <c r="GF191" s="22"/>
      <c r="GG191" s="22"/>
      <c r="GH191" s="22"/>
      <c r="GI191" s="22"/>
      <c r="GJ191" s="22"/>
      <c r="GK191" s="22"/>
      <c r="GL191" s="22"/>
      <c r="GM191" s="22"/>
      <c r="GN191" s="22"/>
      <c r="GO191" s="22"/>
      <c r="GP191" s="22"/>
      <c r="GQ191" s="22"/>
      <c r="GR191" s="22"/>
      <c r="GS191" s="22"/>
      <c r="GT191" s="22"/>
      <c r="GU191" s="22"/>
      <c r="GV191" s="22"/>
      <c r="GW191" s="22"/>
      <c r="GX191" s="22"/>
      <c r="GY191" s="22"/>
      <c r="GZ191" s="22"/>
      <c r="HA191" s="22"/>
      <c r="HB191" s="22"/>
      <c r="HC191" s="22"/>
      <c r="HD191" s="22"/>
      <c r="HE191" s="22"/>
      <c r="HF191" s="22"/>
      <c r="HG191" s="22"/>
      <c r="HH191" s="22"/>
      <c r="HI191" s="22"/>
      <c r="HJ191" s="22"/>
      <c r="HK191" s="22"/>
      <c r="HL191" s="22"/>
      <c r="HM191" s="22"/>
      <c r="HN191" s="22"/>
      <c r="HO191" s="22"/>
      <c r="HP191" s="22"/>
      <c r="HQ191" s="22"/>
      <c r="HR191" s="22"/>
      <c r="HS191" s="22"/>
      <c r="HT191" s="22"/>
      <c r="HU191" s="22"/>
      <c r="HV191" s="22"/>
      <c r="HW191" s="22"/>
      <c r="HX191" s="22"/>
      <c r="HY191" s="22"/>
      <c r="HZ191" s="22"/>
      <c r="IA191" s="22"/>
      <c r="IB191" s="22"/>
      <c r="IC191" s="22"/>
      <c r="ID191" s="22"/>
      <c r="IE191" s="22"/>
      <c r="IF191" s="22"/>
      <c r="IG191" s="22"/>
      <c r="IH191" s="22"/>
      <c r="II191" s="22"/>
      <c r="IJ191" s="22"/>
      <c r="IK191" s="22"/>
      <c r="IL191" s="22"/>
      <c r="IM191" s="22"/>
      <c r="IN191" s="22"/>
      <c r="IO191" s="22"/>
      <c r="IP191" s="22"/>
      <c r="IQ191" s="22"/>
      <c r="IR191" s="22"/>
      <c r="IS191" s="22"/>
      <c r="IT191" s="22"/>
      <c r="IU191" s="22"/>
    </row>
    <row r="192" spans="1:255" s="76" customFormat="1" ht="57" customHeight="1">
      <c r="A192" s="99">
        <v>26</v>
      </c>
      <c r="B192" s="23" t="s">
        <v>483</v>
      </c>
      <c r="C192" s="20" t="s">
        <v>236</v>
      </c>
      <c r="D192" s="21"/>
      <c r="E192" s="21"/>
      <c r="F192" s="21"/>
      <c r="G192" s="21"/>
      <c r="H192" s="21"/>
      <c r="I192" s="21"/>
      <c r="J192" s="21"/>
      <c r="K192" s="21"/>
      <c r="L192" s="21"/>
      <c r="M192" s="21"/>
      <c r="N192" s="21"/>
      <c r="O192" s="21"/>
      <c r="P192" s="21"/>
      <c r="Q192" s="21"/>
      <c r="R192" s="21"/>
      <c r="S192" s="21"/>
      <c r="T192" s="350">
        <v>30</v>
      </c>
      <c r="U192" s="21"/>
      <c r="V192" s="21"/>
      <c r="W192" s="20" t="s">
        <v>101</v>
      </c>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2"/>
      <c r="BE192" s="22"/>
      <c r="BF192" s="22"/>
      <c r="BG192" s="22"/>
      <c r="BH192" s="22"/>
      <c r="BI192" s="22"/>
      <c r="BJ192" s="22"/>
      <c r="BK192" s="22"/>
      <c r="BL192" s="22"/>
      <c r="BM192" s="22"/>
      <c r="BN192" s="22"/>
      <c r="BO192" s="22"/>
      <c r="BP192" s="22"/>
      <c r="BQ192" s="22"/>
      <c r="BR192" s="22"/>
      <c r="BS192" s="22"/>
      <c r="BT192" s="22"/>
      <c r="BU192" s="22"/>
      <c r="BV192" s="22"/>
      <c r="BW192" s="22"/>
      <c r="BX192" s="22"/>
      <c r="BY192" s="22"/>
      <c r="BZ192" s="22"/>
      <c r="CA192" s="22"/>
      <c r="CB192" s="22"/>
      <c r="CC192" s="22"/>
      <c r="CD192" s="22"/>
      <c r="CE192" s="22"/>
      <c r="CF192" s="22"/>
      <c r="CG192" s="22"/>
      <c r="CH192" s="22"/>
      <c r="CI192" s="22"/>
      <c r="CJ192" s="22"/>
      <c r="CK192" s="22"/>
      <c r="CL192" s="22"/>
      <c r="CM192" s="22"/>
      <c r="CN192" s="22"/>
      <c r="CO192" s="22"/>
      <c r="CP192" s="22"/>
      <c r="CQ192" s="22"/>
      <c r="CR192" s="22"/>
      <c r="CS192" s="22"/>
      <c r="CT192" s="22"/>
      <c r="CU192" s="22"/>
      <c r="CV192" s="22"/>
      <c r="CW192" s="22"/>
      <c r="CX192" s="22"/>
      <c r="CY192" s="22"/>
      <c r="CZ192" s="22"/>
      <c r="DA192" s="22"/>
      <c r="DB192" s="22"/>
      <c r="DC192" s="22"/>
      <c r="DD192" s="22"/>
      <c r="DE192" s="22"/>
      <c r="DF192" s="22"/>
      <c r="DG192" s="22"/>
      <c r="DH192" s="22"/>
      <c r="DI192" s="22"/>
      <c r="DJ192" s="22"/>
      <c r="DK192" s="22"/>
      <c r="DL192" s="22"/>
      <c r="DM192" s="22"/>
      <c r="DN192" s="22"/>
      <c r="DO192" s="22"/>
      <c r="DP192" s="22"/>
      <c r="DQ192" s="22"/>
      <c r="DR192" s="22"/>
      <c r="DS192" s="22"/>
      <c r="DT192" s="22"/>
      <c r="DU192" s="22"/>
      <c r="DV192" s="22"/>
      <c r="DW192" s="22"/>
      <c r="DX192" s="22"/>
      <c r="DY192" s="22"/>
      <c r="DZ192" s="22"/>
      <c r="EA192" s="22"/>
      <c r="EB192" s="22"/>
      <c r="EC192" s="22"/>
      <c r="ED192" s="22"/>
      <c r="EE192" s="22"/>
      <c r="EF192" s="22"/>
      <c r="EG192" s="22"/>
      <c r="EH192" s="22"/>
      <c r="EI192" s="22"/>
      <c r="EJ192" s="22"/>
      <c r="EK192" s="22"/>
      <c r="EL192" s="22"/>
      <c r="EM192" s="22"/>
      <c r="EN192" s="22"/>
      <c r="EO192" s="22"/>
      <c r="EP192" s="22"/>
      <c r="EQ192" s="22"/>
      <c r="ER192" s="22"/>
      <c r="ES192" s="22"/>
      <c r="ET192" s="22"/>
      <c r="EU192" s="22"/>
      <c r="EV192" s="22"/>
      <c r="EW192" s="22"/>
      <c r="EX192" s="22"/>
      <c r="EY192" s="22"/>
      <c r="EZ192" s="22"/>
      <c r="FA192" s="22"/>
      <c r="FB192" s="22"/>
      <c r="FC192" s="22"/>
      <c r="FD192" s="22"/>
      <c r="FE192" s="22"/>
      <c r="FF192" s="22"/>
      <c r="FG192" s="22"/>
      <c r="FH192" s="22"/>
      <c r="FI192" s="22"/>
      <c r="FJ192" s="22"/>
      <c r="FK192" s="22"/>
      <c r="FL192" s="22"/>
      <c r="FM192" s="22"/>
      <c r="FN192" s="22"/>
      <c r="FO192" s="22"/>
      <c r="FP192" s="22"/>
      <c r="FQ192" s="22"/>
      <c r="FR192" s="22"/>
      <c r="FS192" s="22"/>
      <c r="FT192" s="22"/>
      <c r="FU192" s="22"/>
      <c r="FV192" s="22"/>
      <c r="FW192" s="22"/>
      <c r="FX192" s="22"/>
      <c r="FY192" s="22"/>
      <c r="FZ192" s="22"/>
      <c r="GA192" s="22"/>
      <c r="GB192" s="22"/>
      <c r="GC192" s="22"/>
      <c r="GD192" s="22"/>
      <c r="GE192" s="22"/>
      <c r="GF192" s="22"/>
      <c r="GG192" s="22"/>
      <c r="GH192" s="22"/>
      <c r="GI192" s="22"/>
      <c r="GJ192" s="22"/>
      <c r="GK192" s="22"/>
      <c r="GL192" s="22"/>
      <c r="GM192" s="22"/>
      <c r="GN192" s="22"/>
      <c r="GO192" s="22"/>
      <c r="GP192" s="22"/>
      <c r="GQ192" s="22"/>
      <c r="GR192" s="22"/>
      <c r="GS192" s="22"/>
      <c r="GT192" s="22"/>
      <c r="GU192" s="22"/>
      <c r="GV192" s="22"/>
      <c r="GW192" s="22"/>
      <c r="GX192" s="22"/>
      <c r="GY192" s="22"/>
      <c r="GZ192" s="22"/>
      <c r="HA192" s="22"/>
      <c r="HB192" s="22"/>
      <c r="HC192" s="22"/>
      <c r="HD192" s="22"/>
      <c r="HE192" s="22"/>
      <c r="HF192" s="22"/>
      <c r="HG192" s="22"/>
      <c r="HH192" s="22"/>
      <c r="HI192" s="22"/>
      <c r="HJ192" s="22"/>
      <c r="HK192" s="22"/>
      <c r="HL192" s="22"/>
      <c r="HM192" s="22"/>
      <c r="HN192" s="22"/>
      <c r="HO192" s="22"/>
      <c r="HP192" s="22"/>
      <c r="HQ192" s="22"/>
      <c r="HR192" s="22"/>
      <c r="HS192" s="22"/>
      <c r="HT192" s="22"/>
      <c r="HU192" s="22"/>
      <c r="HV192" s="22"/>
      <c r="HW192" s="22"/>
      <c r="HX192" s="22"/>
      <c r="HY192" s="22"/>
      <c r="HZ192" s="22"/>
      <c r="IA192" s="22"/>
      <c r="IB192" s="22"/>
      <c r="IC192" s="22"/>
      <c r="ID192" s="22"/>
      <c r="IE192" s="22"/>
      <c r="IF192" s="22"/>
      <c r="IG192" s="22"/>
      <c r="IH192" s="22"/>
      <c r="II192" s="22"/>
      <c r="IJ192" s="22"/>
      <c r="IK192" s="22"/>
      <c r="IL192" s="22"/>
      <c r="IM192" s="22"/>
      <c r="IN192" s="22"/>
      <c r="IO192" s="22"/>
      <c r="IP192" s="22"/>
      <c r="IQ192" s="22"/>
      <c r="IR192" s="22"/>
      <c r="IS192" s="22"/>
      <c r="IT192" s="22"/>
      <c r="IU192" s="22"/>
    </row>
    <row r="193" spans="1:255" s="76" customFormat="1" ht="48" customHeight="1">
      <c r="A193" s="20">
        <v>27</v>
      </c>
      <c r="B193" s="23" t="s">
        <v>1809</v>
      </c>
      <c r="C193" s="315"/>
      <c r="D193" s="106"/>
      <c r="E193" s="106"/>
      <c r="F193" s="106"/>
      <c r="G193" s="106"/>
      <c r="H193" s="106"/>
      <c r="I193" s="106"/>
      <c r="J193" s="106"/>
      <c r="K193" s="106"/>
      <c r="L193" s="106"/>
      <c r="M193" s="106"/>
      <c r="N193" s="106"/>
      <c r="O193" s="106"/>
      <c r="P193" s="106"/>
      <c r="Q193" s="106"/>
      <c r="R193" s="106"/>
      <c r="S193" s="106"/>
      <c r="T193" s="350">
        <v>5000</v>
      </c>
      <c r="U193" s="106"/>
      <c r="V193" s="106"/>
      <c r="W193" s="20" t="s">
        <v>758</v>
      </c>
      <c r="X193" s="144"/>
      <c r="Y193" s="144"/>
      <c r="Z193" s="144"/>
      <c r="AA193" s="144"/>
      <c r="AB193" s="144"/>
      <c r="AC193" s="144"/>
      <c r="AD193" s="144"/>
      <c r="AE193" s="144"/>
      <c r="AF193" s="144"/>
      <c r="AG193" s="144"/>
      <c r="AH193" s="144"/>
      <c r="AI193" s="144"/>
      <c r="AJ193" s="144"/>
      <c r="AK193" s="144"/>
      <c r="AL193" s="144"/>
      <c r="AM193" s="144"/>
      <c r="AN193" s="144"/>
      <c r="AO193" s="144"/>
      <c r="AP193" s="144"/>
      <c r="AQ193" s="144"/>
      <c r="AR193" s="144"/>
      <c r="AS193" s="144"/>
      <c r="AT193" s="144"/>
      <c r="AU193" s="144"/>
      <c r="AV193" s="144"/>
      <c r="AW193" s="144"/>
      <c r="AX193" s="144"/>
      <c r="AY193" s="144"/>
      <c r="AZ193" s="144"/>
      <c r="BA193" s="144"/>
      <c r="BB193" s="144"/>
      <c r="BC193" s="144"/>
      <c r="BD193" s="144"/>
      <c r="BE193" s="144"/>
      <c r="BF193" s="144"/>
      <c r="BG193" s="144"/>
      <c r="BH193" s="144"/>
      <c r="BI193" s="144"/>
      <c r="BJ193" s="144"/>
      <c r="BK193" s="144"/>
      <c r="BL193" s="144"/>
      <c r="BM193" s="144"/>
      <c r="BN193" s="144"/>
      <c r="BO193" s="144"/>
      <c r="BP193" s="144"/>
      <c r="BQ193" s="144"/>
      <c r="BR193" s="144"/>
      <c r="BS193" s="144"/>
      <c r="BT193" s="144"/>
      <c r="BU193" s="144"/>
      <c r="BV193" s="144"/>
      <c r="BW193" s="144"/>
      <c r="BX193" s="144"/>
      <c r="BY193" s="144"/>
      <c r="BZ193" s="144"/>
      <c r="CA193" s="144"/>
      <c r="CB193" s="144"/>
      <c r="CC193" s="144"/>
      <c r="CD193" s="144"/>
      <c r="CE193" s="144"/>
      <c r="CF193" s="144"/>
      <c r="CG193" s="144"/>
      <c r="CH193" s="144"/>
      <c r="CI193" s="144"/>
      <c r="CJ193" s="144"/>
      <c r="CK193" s="144"/>
      <c r="CL193" s="144"/>
      <c r="CM193" s="144"/>
      <c r="CN193" s="144"/>
      <c r="CO193" s="144"/>
      <c r="CP193" s="144"/>
      <c r="CQ193" s="144"/>
      <c r="CR193" s="144"/>
      <c r="CS193" s="144"/>
      <c r="CT193" s="144"/>
      <c r="CU193" s="144"/>
      <c r="CV193" s="144"/>
      <c r="CW193" s="144"/>
      <c r="CX193" s="144"/>
      <c r="CY193" s="144"/>
      <c r="CZ193" s="144"/>
      <c r="DA193" s="144"/>
      <c r="DB193" s="144"/>
      <c r="DC193" s="144"/>
      <c r="DD193" s="144"/>
      <c r="DE193" s="144"/>
      <c r="DF193" s="144"/>
      <c r="DG193" s="144"/>
      <c r="DH193" s="144"/>
      <c r="DI193" s="144"/>
      <c r="DJ193" s="144"/>
      <c r="DK193" s="144"/>
      <c r="DL193" s="144"/>
      <c r="DM193" s="144"/>
      <c r="DN193" s="144"/>
      <c r="DO193" s="144"/>
      <c r="DP193" s="144"/>
      <c r="DQ193" s="144"/>
      <c r="DR193" s="144"/>
      <c r="DS193" s="144"/>
      <c r="DT193" s="144"/>
      <c r="DU193" s="144"/>
      <c r="DV193" s="144"/>
      <c r="DW193" s="144"/>
      <c r="DX193" s="144"/>
      <c r="DY193" s="144"/>
      <c r="DZ193" s="144"/>
      <c r="EA193" s="144"/>
      <c r="EB193" s="144"/>
      <c r="EC193" s="144"/>
      <c r="ED193" s="144"/>
      <c r="EE193" s="144"/>
      <c r="EF193" s="144"/>
      <c r="EG193" s="144"/>
      <c r="EH193" s="144"/>
      <c r="EI193" s="144"/>
      <c r="EJ193" s="144"/>
      <c r="EK193" s="144"/>
      <c r="EL193" s="144"/>
      <c r="EM193" s="144"/>
      <c r="EN193" s="144"/>
      <c r="EO193" s="144"/>
      <c r="EP193" s="144"/>
      <c r="EQ193" s="144"/>
      <c r="ER193" s="144"/>
      <c r="ES193" s="144"/>
      <c r="ET193" s="144"/>
      <c r="EU193" s="144"/>
      <c r="EV193" s="144"/>
      <c r="EW193" s="144"/>
      <c r="EX193" s="144"/>
      <c r="EY193" s="144"/>
      <c r="EZ193" s="144"/>
      <c r="FA193" s="144"/>
      <c r="FB193" s="144"/>
      <c r="FC193" s="144"/>
      <c r="FD193" s="144"/>
      <c r="FE193" s="144"/>
      <c r="FF193" s="144"/>
      <c r="FG193" s="144"/>
      <c r="FH193" s="144"/>
      <c r="FI193" s="144"/>
      <c r="FJ193" s="144"/>
      <c r="FK193" s="144"/>
      <c r="FL193" s="144"/>
      <c r="FM193" s="144"/>
      <c r="FN193" s="144"/>
      <c r="FO193" s="144"/>
      <c r="FP193" s="144"/>
      <c r="FQ193" s="144"/>
      <c r="FR193" s="144"/>
      <c r="FS193" s="144"/>
      <c r="FT193" s="144"/>
      <c r="FU193" s="144"/>
      <c r="FV193" s="144"/>
      <c r="FW193" s="144"/>
      <c r="FX193" s="144"/>
      <c r="FY193" s="144"/>
      <c r="FZ193" s="144"/>
      <c r="GA193" s="144"/>
      <c r="GB193" s="144"/>
      <c r="GC193" s="144"/>
      <c r="GD193" s="144"/>
      <c r="GE193" s="144"/>
      <c r="GF193" s="144"/>
      <c r="GG193" s="144"/>
      <c r="GH193" s="144"/>
      <c r="GI193" s="144"/>
      <c r="GJ193" s="144"/>
      <c r="GK193" s="144"/>
      <c r="GL193" s="144"/>
      <c r="GM193" s="144"/>
      <c r="GN193" s="144"/>
      <c r="GO193" s="144"/>
      <c r="GP193" s="144"/>
      <c r="GQ193" s="144"/>
      <c r="GR193" s="144"/>
      <c r="GS193" s="144"/>
      <c r="GT193" s="144"/>
      <c r="GU193" s="144"/>
      <c r="GV193" s="144"/>
      <c r="GW193" s="144"/>
      <c r="GX193" s="144"/>
      <c r="GY193" s="144"/>
      <c r="GZ193" s="144"/>
      <c r="HA193" s="144"/>
      <c r="HB193" s="144"/>
      <c r="HC193" s="144"/>
      <c r="HD193" s="144"/>
      <c r="HE193" s="144"/>
      <c r="HF193" s="144"/>
      <c r="HG193" s="144"/>
      <c r="HH193" s="144"/>
      <c r="HI193" s="144"/>
      <c r="HJ193" s="144"/>
      <c r="HK193" s="144"/>
      <c r="HL193" s="144"/>
      <c r="HM193" s="144"/>
      <c r="HN193" s="144"/>
      <c r="HO193" s="144"/>
      <c r="HP193" s="144"/>
      <c r="HQ193" s="144"/>
      <c r="HR193" s="144"/>
      <c r="HS193" s="144"/>
      <c r="HT193" s="144"/>
      <c r="HU193" s="144"/>
      <c r="HV193" s="144"/>
      <c r="HW193" s="144"/>
      <c r="HX193" s="144"/>
      <c r="HY193" s="144"/>
      <c r="HZ193" s="144"/>
      <c r="IA193" s="144"/>
      <c r="IB193" s="144"/>
      <c r="IC193" s="144"/>
      <c r="ID193" s="144"/>
      <c r="IE193" s="144"/>
      <c r="IF193" s="144"/>
      <c r="IG193" s="144"/>
      <c r="IH193" s="144"/>
      <c r="II193" s="144"/>
      <c r="IJ193" s="144"/>
      <c r="IK193" s="144"/>
      <c r="IL193" s="144"/>
      <c r="IM193" s="144"/>
      <c r="IN193" s="144"/>
      <c r="IO193" s="144"/>
      <c r="IP193" s="144"/>
      <c r="IQ193" s="144"/>
      <c r="IR193" s="144"/>
      <c r="IS193" s="144"/>
      <c r="IT193" s="144"/>
      <c r="IU193" s="144"/>
    </row>
    <row r="194" spans="1:255" s="76" customFormat="1" ht="57" customHeight="1">
      <c r="A194" s="99">
        <v>28</v>
      </c>
      <c r="B194" s="23" t="s">
        <v>898</v>
      </c>
      <c r="C194" s="315"/>
      <c r="D194" s="106"/>
      <c r="E194" s="106"/>
      <c r="F194" s="106"/>
      <c r="G194" s="106"/>
      <c r="H194" s="106"/>
      <c r="I194" s="106"/>
      <c r="J194" s="106"/>
      <c r="K194" s="106"/>
      <c r="L194" s="106"/>
      <c r="M194" s="106"/>
      <c r="N194" s="106"/>
      <c r="O194" s="106"/>
      <c r="P194" s="106"/>
      <c r="Q194" s="106"/>
      <c r="R194" s="106"/>
      <c r="S194" s="106"/>
      <c r="T194" s="350">
        <v>400</v>
      </c>
      <c r="U194" s="106"/>
      <c r="V194" s="106"/>
      <c r="W194" s="20" t="s">
        <v>758</v>
      </c>
      <c r="X194" s="144"/>
      <c r="Y194" s="144"/>
      <c r="Z194" s="144"/>
      <c r="AA194" s="144"/>
      <c r="AB194" s="144"/>
      <c r="AC194" s="144"/>
      <c r="AD194" s="144"/>
      <c r="AE194" s="144"/>
      <c r="AF194" s="144"/>
      <c r="AG194" s="144"/>
      <c r="AH194" s="144"/>
      <c r="AI194" s="144"/>
      <c r="AJ194" s="144"/>
      <c r="AK194" s="144"/>
      <c r="AL194" s="144"/>
      <c r="AM194" s="144"/>
      <c r="AN194" s="144"/>
      <c r="AO194" s="144"/>
      <c r="AP194" s="144"/>
      <c r="AQ194" s="144"/>
      <c r="AR194" s="144"/>
      <c r="AS194" s="144"/>
      <c r="AT194" s="144"/>
      <c r="AU194" s="144"/>
      <c r="AV194" s="144"/>
      <c r="AW194" s="144"/>
      <c r="AX194" s="144"/>
      <c r="AY194" s="144"/>
      <c r="AZ194" s="144"/>
      <c r="BA194" s="144"/>
      <c r="BB194" s="144"/>
      <c r="BC194" s="144"/>
      <c r="BD194" s="144"/>
      <c r="BE194" s="144"/>
      <c r="BF194" s="144"/>
      <c r="BG194" s="144"/>
      <c r="BH194" s="144"/>
      <c r="BI194" s="144"/>
      <c r="BJ194" s="144"/>
      <c r="BK194" s="144"/>
      <c r="BL194" s="144"/>
      <c r="BM194" s="144"/>
      <c r="BN194" s="144"/>
      <c r="BO194" s="144"/>
      <c r="BP194" s="144"/>
      <c r="BQ194" s="144"/>
      <c r="BR194" s="144"/>
      <c r="BS194" s="144"/>
      <c r="BT194" s="144"/>
      <c r="BU194" s="144"/>
      <c r="BV194" s="144"/>
      <c r="BW194" s="144"/>
      <c r="BX194" s="144"/>
      <c r="BY194" s="144"/>
      <c r="BZ194" s="144"/>
      <c r="CA194" s="144"/>
      <c r="CB194" s="144"/>
      <c r="CC194" s="144"/>
      <c r="CD194" s="144"/>
      <c r="CE194" s="144"/>
      <c r="CF194" s="144"/>
      <c r="CG194" s="144"/>
      <c r="CH194" s="144"/>
      <c r="CI194" s="144"/>
      <c r="CJ194" s="144"/>
      <c r="CK194" s="144"/>
      <c r="CL194" s="144"/>
      <c r="CM194" s="144"/>
      <c r="CN194" s="144"/>
      <c r="CO194" s="144"/>
      <c r="CP194" s="144"/>
      <c r="CQ194" s="144"/>
      <c r="CR194" s="144"/>
      <c r="CS194" s="144"/>
      <c r="CT194" s="144"/>
      <c r="CU194" s="144"/>
      <c r="CV194" s="144"/>
      <c r="CW194" s="144"/>
      <c r="CX194" s="144"/>
      <c r="CY194" s="144"/>
      <c r="CZ194" s="144"/>
      <c r="DA194" s="144"/>
      <c r="DB194" s="144"/>
      <c r="DC194" s="144"/>
      <c r="DD194" s="144"/>
      <c r="DE194" s="144"/>
      <c r="DF194" s="144"/>
      <c r="DG194" s="144"/>
      <c r="DH194" s="144"/>
      <c r="DI194" s="144"/>
      <c r="DJ194" s="144"/>
      <c r="DK194" s="144"/>
      <c r="DL194" s="144"/>
      <c r="DM194" s="144"/>
      <c r="DN194" s="144"/>
      <c r="DO194" s="144"/>
      <c r="DP194" s="144"/>
      <c r="DQ194" s="144"/>
      <c r="DR194" s="144"/>
      <c r="DS194" s="144"/>
      <c r="DT194" s="144"/>
      <c r="DU194" s="144"/>
      <c r="DV194" s="144"/>
      <c r="DW194" s="144"/>
      <c r="DX194" s="144"/>
      <c r="DY194" s="144"/>
      <c r="DZ194" s="144"/>
      <c r="EA194" s="144"/>
      <c r="EB194" s="144"/>
      <c r="EC194" s="144"/>
      <c r="ED194" s="144"/>
      <c r="EE194" s="144"/>
      <c r="EF194" s="144"/>
      <c r="EG194" s="144"/>
      <c r="EH194" s="144"/>
      <c r="EI194" s="144"/>
      <c r="EJ194" s="144"/>
      <c r="EK194" s="144"/>
      <c r="EL194" s="144"/>
      <c r="EM194" s="144"/>
      <c r="EN194" s="144"/>
      <c r="EO194" s="144"/>
      <c r="EP194" s="144"/>
      <c r="EQ194" s="144"/>
      <c r="ER194" s="144"/>
      <c r="ES194" s="144"/>
      <c r="ET194" s="144"/>
      <c r="EU194" s="144"/>
      <c r="EV194" s="144"/>
      <c r="EW194" s="144"/>
      <c r="EX194" s="144"/>
      <c r="EY194" s="144"/>
      <c r="EZ194" s="144"/>
      <c r="FA194" s="144"/>
      <c r="FB194" s="144"/>
      <c r="FC194" s="144"/>
      <c r="FD194" s="144"/>
      <c r="FE194" s="144"/>
      <c r="FF194" s="144"/>
      <c r="FG194" s="144"/>
      <c r="FH194" s="144"/>
      <c r="FI194" s="144"/>
      <c r="FJ194" s="144"/>
      <c r="FK194" s="144"/>
      <c r="FL194" s="144"/>
      <c r="FM194" s="144"/>
      <c r="FN194" s="144"/>
      <c r="FO194" s="144"/>
      <c r="FP194" s="144"/>
      <c r="FQ194" s="144"/>
      <c r="FR194" s="144"/>
      <c r="FS194" s="144"/>
      <c r="FT194" s="144"/>
      <c r="FU194" s="144"/>
      <c r="FV194" s="144"/>
      <c r="FW194" s="144"/>
      <c r="FX194" s="144"/>
      <c r="FY194" s="144"/>
      <c r="FZ194" s="144"/>
      <c r="GA194" s="144"/>
      <c r="GB194" s="144"/>
      <c r="GC194" s="144"/>
      <c r="GD194" s="144"/>
      <c r="GE194" s="144"/>
      <c r="GF194" s="144"/>
      <c r="GG194" s="144"/>
      <c r="GH194" s="144"/>
      <c r="GI194" s="144"/>
      <c r="GJ194" s="144"/>
      <c r="GK194" s="144"/>
      <c r="GL194" s="144"/>
      <c r="GM194" s="144"/>
      <c r="GN194" s="144"/>
      <c r="GO194" s="144"/>
      <c r="GP194" s="144"/>
      <c r="GQ194" s="144"/>
      <c r="GR194" s="144"/>
      <c r="GS194" s="144"/>
      <c r="GT194" s="144"/>
      <c r="GU194" s="144"/>
      <c r="GV194" s="144"/>
      <c r="GW194" s="144"/>
      <c r="GX194" s="144"/>
      <c r="GY194" s="144"/>
      <c r="GZ194" s="144"/>
      <c r="HA194" s="144"/>
      <c r="HB194" s="144"/>
      <c r="HC194" s="144"/>
      <c r="HD194" s="144"/>
      <c r="HE194" s="144"/>
      <c r="HF194" s="144"/>
      <c r="HG194" s="144"/>
      <c r="HH194" s="144"/>
      <c r="HI194" s="144"/>
      <c r="HJ194" s="144"/>
      <c r="HK194" s="144"/>
      <c r="HL194" s="144"/>
      <c r="HM194" s="144"/>
      <c r="HN194" s="144"/>
      <c r="HO194" s="144"/>
      <c r="HP194" s="144"/>
      <c r="HQ194" s="144"/>
      <c r="HR194" s="144"/>
      <c r="HS194" s="144"/>
      <c r="HT194" s="144"/>
      <c r="HU194" s="144"/>
      <c r="HV194" s="144"/>
      <c r="HW194" s="144"/>
      <c r="HX194" s="144"/>
      <c r="HY194" s="144"/>
      <c r="HZ194" s="144"/>
      <c r="IA194" s="144"/>
      <c r="IB194" s="144"/>
      <c r="IC194" s="144"/>
      <c r="ID194" s="144"/>
      <c r="IE194" s="144"/>
      <c r="IF194" s="144"/>
      <c r="IG194" s="144"/>
      <c r="IH194" s="144"/>
      <c r="II194" s="144"/>
      <c r="IJ194" s="144"/>
      <c r="IK194" s="144"/>
      <c r="IL194" s="144"/>
      <c r="IM194" s="144"/>
      <c r="IN194" s="144"/>
      <c r="IO194" s="144"/>
      <c r="IP194" s="144"/>
      <c r="IQ194" s="144"/>
      <c r="IR194" s="144"/>
      <c r="IS194" s="144"/>
      <c r="IT194" s="144"/>
      <c r="IU194" s="144"/>
    </row>
    <row r="195" spans="1:255" s="151" customFormat="1" ht="50.45" customHeight="1">
      <c r="A195" s="20">
        <v>29</v>
      </c>
      <c r="B195" s="23" t="s">
        <v>583</v>
      </c>
      <c r="C195" s="113"/>
      <c r="D195" s="20"/>
      <c r="E195" s="113"/>
      <c r="F195" s="31"/>
      <c r="G195" s="31"/>
      <c r="H195" s="31"/>
      <c r="I195" s="20"/>
      <c r="J195" s="113"/>
      <c r="K195" s="31"/>
      <c r="L195" s="31"/>
      <c r="M195" s="31"/>
      <c r="N195" s="31"/>
      <c r="O195" s="31"/>
      <c r="P195" s="31"/>
      <c r="Q195" s="31"/>
      <c r="R195" s="31"/>
      <c r="S195" s="113"/>
      <c r="T195" s="350">
        <v>2000</v>
      </c>
      <c r="U195" s="31"/>
      <c r="V195" s="31"/>
      <c r="W195" s="20" t="s">
        <v>584</v>
      </c>
      <c r="X195" s="169"/>
      <c r="Y195" s="169"/>
      <c r="Z195" s="169"/>
      <c r="AA195" s="169"/>
      <c r="AB195" s="169"/>
      <c r="AC195" s="169"/>
      <c r="AD195" s="169"/>
      <c r="AE195" s="169"/>
      <c r="AF195" s="169"/>
      <c r="AG195" s="169"/>
      <c r="AH195" s="169"/>
      <c r="AI195" s="169"/>
      <c r="AJ195" s="169"/>
      <c r="AK195" s="169"/>
      <c r="AL195" s="169"/>
      <c r="AM195" s="169"/>
      <c r="AN195" s="169"/>
      <c r="AO195" s="169"/>
      <c r="AP195" s="169"/>
      <c r="AQ195" s="169"/>
      <c r="AR195" s="169"/>
      <c r="AS195" s="169"/>
      <c r="AT195" s="169"/>
      <c r="AU195" s="169"/>
      <c r="AV195" s="169"/>
      <c r="AW195" s="169"/>
      <c r="AX195" s="169"/>
      <c r="AY195" s="169"/>
      <c r="AZ195" s="169"/>
      <c r="BA195" s="169"/>
      <c r="BB195" s="169"/>
      <c r="BC195" s="169"/>
      <c r="BD195" s="169"/>
      <c r="BE195" s="169"/>
      <c r="BF195" s="169"/>
      <c r="BG195" s="169"/>
      <c r="BH195" s="169"/>
      <c r="BI195" s="169"/>
      <c r="BJ195" s="169"/>
      <c r="BK195" s="169"/>
      <c r="BL195" s="169"/>
      <c r="BM195" s="169"/>
      <c r="BN195" s="169"/>
      <c r="BO195" s="169"/>
      <c r="BP195" s="169"/>
      <c r="BQ195" s="169"/>
      <c r="BR195" s="169"/>
      <c r="BS195" s="169"/>
      <c r="BT195" s="169"/>
      <c r="BU195" s="169"/>
      <c r="BV195" s="169"/>
      <c r="BW195" s="169"/>
      <c r="BX195" s="169"/>
      <c r="BY195" s="169"/>
      <c r="BZ195" s="169"/>
      <c r="CA195" s="169"/>
      <c r="CB195" s="169"/>
      <c r="CC195" s="169"/>
      <c r="CD195" s="169"/>
      <c r="CE195" s="169"/>
      <c r="CF195" s="169"/>
      <c r="CG195" s="169"/>
      <c r="CH195" s="169"/>
      <c r="CI195" s="169"/>
      <c r="CJ195" s="169"/>
      <c r="CK195" s="169"/>
      <c r="CL195" s="169"/>
      <c r="CM195" s="169"/>
      <c r="CN195" s="169"/>
      <c r="CO195" s="169"/>
      <c r="CP195" s="169"/>
      <c r="CQ195" s="169"/>
      <c r="CR195" s="169"/>
      <c r="CS195" s="169"/>
      <c r="CT195" s="169"/>
      <c r="CU195" s="169"/>
      <c r="CV195" s="169"/>
      <c r="CW195" s="169"/>
      <c r="CX195" s="169"/>
      <c r="CY195" s="169"/>
      <c r="CZ195" s="169"/>
      <c r="DA195" s="169"/>
      <c r="DB195" s="169"/>
      <c r="DC195" s="169"/>
      <c r="DD195" s="169"/>
      <c r="DE195" s="169"/>
      <c r="DF195" s="169"/>
      <c r="DG195" s="169"/>
      <c r="DH195" s="169"/>
      <c r="DI195" s="169"/>
      <c r="DJ195" s="169"/>
      <c r="DK195" s="169"/>
      <c r="DL195" s="169"/>
      <c r="DM195" s="169"/>
      <c r="DN195" s="169"/>
      <c r="DO195" s="169"/>
      <c r="DP195" s="169"/>
      <c r="DQ195" s="169"/>
      <c r="DR195" s="169"/>
      <c r="DS195" s="169"/>
      <c r="DT195" s="169"/>
      <c r="DU195" s="169"/>
      <c r="DV195" s="169"/>
      <c r="DW195" s="169"/>
      <c r="DX195" s="169"/>
      <c r="DY195" s="169"/>
      <c r="DZ195" s="169"/>
      <c r="EA195" s="169"/>
      <c r="EB195" s="169"/>
      <c r="EC195" s="169"/>
      <c r="ED195" s="169"/>
      <c r="EE195" s="169"/>
      <c r="EF195" s="169"/>
      <c r="EG195" s="169"/>
      <c r="EH195" s="169"/>
      <c r="EI195" s="169"/>
      <c r="EJ195" s="169"/>
      <c r="EK195" s="169"/>
      <c r="EL195" s="169"/>
      <c r="EM195" s="169"/>
      <c r="EN195" s="169"/>
      <c r="EO195" s="169"/>
      <c r="EP195" s="169"/>
      <c r="EQ195" s="169"/>
      <c r="ER195" s="169"/>
      <c r="ES195" s="169"/>
      <c r="ET195" s="169"/>
      <c r="EU195" s="169"/>
      <c r="EV195" s="169"/>
      <c r="EW195" s="169"/>
      <c r="EX195" s="169"/>
      <c r="EY195" s="169"/>
      <c r="EZ195" s="169"/>
      <c r="FA195" s="169"/>
      <c r="FB195" s="169"/>
      <c r="FC195" s="169"/>
      <c r="FD195" s="169"/>
      <c r="FE195" s="169"/>
      <c r="FF195" s="169"/>
      <c r="FG195" s="169"/>
      <c r="FH195" s="169"/>
      <c r="FI195" s="169"/>
      <c r="FJ195" s="169"/>
      <c r="FK195" s="169"/>
      <c r="FL195" s="169"/>
      <c r="FM195" s="169"/>
      <c r="FN195" s="169"/>
      <c r="FO195" s="169"/>
      <c r="FP195" s="169"/>
      <c r="FQ195" s="169"/>
      <c r="FR195" s="169"/>
      <c r="FS195" s="169"/>
      <c r="FT195" s="169"/>
      <c r="FU195" s="169"/>
      <c r="FV195" s="169"/>
      <c r="FW195" s="169"/>
      <c r="FX195" s="169"/>
      <c r="FY195" s="169"/>
      <c r="FZ195" s="169"/>
      <c r="GA195" s="169"/>
      <c r="GB195" s="169"/>
      <c r="GC195" s="169"/>
      <c r="GD195" s="169"/>
      <c r="GE195" s="169"/>
      <c r="GF195" s="169"/>
      <c r="GG195" s="169"/>
      <c r="GH195" s="169"/>
      <c r="GI195" s="169"/>
      <c r="GJ195" s="169"/>
      <c r="GK195" s="169"/>
      <c r="GL195" s="169"/>
      <c r="GM195" s="169"/>
      <c r="GN195" s="169"/>
      <c r="GO195" s="169"/>
      <c r="GP195" s="169"/>
      <c r="GQ195" s="169"/>
      <c r="GR195" s="169"/>
      <c r="GS195" s="169"/>
      <c r="GT195" s="169"/>
      <c r="GU195" s="169"/>
      <c r="GV195" s="169"/>
      <c r="GW195" s="169"/>
      <c r="GX195" s="169"/>
      <c r="GY195" s="169"/>
      <c r="GZ195" s="169"/>
      <c r="HA195" s="169"/>
      <c r="HB195" s="169"/>
      <c r="HC195" s="169"/>
      <c r="HD195" s="169"/>
      <c r="HE195" s="169"/>
      <c r="HF195" s="169"/>
      <c r="HG195" s="169"/>
      <c r="HH195" s="169"/>
      <c r="HI195" s="169"/>
      <c r="HJ195" s="169"/>
      <c r="HK195" s="169"/>
      <c r="HL195" s="169"/>
      <c r="HM195" s="169"/>
      <c r="HN195" s="169"/>
      <c r="HO195" s="169"/>
      <c r="HP195" s="169"/>
      <c r="HQ195" s="169"/>
      <c r="HR195" s="169"/>
      <c r="HS195" s="169"/>
      <c r="HT195" s="169"/>
      <c r="HU195" s="169"/>
      <c r="HV195" s="169"/>
      <c r="HW195" s="169"/>
      <c r="HX195" s="169"/>
      <c r="HY195" s="169"/>
      <c r="HZ195" s="169"/>
      <c r="IA195" s="169"/>
      <c r="IB195" s="169"/>
      <c r="IC195" s="169"/>
      <c r="ID195" s="169"/>
      <c r="IE195" s="169"/>
      <c r="IF195" s="169"/>
      <c r="IG195" s="169"/>
      <c r="IH195" s="169"/>
      <c r="II195" s="169"/>
      <c r="IJ195" s="169"/>
      <c r="IK195" s="169"/>
      <c r="IL195" s="169"/>
      <c r="IM195" s="169"/>
      <c r="IN195" s="169"/>
      <c r="IO195" s="169"/>
      <c r="IP195" s="169"/>
      <c r="IQ195" s="169"/>
      <c r="IR195" s="169"/>
      <c r="IS195" s="169"/>
      <c r="IT195" s="169"/>
      <c r="IU195" s="169"/>
    </row>
    <row r="196" spans="1:255" s="32" customFormat="1" ht="45.75" customHeight="1">
      <c r="A196" s="99">
        <v>30</v>
      </c>
      <c r="B196" s="23" t="s">
        <v>582</v>
      </c>
      <c r="C196" s="113"/>
      <c r="D196" s="20"/>
      <c r="E196" s="113"/>
      <c r="F196" s="31"/>
      <c r="G196" s="31"/>
      <c r="H196" s="31"/>
      <c r="I196" s="20"/>
      <c r="J196" s="113"/>
      <c r="K196" s="31"/>
      <c r="L196" s="31"/>
      <c r="M196" s="31"/>
      <c r="N196" s="31"/>
      <c r="O196" s="31"/>
      <c r="P196" s="31"/>
      <c r="Q196" s="31"/>
      <c r="R196" s="31"/>
      <c r="S196" s="113"/>
      <c r="T196" s="350">
        <v>600</v>
      </c>
      <c r="U196" s="31"/>
      <c r="V196" s="31"/>
      <c r="W196" s="20" t="s">
        <v>584</v>
      </c>
      <c r="X196" s="170"/>
      <c r="Y196" s="76"/>
      <c r="Z196" s="76"/>
      <c r="AA196" s="76"/>
      <c r="AB196" s="76"/>
      <c r="AC196" s="76"/>
      <c r="AD196" s="76"/>
      <c r="AE196" s="76"/>
      <c r="AF196" s="76"/>
      <c r="AG196" s="76"/>
      <c r="AH196" s="76"/>
      <c r="AI196" s="76"/>
      <c r="AJ196" s="76"/>
      <c r="AK196" s="76"/>
      <c r="AL196" s="76"/>
      <c r="AM196" s="76"/>
      <c r="AN196" s="76"/>
      <c r="AO196" s="76"/>
      <c r="AP196" s="76"/>
      <c r="AQ196" s="76"/>
      <c r="AR196" s="76"/>
      <c r="AS196" s="76"/>
      <c r="AT196" s="76"/>
      <c r="AU196" s="76"/>
      <c r="AV196" s="76"/>
      <c r="AW196" s="76"/>
      <c r="AX196" s="76"/>
      <c r="AY196" s="76"/>
      <c r="AZ196" s="76"/>
      <c r="BA196" s="76"/>
      <c r="BB196" s="76"/>
      <c r="BC196" s="76"/>
      <c r="BD196" s="76"/>
      <c r="BE196" s="76"/>
      <c r="BF196" s="76"/>
      <c r="BG196" s="76"/>
      <c r="BH196" s="76"/>
      <c r="BI196" s="76"/>
      <c r="BJ196" s="76"/>
      <c r="BK196" s="76"/>
      <c r="BL196" s="76"/>
      <c r="BM196" s="76"/>
      <c r="BN196" s="76"/>
      <c r="BO196" s="76"/>
      <c r="BP196" s="76"/>
      <c r="BQ196" s="76"/>
      <c r="BR196" s="76"/>
      <c r="BS196" s="76"/>
      <c r="BT196" s="76"/>
      <c r="BU196" s="76"/>
      <c r="BV196" s="76"/>
      <c r="BW196" s="76"/>
      <c r="BX196" s="76"/>
      <c r="BY196" s="76"/>
      <c r="BZ196" s="76"/>
      <c r="CA196" s="76"/>
      <c r="CB196" s="76"/>
      <c r="CC196" s="76"/>
      <c r="CD196" s="76"/>
      <c r="CE196" s="76"/>
      <c r="CF196" s="76"/>
      <c r="CG196" s="76"/>
      <c r="CH196" s="76"/>
      <c r="CI196" s="76"/>
      <c r="CJ196" s="76"/>
      <c r="CK196" s="76"/>
      <c r="CL196" s="76"/>
      <c r="CM196" s="76"/>
      <c r="CN196" s="76"/>
      <c r="CO196" s="76"/>
      <c r="CP196" s="76"/>
      <c r="CQ196" s="76"/>
      <c r="CR196" s="76"/>
      <c r="CS196" s="76"/>
      <c r="CT196" s="76"/>
      <c r="CU196" s="76"/>
      <c r="CV196" s="76"/>
      <c r="CW196" s="76"/>
      <c r="CX196" s="76"/>
      <c r="CY196" s="76"/>
      <c r="CZ196" s="76"/>
      <c r="DA196" s="76"/>
      <c r="DB196" s="76"/>
      <c r="DC196" s="76"/>
      <c r="DD196" s="76"/>
      <c r="DE196" s="76"/>
      <c r="DF196" s="76"/>
      <c r="DG196" s="76"/>
      <c r="DH196" s="76"/>
      <c r="DI196" s="76"/>
      <c r="DJ196" s="76"/>
      <c r="DK196" s="76"/>
      <c r="DL196" s="76"/>
      <c r="DM196" s="76"/>
      <c r="DN196" s="76"/>
      <c r="DO196" s="76"/>
      <c r="DP196" s="76"/>
      <c r="DQ196" s="76"/>
      <c r="DR196" s="76"/>
      <c r="DS196" s="76"/>
      <c r="DT196" s="76"/>
      <c r="DU196" s="76"/>
      <c r="DV196" s="76"/>
      <c r="DW196" s="76"/>
      <c r="DX196" s="76"/>
      <c r="DY196" s="76"/>
      <c r="DZ196" s="76"/>
      <c r="EA196" s="76"/>
      <c r="EB196" s="76"/>
      <c r="EC196" s="76"/>
      <c r="ED196" s="76"/>
      <c r="EE196" s="76"/>
      <c r="EF196" s="76"/>
      <c r="EG196" s="76"/>
      <c r="EH196" s="76"/>
      <c r="EI196" s="76"/>
      <c r="EJ196" s="76"/>
      <c r="EK196" s="76"/>
      <c r="EL196" s="76"/>
      <c r="EM196" s="76"/>
      <c r="EN196" s="76"/>
      <c r="EO196" s="76"/>
      <c r="EP196" s="76"/>
      <c r="EQ196" s="76"/>
      <c r="ER196" s="76"/>
      <c r="ES196" s="76"/>
      <c r="ET196" s="76"/>
      <c r="EU196" s="76"/>
      <c r="EV196" s="76"/>
      <c r="EW196" s="76"/>
      <c r="EX196" s="76"/>
      <c r="EY196" s="76"/>
      <c r="EZ196" s="76"/>
      <c r="FA196" s="76"/>
      <c r="FB196" s="76"/>
      <c r="FC196" s="76"/>
      <c r="FD196" s="76"/>
      <c r="FE196" s="76"/>
      <c r="FF196" s="76"/>
      <c r="FG196" s="76"/>
      <c r="FH196" s="76"/>
      <c r="FI196" s="76"/>
      <c r="FJ196" s="76"/>
      <c r="FK196" s="76"/>
      <c r="FL196" s="76"/>
      <c r="FM196" s="76"/>
      <c r="FN196" s="76"/>
      <c r="FO196" s="76"/>
      <c r="FP196" s="76"/>
      <c r="FQ196" s="76"/>
      <c r="FR196" s="76"/>
      <c r="FS196" s="76"/>
      <c r="FT196" s="76"/>
      <c r="FU196" s="76"/>
      <c r="FV196" s="76"/>
      <c r="FW196" s="76"/>
      <c r="FX196" s="76"/>
      <c r="FY196" s="76"/>
      <c r="FZ196" s="76"/>
      <c r="GA196" s="76"/>
      <c r="GB196" s="76"/>
      <c r="GC196" s="76"/>
      <c r="GD196" s="76"/>
      <c r="GE196" s="76"/>
      <c r="GF196" s="76"/>
      <c r="GG196" s="76"/>
      <c r="GH196" s="76"/>
      <c r="GI196" s="76"/>
      <c r="GJ196" s="76"/>
      <c r="GK196" s="76"/>
      <c r="GL196" s="76"/>
      <c r="GM196" s="76"/>
      <c r="GN196" s="76"/>
      <c r="GO196" s="76"/>
      <c r="GP196" s="76"/>
      <c r="GQ196" s="76"/>
      <c r="GR196" s="76"/>
      <c r="GS196" s="76"/>
      <c r="GT196" s="76"/>
      <c r="GU196" s="76"/>
      <c r="GV196" s="76"/>
      <c r="GW196" s="76"/>
      <c r="GX196" s="76"/>
      <c r="GY196" s="76"/>
      <c r="GZ196" s="76"/>
      <c r="HA196" s="76"/>
      <c r="HB196" s="76"/>
      <c r="HC196" s="76"/>
      <c r="HD196" s="76"/>
      <c r="HE196" s="76"/>
      <c r="HF196" s="76"/>
      <c r="HG196" s="76"/>
      <c r="HH196" s="76"/>
      <c r="HI196" s="76"/>
      <c r="HJ196" s="76"/>
      <c r="HK196" s="76"/>
      <c r="HL196" s="76"/>
      <c r="HM196" s="76"/>
      <c r="HN196" s="76"/>
      <c r="HO196" s="76"/>
      <c r="HP196" s="76"/>
      <c r="HQ196" s="76"/>
      <c r="HR196" s="76"/>
      <c r="HS196" s="76"/>
      <c r="HT196" s="76"/>
      <c r="HU196" s="76"/>
      <c r="HV196" s="76"/>
      <c r="HW196" s="76"/>
      <c r="HX196" s="76"/>
      <c r="HY196" s="76"/>
      <c r="HZ196" s="76"/>
      <c r="IA196" s="76"/>
      <c r="IB196" s="76"/>
      <c r="IC196" s="76"/>
      <c r="ID196" s="76"/>
      <c r="IE196" s="76"/>
      <c r="IF196" s="76"/>
      <c r="IG196" s="76"/>
      <c r="IH196" s="76"/>
      <c r="II196" s="76"/>
      <c r="IJ196" s="76"/>
      <c r="IK196" s="76"/>
      <c r="IL196" s="76"/>
      <c r="IM196" s="76"/>
      <c r="IN196" s="76"/>
      <c r="IO196" s="76"/>
      <c r="IP196" s="76"/>
      <c r="IQ196" s="76"/>
      <c r="IR196" s="76"/>
      <c r="IS196" s="76"/>
      <c r="IT196" s="76"/>
      <c r="IU196" s="76"/>
    </row>
    <row r="197" spans="1:255" s="32" customFormat="1" ht="42.75" customHeight="1">
      <c r="A197" s="20">
        <v>31</v>
      </c>
      <c r="B197" s="23" t="s">
        <v>581</v>
      </c>
      <c r="C197" s="113"/>
      <c r="D197" s="20"/>
      <c r="E197" s="113"/>
      <c r="F197" s="31"/>
      <c r="G197" s="31"/>
      <c r="H197" s="31"/>
      <c r="I197" s="20"/>
      <c r="J197" s="113"/>
      <c r="K197" s="31"/>
      <c r="L197" s="31"/>
      <c r="M197" s="31"/>
      <c r="N197" s="31"/>
      <c r="O197" s="31"/>
      <c r="P197" s="31"/>
      <c r="Q197" s="31"/>
      <c r="R197" s="31"/>
      <c r="S197" s="113"/>
      <c r="T197" s="350">
        <v>1000</v>
      </c>
      <c r="U197" s="31"/>
      <c r="V197" s="31"/>
      <c r="W197" s="20" t="s">
        <v>584</v>
      </c>
      <c r="X197" s="76"/>
      <c r="Y197" s="76"/>
      <c r="Z197" s="76"/>
      <c r="AA197" s="76"/>
      <c r="AB197" s="76"/>
      <c r="AC197" s="76"/>
      <c r="AD197" s="76"/>
      <c r="AE197" s="76"/>
      <c r="AF197" s="76"/>
      <c r="AG197" s="76"/>
      <c r="AH197" s="76"/>
      <c r="AI197" s="76"/>
      <c r="AJ197" s="76"/>
      <c r="AK197" s="76"/>
      <c r="AL197" s="76"/>
      <c r="AM197" s="76"/>
      <c r="AN197" s="76"/>
      <c r="AO197" s="76"/>
      <c r="AP197" s="76"/>
      <c r="AQ197" s="76"/>
      <c r="AR197" s="76"/>
      <c r="AS197" s="76"/>
      <c r="AT197" s="76"/>
      <c r="AU197" s="76"/>
      <c r="AV197" s="76"/>
      <c r="AW197" s="76"/>
      <c r="AX197" s="76"/>
      <c r="AY197" s="76"/>
      <c r="AZ197" s="76"/>
      <c r="BA197" s="76"/>
      <c r="BB197" s="76"/>
      <c r="BC197" s="76"/>
      <c r="BD197" s="76"/>
      <c r="BE197" s="76"/>
      <c r="BF197" s="76"/>
      <c r="BG197" s="76"/>
      <c r="BH197" s="76"/>
      <c r="BI197" s="76"/>
      <c r="BJ197" s="76"/>
      <c r="BK197" s="76"/>
      <c r="BL197" s="76"/>
      <c r="BM197" s="76"/>
      <c r="BN197" s="76"/>
      <c r="BO197" s="76"/>
      <c r="BP197" s="76"/>
      <c r="BQ197" s="76"/>
      <c r="BR197" s="76"/>
      <c r="BS197" s="76"/>
      <c r="BT197" s="76"/>
      <c r="BU197" s="76"/>
      <c r="BV197" s="76"/>
      <c r="BW197" s="76"/>
      <c r="BX197" s="76"/>
      <c r="BY197" s="76"/>
      <c r="BZ197" s="76"/>
      <c r="CA197" s="76"/>
      <c r="CB197" s="76"/>
      <c r="CC197" s="76"/>
      <c r="CD197" s="76"/>
      <c r="CE197" s="76"/>
      <c r="CF197" s="76"/>
      <c r="CG197" s="76"/>
      <c r="CH197" s="76"/>
      <c r="CI197" s="76"/>
      <c r="CJ197" s="76"/>
      <c r="CK197" s="76"/>
      <c r="CL197" s="76"/>
      <c r="CM197" s="76"/>
      <c r="CN197" s="76"/>
      <c r="CO197" s="76"/>
      <c r="CP197" s="76"/>
      <c r="CQ197" s="76"/>
      <c r="CR197" s="76"/>
      <c r="CS197" s="76"/>
      <c r="CT197" s="76"/>
      <c r="CU197" s="76"/>
      <c r="CV197" s="76"/>
      <c r="CW197" s="76"/>
      <c r="CX197" s="76"/>
      <c r="CY197" s="76"/>
      <c r="CZ197" s="76"/>
      <c r="DA197" s="76"/>
      <c r="DB197" s="76"/>
      <c r="DC197" s="76"/>
      <c r="DD197" s="76"/>
      <c r="DE197" s="76"/>
      <c r="DF197" s="76"/>
      <c r="DG197" s="76"/>
      <c r="DH197" s="76"/>
      <c r="DI197" s="76"/>
      <c r="DJ197" s="76"/>
      <c r="DK197" s="76"/>
      <c r="DL197" s="76"/>
      <c r="DM197" s="76"/>
      <c r="DN197" s="76"/>
      <c r="DO197" s="76"/>
      <c r="DP197" s="76"/>
      <c r="DQ197" s="76"/>
      <c r="DR197" s="76"/>
      <c r="DS197" s="76"/>
      <c r="DT197" s="76"/>
      <c r="DU197" s="76"/>
      <c r="DV197" s="76"/>
      <c r="DW197" s="76"/>
      <c r="DX197" s="76"/>
      <c r="DY197" s="76"/>
      <c r="DZ197" s="76"/>
      <c r="EA197" s="76"/>
      <c r="EB197" s="76"/>
      <c r="EC197" s="76"/>
      <c r="ED197" s="76"/>
      <c r="EE197" s="76"/>
      <c r="EF197" s="76"/>
      <c r="EG197" s="76"/>
      <c r="EH197" s="76"/>
      <c r="EI197" s="76"/>
      <c r="EJ197" s="76"/>
      <c r="EK197" s="76"/>
      <c r="EL197" s="76"/>
      <c r="EM197" s="76"/>
      <c r="EN197" s="76"/>
      <c r="EO197" s="76"/>
      <c r="EP197" s="76"/>
      <c r="EQ197" s="76"/>
      <c r="ER197" s="76"/>
      <c r="ES197" s="76"/>
      <c r="ET197" s="76"/>
      <c r="EU197" s="76"/>
      <c r="EV197" s="76"/>
      <c r="EW197" s="76"/>
      <c r="EX197" s="76"/>
      <c r="EY197" s="76"/>
      <c r="EZ197" s="76"/>
      <c r="FA197" s="76"/>
      <c r="FB197" s="76"/>
      <c r="FC197" s="76"/>
      <c r="FD197" s="76"/>
      <c r="FE197" s="76"/>
      <c r="FF197" s="76"/>
      <c r="FG197" s="76"/>
      <c r="FH197" s="76"/>
      <c r="FI197" s="76"/>
      <c r="FJ197" s="76"/>
      <c r="FK197" s="76"/>
      <c r="FL197" s="76"/>
      <c r="FM197" s="76"/>
      <c r="FN197" s="76"/>
      <c r="FO197" s="76"/>
      <c r="FP197" s="76"/>
      <c r="FQ197" s="76"/>
      <c r="FR197" s="76"/>
      <c r="FS197" s="76"/>
      <c r="FT197" s="76"/>
      <c r="FU197" s="76"/>
      <c r="FV197" s="76"/>
      <c r="FW197" s="76"/>
      <c r="FX197" s="76"/>
      <c r="FY197" s="76"/>
      <c r="FZ197" s="76"/>
      <c r="GA197" s="76"/>
      <c r="GB197" s="76"/>
      <c r="GC197" s="76"/>
      <c r="GD197" s="76"/>
      <c r="GE197" s="76"/>
      <c r="GF197" s="76"/>
      <c r="GG197" s="76"/>
      <c r="GH197" s="76"/>
      <c r="GI197" s="76"/>
      <c r="GJ197" s="76"/>
      <c r="GK197" s="76"/>
      <c r="GL197" s="76"/>
      <c r="GM197" s="76"/>
      <c r="GN197" s="76"/>
      <c r="GO197" s="76"/>
      <c r="GP197" s="76"/>
      <c r="GQ197" s="76"/>
      <c r="GR197" s="76"/>
      <c r="GS197" s="76"/>
      <c r="GT197" s="76"/>
      <c r="GU197" s="76"/>
      <c r="GV197" s="76"/>
      <c r="GW197" s="76"/>
      <c r="GX197" s="76"/>
      <c r="GY197" s="76"/>
      <c r="GZ197" s="76"/>
      <c r="HA197" s="76"/>
      <c r="HB197" s="76"/>
      <c r="HC197" s="76"/>
      <c r="HD197" s="76"/>
      <c r="HE197" s="76"/>
      <c r="HF197" s="76"/>
      <c r="HG197" s="76"/>
      <c r="HH197" s="76"/>
      <c r="HI197" s="76"/>
      <c r="HJ197" s="76"/>
      <c r="HK197" s="76"/>
      <c r="HL197" s="76"/>
      <c r="HM197" s="76"/>
      <c r="HN197" s="76"/>
      <c r="HO197" s="76"/>
      <c r="HP197" s="76"/>
      <c r="HQ197" s="76"/>
      <c r="HR197" s="76"/>
      <c r="HS197" s="76"/>
      <c r="HT197" s="76"/>
      <c r="HU197" s="76"/>
      <c r="HV197" s="76"/>
      <c r="HW197" s="76"/>
      <c r="HX197" s="76"/>
      <c r="HY197" s="76"/>
      <c r="HZ197" s="76"/>
      <c r="IA197" s="76"/>
      <c r="IB197" s="76"/>
      <c r="IC197" s="76"/>
      <c r="ID197" s="76"/>
      <c r="IE197" s="76"/>
      <c r="IF197" s="76"/>
      <c r="IG197" s="76"/>
      <c r="IH197" s="76"/>
      <c r="II197" s="76"/>
      <c r="IJ197" s="76"/>
      <c r="IK197" s="76"/>
      <c r="IL197" s="76"/>
      <c r="IM197" s="76"/>
      <c r="IN197" s="76"/>
      <c r="IO197" s="76"/>
      <c r="IP197" s="76"/>
      <c r="IQ197" s="76"/>
      <c r="IR197" s="76"/>
      <c r="IS197" s="76"/>
      <c r="IT197" s="76"/>
      <c r="IU197" s="76"/>
    </row>
    <row r="198" spans="1:255" s="32" customFormat="1" ht="42.75" customHeight="1">
      <c r="A198" s="99">
        <v>32</v>
      </c>
      <c r="B198" s="23" t="s">
        <v>580</v>
      </c>
      <c r="C198" s="113"/>
      <c r="D198" s="72"/>
      <c r="E198" s="150"/>
      <c r="F198" s="62"/>
      <c r="G198" s="62"/>
      <c r="H198" s="62"/>
      <c r="I198" s="72"/>
      <c r="J198" s="150"/>
      <c r="K198" s="62"/>
      <c r="L198" s="62"/>
      <c r="M198" s="62"/>
      <c r="N198" s="62"/>
      <c r="O198" s="62"/>
      <c r="P198" s="62"/>
      <c r="Q198" s="62"/>
      <c r="R198" s="62"/>
      <c r="S198" s="150"/>
      <c r="T198" s="350">
        <v>600</v>
      </c>
      <c r="U198" s="62"/>
      <c r="V198" s="62"/>
      <c r="W198" s="20" t="s">
        <v>584</v>
      </c>
      <c r="X198" s="169"/>
      <c r="Y198" s="169"/>
      <c r="Z198" s="169"/>
      <c r="AA198" s="169"/>
      <c r="AB198" s="169"/>
      <c r="AC198" s="169"/>
      <c r="AD198" s="169"/>
      <c r="AE198" s="169"/>
      <c r="AF198" s="169"/>
      <c r="AG198" s="169"/>
      <c r="AH198" s="169"/>
      <c r="AI198" s="169"/>
      <c r="AJ198" s="169"/>
      <c r="AK198" s="169"/>
      <c r="AL198" s="169"/>
      <c r="AM198" s="169"/>
      <c r="AN198" s="169"/>
      <c r="AO198" s="169"/>
      <c r="AP198" s="169"/>
      <c r="AQ198" s="169"/>
      <c r="AR198" s="169"/>
      <c r="AS198" s="169"/>
      <c r="AT198" s="169"/>
      <c r="AU198" s="169"/>
      <c r="AV198" s="169"/>
      <c r="AW198" s="169"/>
      <c r="AX198" s="169"/>
      <c r="AY198" s="169"/>
      <c r="AZ198" s="169"/>
      <c r="BA198" s="169"/>
      <c r="BB198" s="169"/>
      <c r="BC198" s="169"/>
      <c r="BD198" s="169"/>
      <c r="BE198" s="169"/>
      <c r="BF198" s="169"/>
      <c r="BG198" s="169"/>
      <c r="BH198" s="169"/>
      <c r="BI198" s="169"/>
      <c r="BJ198" s="169"/>
      <c r="BK198" s="169"/>
      <c r="BL198" s="169"/>
      <c r="BM198" s="169"/>
      <c r="BN198" s="169"/>
      <c r="BO198" s="169"/>
      <c r="BP198" s="169"/>
      <c r="BQ198" s="169"/>
      <c r="BR198" s="169"/>
      <c r="BS198" s="169"/>
      <c r="BT198" s="169"/>
      <c r="BU198" s="169"/>
      <c r="BV198" s="169"/>
      <c r="BW198" s="169"/>
      <c r="BX198" s="169"/>
      <c r="BY198" s="169"/>
      <c r="BZ198" s="169"/>
      <c r="CA198" s="169"/>
      <c r="CB198" s="169"/>
      <c r="CC198" s="169"/>
      <c r="CD198" s="169"/>
      <c r="CE198" s="169"/>
      <c r="CF198" s="169"/>
      <c r="CG198" s="169"/>
      <c r="CH198" s="169"/>
      <c r="CI198" s="169"/>
      <c r="CJ198" s="169"/>
      <c r="CK198" s="169"/>
      <c r="CL198" s="169"/>
      <c r="CM198" s="169"/>
      <c r="CN198" s="169"/>
      <c r="CO198" s="169"/>
      <c r="CP198" s="169"/>
      <c r="CQ198" s="169"/>
      <c r="CR198" s="169"/>
      <c r="CS198" s="169"/>
      <c r="CT198" s="169"/>
      <c r="CU198" s="169"/>
      <c r="CV198" s="169"/>
      <c r="CW198" s="169"/>
      <c r="CX198" s="169"/>
      <c r="CY198" s="169"/>
      <c r="CZ198" s="169"/>
      <c r="DA198" s="169"/>
      <c r="DB198" s="169"/>
      <c r="DC198" s="169"/>
      <c r="DD198" s="169"/>
      <c r="DE198" s="169"/>
      <c r="DF198" s="169"/>
      <c r="DG198" s="169"/>
      <c r="DH198" s="169"/>
      <c r="DI198" s="169"/>
      <c r="DJ198" s="169"/>
      <c r="DK198" s="169"/>
      <c r="DL198" s="169"/>
      <c r="DM198" s="169"/>
      <c r="DN198" s="169"/>
      <c r="DO198" s="169"/>
      <c r="DP198" s="169"/>
      <c r="DQ198" s="169"/>
      <c r="DR198" s="169"/>
      <c r="DS198" s="169"/>
      <c r="DT198" s="169"/>
      <c r="DU198" s="169"/>
      <c r="DV198" s="169"/>
      <c r="DW198" s="169"/>
      <c r="DX198" s="169"/>
      <c r="DY198" s="169"/>
      <c r="DZ198" s="169"/>
      <c r="EA198" s="169"/>
      <c r="EB198" s="169"/>
      <c r="EC198" s="169"/>
      <c r="ED198" s="169"/>
      <c r="EE198" s="169"/>
      <c r="EF198" s="169"/>
      <c r="EG198" s="169"/>
      <c r="EH198" s="169"/>
      <c r="EI198" s="169"/>
      <c r="EJ198" s="169"/>
      <c r="EK198" s="169"/>
      <c r="EL198" s="169"/>
      <c r="EM198" s="169"/>
      <c r="EN198" s="169"/>
      <c r="EO198" s="169"/>
      <c r="EP198" s="169"/>
      <c r="EQ198" s="169"/>
      <c r="ER198" s="169"/>
      <c r="ES198" s="169"/>
      <c r="ET198" s="169"/>
      <c r="EU198" s="169"/>
      <c r="EV198" s="169"/>
      <c r="EW198" s="169"/>
      <c r="EX198" s="169"/>
      <c r="EY198" s="169"/>
      <c r="EZ198" s="169"/>
      <c r="FA198" s="169"/>
      <c r="FB198" s="169"/>
      <c r="FC198" s="169"/>
      <c r="FD198" s="169"/>
      <c r="FE198" s="169"/>
      <c r="FF198" s="169"/>
      <c r="FG198" s="169"/>
      <c r="FH198" s="169"/>
      <c r="FI198" s="169"/>
      <c r="FJ198" s="169"/>
      <c r="FK198" s="169"/>
      <c r="FL198" s="169"/>
      <c r="FM198" s="169"/>
      <c r="FN198" s="169"/>
      <c r="FO198" s="169"/>
      <c r="FP198" s="169"/>
      <c r="FQ198" s="169"/>
      <c r="FR198" s="169"/>
      <c r="FS198" s="169"/>
      <c r="FT198" s="169"/>
      <c r="FU198" s="169"/>
      <c r="FV198" s="169"/>
      <c r="FW198" s="169"/>
      <c r="FX198" s="169"/>
      <c r="FY198" s="169"/>
      <c r="FZ198" s="169"/>
      <c r="GA198" s="169"/>
      <c r="GB198" s="169"/>
      <c r="GC198" s="169"/>
      <c r="GD198" s="169"/>
      <c r="GE198" s="169"/>
      <c r="GF198" s="169"/>
      <c r="GG198" s="169"/>
      <c r="GH198" s="169"/>
      <c r="GI198" s="169"/>
      <c r="GJ198" s="169"/>
      <c r="GK198" s="169"/>
      <c r="GL198" s="169"/>
      <c r="GM198" s="169"/>
      <c r="GN198" s="169"/>
      <c r="GO198" s="169"/>
      <c r="GP198" s="169"/>
      <c r="GQ198" s="169"/>
      <c r="GR198" s="169"/>
      <c r="GS198" s="169"/>
      <c r="GT198" s="169"/>
      <c r="GU198" s="169"/>
      <c r="GV198" s="169"/>
      <c r="GW198" s="169"/>
      <c r="GX198" s="169"/>
      <c r="GY198" s="169"/>
      <c r="GZ198" s="169"/>
      <c r="HA198" s="169"/>
      <c r="HB198" s="169"/>
      <c r="HC198" s="169"/>
      <c r="HD198" s="169"/>
      <c r="HE198" s="169"/>
      <c r="HF198" s="169"/>
      <c r="HG198" s="169"/>
      <c r="HH198" s="169"/>
      <c r="HI198" s="169"/>
      <c r="HJ198" s="169"/>
      <c r="HK198" s="169"/>
      <c r="HL198" s="169"/>
      <c r="HM198" s="169"/>
      <c r="HN198" s="169"/>
      <c r="HO198" s="169"/>
      <c r="HP198" s="169"/>
      <c r="HQ198" s="169"/>
      <c r="HR198" s="169"/>
      <c r="HS198" s="169"/>
      <c r="HT198" s="169"/>
      <c r="HU198" s="169"/>
      <c r="HV198" s="169"/>
      <c r="HW198" s="169"/>
      <c r="HX198" s="169"/>
      <c r="HY198" s="169"/>
      <c r="HZ198" s="169"/>
      <c r="IA198" s="169"/>
      <c r="IB198" s="169"/>
      <c r="IC198" s="169"/>
      <c r="ID198" s="169"/>
      <c r="IE198" s="169"/>
      <c r="IF198" s="169"/>
      <c r="IG198" s="169"/>
      <c r="IH198" s="169"/>
      <c r="II198" s="169"/>
      <c r="IJ198" s="169"/>
      <c r="IK198" s="169"/>
      <c r="IL198" s="169"/>
      <c r="IM198" s="169"/>
      <c r="IN198" s="169"/>
      <c r="IO198" s="169"/>
      <c r="IP198" s="169"/>
      <c r="IQ198" s="169"/>
      <c r="IR198" s="169"/>
      <c r="IS198" s="169"/>
      <c r="IT198" s="169"/>
      <c r="IU198" s="169"/>
    </row>
    <row r="199" spans="1:255" s="32" customFormat="1" ht="42.75" customHeight="1">
      <c r="A199" s="20">
        <v>33</v>
      </c>
      <c r="B199" s="149" t="s">
        <v>579</v>
      </c>
      <c r="C199" s="150"/>
      <c r="D199" s="20"/>
      <c r="E199" s="113"/>
      <c r="F199" s="31"/>
      <c r="G199" s="31"/>
      <c r="H199" s="31"/>
      <c r="I199" s="20"/>
      <c r="J199" s="113"/>
      <c r="K199" s="31"/>
      <c r="L199" s="31"/>
      <c r="M199" s="31"/>
      <c r="N199" s="31"/>
      <c r="O199" s="31"/>
      <c r="P199" s="31"/>
      <c r="Q199" s="31"/>
      <c r="R199" s="31"/>
      <c r="S199" s="113"/>
      <c r="T199" s="350">
        <v>1000</v>
      </c>
      <c r="U199" s="31"/>
      <c r="V199" s="31"/>
      <c r="W199" s="20" t="s">
        <v>584</v>
      </c>
      <c r="X199" s="76"/>
      <c r="Y199" s="76"/>
      <c r="Z199" s="76"/>
      <c r="AA199" s="76"/>
      <c r="AB199" s="76"/>
      <c r="AC199" s="76"/>
      <c r="AD199" s="76"/>
      <c r="AE199" s="76"/>
      <c r="AF199" s="76"/>
      <c r="AG199" s="76"/>
      <c r="AH199" s="76"/>
      <c r="AI199" s="76"/>
      <c r="AJ199" s="76"/>
      <c r="AK199" s="76"/>
      <c r="AL199" s="76"/>
      <c r="AM199" s="76"/>
      <c r="AN199" s="76"/>
      <c r="AO199" s="76"/>
      <c r="AP199" s="76"/>
      <c r="AQ199" s="76"/>
      <c r="AR199" s="76"/>
      <c r="AS199" s="76"/>
      <c r="AT199" s="76"/>
      <c r="AU199" s="76"/>
      <c r="AV199" s="76"/>
      <c r="AW199" s="76"/>
      <c r="AX199" s="76"/>
      <c r="AY199" s="76"/>
      <c r="AZ199" s="76"/>
      <c r="BA199" s="76"/>
      <c r="BB199" s="76"/>
      <c r="BC199" s="76"/>
      <c r="BD199" s="76"/>
      <c r="BE199" s="76"/>
      <c r="BF199" s="76"/>
      <c r="BG199" s="76"/>
      <c r="BH199" s="76"/>
      <c r="BI199" s="76"/>
      <c r="BJ199" s="76"/>
      <c r="BK199" s="76"/>
      <c r="BL199" s="76"/>
      <c r="BM199" s="76"/>
      <c r="BN199" s="76"/>
      <c r="BO199" s="76"/>
      <c r="BP199" s="76"/>
      <c r="BQ199" s="76"/>
      <c r="BR199" s="76"/>
      <c r="BS199" s="76"/>
      <c r="BT199" s="76"/>
      <c r="BU199" s="76"/>
      <c r="BV199" s="76"/>
      <c r="BW199" s="76"/>
      <c r="BX199" s="76"/>
      <c r="BY199" s="76"/>
      <c r="BZ199" s="76"/>
      <c r="CA199" s="76"/>
      <c r="CB199" s="76"/>
      <c r="CC199" s="76"/>
      <c r="CD199" s="76"/>
      <c r="CE199" s="76"/>
      <c r="CF199" s="76"/>
      <c r="CG199" s="76"/>
      <c r="CH199" s="76"/>
      <c r="CI199" s="76"/>
      <c r="CJ199" s="76"/>
      <c r="CK199" s="76"/>
      <c r="CL199" s="76"/>
      <c r="CM199" s="76"/>
      <c r="CN199" s="76"/>
      <c r="CO199" s="76"/>
      <c r="CP199" s="76"/>
      <c r="CQ199" s="76"/>
      <c r="CR199" s="76"/>
      <c r="CS199" s="76"/>
      <c r="CT199" s="76"/>
      <c r="CU199" s="76"/>
      <c r="CV199" s="76"/>
      <c r="CW199" s="76"/>
      <c r="CX199" s="76"/>
      <c r="CY199" s="76"/>
      <c r="CZ199" s="76"/>
      <c r="DA199" s="76"/>
      <c r="DB199" s="76"/>
      <c r="DC199" s="76"/>
      <c r="DD199" s="76"/>
      <c r="DE199" s="76"/>
      <c r="DF199" s="76"/>
      <c r="DG199" s="76"/>
      <c r="DH199" s="76"/>
      <c r="DI199" s="76"/>
      <c r="DJ199" s="76"/>
      <c r="DK199" s="76"/>
      <c r="DL199" s="76"/>
      <c r="DM199" s="76"/>
      <c r="DN199" s="76"/>
      <c r="DO199" s="76"/>
      <c r="DP199" s="76"/>
      <c r="DQ199" s="76"/>
      <c r="DR199" s="76"/>
      <c r="DS199" s="76"/>
      <c r="DT199" s="76"/>
      <c r="DU199" s="76"/>
      <c r="DV199" s="76"/>
      <c r="DW199" s="76"/>
      <c r="DX199" s="76"/>
      <c r="DY199" s="76"/>
      <c r="DZ199" s="76"/>
      <c r="EA199" s="76"/>
      <c r="EB199" s="76"/>
      <c r="EC199" s="76"/>
      <c r="ED199" s="76"/>
      <c r="EE199" s="76"/>
      <c r="EF199" s="76"/>
      <c r="EG199" s="76"/>
      <c r="EH199" s="76"/>
      <c r="EI199" s="76"/>
      <c r="EJ199" s="76"/>
      <c r="EK199" s="76"/>
      <c r="EL199" s="76"/>
      <c r="EM199" s="76"/>
      <c r="EN199" s="76"/>
      <c r="EO199" s="76"/>
      <c r="EP199" s="76"/>
      <c r="EQ199" s="76"/>
      <c r="ER199" s="76"/>
      <c r="ES199" s="76"/>
      <c r="ET199" s="76"/>
      <c r="EU199" s="76"/>
      <c r="EV199" s="76"/>
      <c r="EW199" s="76"/>
      <c r="EX199" s="76"/>
      <c r="EY199" s="76"/>
      <c r="EZ199" s="76"/>
      <c r="FA199" s="76"/>
      <c r="FB199" s="76"/>
      <c r="FC199" s="76"/>
      <c r="FD199" s="76"/>
      <c r="FE199" s="76"/>
      <c r="FF199" s="76"/>
      <c r="FG199" s="76"/>
      <c r="FH199" s="76"/>
      <c r="FI199" s="76"/>
      <c r="FJ199" s="76"/>
      <c r="FK199" s="76"/>
      <c r="FL199" s="76"/>
      <c r="FM199" s="76"/>
      <c r="FN199" s="76"/>
      <c r="FO199" s="76"/>
      <c r="FP199" s="76"/>
      <c r="FQ199" s="76"/>
      <c r="FR199" s="76"/>
      <c r="FS199" s="76"/>
      <c r="FT199" s="76"/>
      <c r="FU199" s="76"/>
      <c r="FV199" s="76"/>
      <c r="FW199" s="76"/>
      <c r="FX199" s="76"/>
      <c r="FY199" s="76"/>
      <c r="FZ199" s="76"/>
      <c r="GA199" s="76"/>
      <c r="GB199" s="76"/>
      <c r="GC199" s="76"/>
      <c r="GD199" s="76"/>
      <c r="GE199" s="76"/>
      <c r="GF199" s="76"/>
      <c r="GG199" s="76"/>
      <c r="GH199" s="76"/>
      <c r="GI199" s="76"/>
      <c r="GJ199" s="76"/>
      <c r="GK199" s="76"/>
      <c r="GL199" s="76"/>
      <c r="GM199" s="76"/>
      <c r="GN199" s="76"/>
      <c r="GO199" s="76"/>
      <c r="GP199" s="76"/>
      <c r="GQ199" s="76"/>
      <c r="GR199" s="76"/>
      <c r="GS199" s="76"/>
      <c r="GT199" s="76"/>
      <c r="GU199" s="76"/>
      <c r="GV199" s="76"/>
      <c r="GW199" s="76"/>
      <c r="GX199" s="76"/>
      <c r="GY199" s="76"/>
      <c r="GZ199" s="76"/>
      <c r="HA199" s="76"/>
      <c r="HB199" s="76"/>
      <c r="HC199" s="76"/>
      <c r="HD199" s="76"/>
      <c r="HE199" s="76"/>
      <c r="HF199" s="76"/>
      <c r="HG199" s="76"/>
      <c r="HH199" s="76"/>
      <c r="HI199" s="76"/>
      <c r="HJ199" s="76"/>
      <c r="HK199" s="76"/>
      <c r="HL199" s="76"/>
      <c r="HM199" s="76"/>
      <c r="HN199" s="76"/>
      <c r="HO199" s="76"/>
      <c r="HP199" s="76"/>
      <c r="HQ199" s="76"/>
      <c r="HR199" s="76"/>
      <c r="HS199" s="76"/>
      <c r="HT199" s="76"/>
      <c r="HU199" s="76"/>
      <c r="HV199" s="76"/>
      <c r="HW199" s="76"/>
      <c r="HX199" s="76"/>
      <c r="HY199" s="76"/>
      <c r="HZ199" s="76"/>
      <c r="IA199" s="76"/>
      <c r="IB199" s="76"/>
      <c r="IC199" s="76"/>
      <c r="ID199" s="76"/>
      <c r="IE199" s="76"/>
      <c r="IF199" s="76"/>
      <c r="IG199" s="76"/>
      <c r="IH199" s="76"/>
      <c r="II199" s="76"/>
      <c r="IJ199" s="76"/>
      <c r="IK199" s="76"/>
      <c r="IL199" s="76"/>
      <c r="IM199" s="76"/>
      <c r="IN199" s="76"/>
      <c r="IO199" s="76"/>
      <c r="IP199" s="76"/>
      <c r="IQ199" s="76"/>
      <c r="IR199" s="76"/>
      <c r="IS199" s="76"/>
      <c r="IT199" s="76"/>
      <c r="IU199" s="76"/>
    </row>
    <row r="200" spans="1:255" s="32" customFormat="1" ht="42.75" customHeight="1">
      <c r="A200" s="99">
        <v>34</v>
      </c>
      <c r="B200" s="23" t="s">
        <v>578</v>
      </c>
      <c r="C200" s="113"/>
      <c r="D200" s="20"/>
      <c r="E200" s="113"/>
      <c r="F200" s="31"/>
      <c r="G200" s="31"/>
      <c r="H200" s="31"/>
      <c r="I200" s="20"/>
      <c r="J200" s="113"/>
      <c r="K200" s="31"/>
      <c r="L200" s="31"/>
      <c r="M200" s="31"/>
      <c r="N200" s="31"/>
      <c r="O200" s="31"/>
      <c r="P200" s="31"/>
      <c r="Q200" s="31"/>
      <c r="R200" s="31"/>
      <c r="S200" s="113"/>
      <c r="T200" s="350">
        <v>300</v>
      </c>
      <c r="U200" s="31"/>
      <c r="V200" s="31"/>
      <c r="W200" s="20" t="s">
        <v>584</v>
      </c>
      <c r="X200" s="76"/>
      <c r="Y200" s="76"/>
      <c r="Z200" s="76"/>
      <c r="AA200" s="76"/>
      <c r="AB200" s="76"/>
      <c r="AC200" s="76"/>
      <c r="AD200" s="76"/>
      <c r="AE200" s="76"/>
      <c r="AF200" s="76"/>
      <c r="AG200" s="76"/>
      <c r="AH200" s="76"/>
      <c r="AI200" s="76"/>
      <c r="AJ200" s="76"/>
      <c r="AK200" s="76"/>
      <c r="AL200" s="76"/>
      <c r="AM200" s="76"/>
      <c r="AN200" s="76"/>
      <c r="AO200" s="76"/>
      <c r="AP200" s="76"/>
      <c r="AQ200" s="76"/>
      <c r="AR200" s="76"/>
      <c r="AS200" s="76"/>
      <c r="AT200" s="76"/>
      <c r="AU200" s="76"/>
      <c r="AV200" s="76"/>
      <c r="AW200" s="76"/>
      <c r="AX200" s="76"/>
      <c r="AY200" s="76"/>
      <c r="AZ200" s="76"/>
      <c r="BA200" s="76"/>
      <c r="BB200" s="76"/>
      <c r="BC200" s="76"/>
      <c r="BD200" s="76"/>
      <c r="BE200" s="76"/>
      <c r="BF200" s="76"/>
      <c r="BG200" s="76"/>
      <c r="BH200" s="76"/>
      <c r="BI200" s="76"/>
      <c r="BJ200" s="76"/>
      <c r="BK200" s="76"/>
      <c r="BL200" s="76"/>
      <c r="BM200" s="76"/>
      <c r="BN200" s="76"/>
      <c r="BO200" s="76"/>
      <c r="BP200" s="76"/>
      <c r="BQ200" s="76"/>
      <c r="BR200" s="76"/>
      <c r="BS200" s="76"/>
      <c r="BT200" s="76"/>
      <c r="BU200" s="76"/>
      <c r="BV200" s="76"/>
      <c r="BW200" s="76"/>
      <c r="BX200" s="76"/>
      <c r="BY200" s="76"/>
      <c r="BZ200" s="76"/>
      <c r="CA200" s="76"/>
      <c r="CB200" s="76"/>
      <c r="CC200" s="76"/>
      <c r="CD200" s="76"/>
      <c r="CE200" s="76"/>
      <c r="CF200" s="76"/>
      <c r="CG200" s="76"/>
      <c r="CH200" s="76"/>
      <c r="CI200" s="76"/>
      <c r="CJ200" s="76"/>
      <c r="CK200" s="76"/>
      <c r="CL200" s="76"/>
      <c r="CM200" s="76"/>
      <c r="CN200" s="76"/>
      <c r="CO200" s="76"/>
      <c r="CP200" s="76"/>
      <c r="CQ200" s="76"/>
      <c r="CR200" s="76"/>
      <c r="CS200" s="76"/>
      <c r="CT200" s="76"/>
      <c r="CU200" s="76"/>
      <c r="CV200" s="76"/>
      <c r="CW200" s="76"/>
      <c r="CX200" s="76"/>
      <c r="CY200" s="76"/>
      <c r="CZ200" s="76"/>
      <c r="DA200" s="76"/>
      <c r="DB200" s="76"/>
      <c r="DC200" s="76"/>
      <c r="DD200" s="76"/>
      <c r="DE200" s="76"/>
      <c r="DF200" s="76"/>
      <c r="DG200" s="76"/>
      <c r="DH200" s="76"/>
      <c r="DI200" s="76"/>
      <c r="DJ200" s="76"/>
      <c r="DK200" s="76"/>
      <c r="DL200" s="76"/>
      <c r="DM200" s="76"/>
      <c r="DN200" s="76"/>
      <c r="DO200" s="76"/>
      <c r="DP200" s="76"/>
      <c r="DQ200" s="76"/>
      <c r="DR200" s="76"/>
      <c r="DS200" s="76"/>
      <c r="DT200" s="76"/>
      <c r="DU200" s="76"/>
      <c r="DV200" s="76"/>
      <c r="DW200" s="76"/>
      <c r="DX200" s="76"/>
      <c r="DY200" s="76"/>
      <c r="DZ200" s="76"/>
      <c r="EA200" s="76"/>
      <c r="EB200" s="76"/>
      <c r="EC200" s="76"/>
      <c r="ED200" s="76"/>
      <c r="EE200" s="76"/>
      <c r="EF200" s="76"/>
      <c r="EG200" s="76"/>
      <c r="EH200" s="76"/>
      <c r="EI200" s="76"/>
      <c r="EJ200" s="76"/>
      <c r="EK200" s="76"/>
      <c r="EL200" s="76"/>
      <c r="EM200" s="76"/>
      <c r="EN200" s="76"/>
      <c r="EO200" s="76"/>
      <c r="EP200" s="76"/>
      <c r="EQ200" s="76"/>
      <c r="ER200" s="76"/>
      <c r="ES200" s="76"/>
      <c r="ET200" s="76"/>
      <c r="EU200" s="76"/>
      <c r="EV200" s="76"/>
      <c r="EW200" s="76"/>
      <c r="EX200" s="76"/>
      <c r="EY200" s="76"/>
      <c r="EZ200" s="76"/>
      <c r="FA200" s="76"/>
      <c r="FB200" s="76"/>
      <c r="FC200" s="76"/>
      <c r="FD200" s="76"/>
      <c r="FE200" s="76"/>
      <c r="FF200" s="76"/>
      <c r="FG200" s="76"/>
      <c r="FH200" s="76"/>
      <c r="FI200" s="76"/>
      <c r="FJ200" s="76"/>
      <c r="FK200" s="76"/>
      <c r="FL200" s="76"/>
      <c r="FM200" s="76"/>
      <c r="FN200" s="76"/>
      <c r="FO200" s="76"/>
      <c r="FP200" s="76"/>
      <c r="FQ200" s="76"/>
      <c r="FR200" s="76"/>
      <c r="FS200" s="76"/>
      <c r="FT200" s="76"/>
      <c r="FU200" s="76"/>
      <c r="FV200" s="76"/>
      <c r="FW200" s="76"/>
      <c r="FX200" s="76"/>
      <c r="FY200" s="76"/>
      <c r="FZ200" s="76"/>
      <c r="GA200" s="76"/>
      <c r="GB200" s="76"/>
      <c r="GC200" s="76"/>
      <c r="GD200" s="76"/>
      <c r="GE200" s="76"/>
      <c r="GF200" s="76"/>
      <c r="GG200" s="76"/>
      <c r="GH200" s="76"/>
      <c r="GI200" s="76"/>
      <c r="GJ200" s="76"/>
      <c r="GK200" s="76"/>
      <c r="GL200" s="76"/>
      <c r="GM200" s="76"/>
      <c r="GN200" s="76"/>
      <c r="GO200" s="76"/>
      <c r="GP200" s="76"/>
      <c r="GQ200" s="76"/>
      <c r="GR200" s="76"/>
      <c r="GS200" s="76"/>
      <c r="GT200" s="76"/>
      <c r="GU200" s="76"/>
      <c r="GV200" s="76"/>
      <c r="GW200" s="76"/>
      <c r="GX200" s="76"/>
      <c r="GY200" s="76"/>
      <c r="GZ200" s="76"/>
      <c r="HA200" s="76"/>
      <c r="HB200" s="76"/>
      <c r="HC200" s="76"/>
      <c r="HD200" s="76"/>
      <c r="HE200" s="76"/>
      <c r="HF200" s="76"/>
      <c r="HG200" s="76"/>
      <c r="HH200" s="76"/>
      <c r="HI200" s="76"/>
      <c r="HJ200" s="76"/>
      <c r="HK200" s="76"/>
      <c r="HL200" s="76"/>
      <c r="HM200" s="76"/>
      <c r="HN200" s="76"/>
      <c r="HO200" s="76"/>
      <c r="HP200" s="76"/>
      <c r="HQ200" s="76"/>
      <c r="HR200" s="76"/>
      <c r="HS200" s="76"/>
      <c r="HT200" s="76"/>
      <c r="HU200" s="76"/>
      <c r="HV200" s="76"/>
      <c r="HW200" s="76"/>
      <c r="HX200" s="76"/>
      <c r="HY200" s="76"/>
      <c r="HZ200" s="76"/>
      <c r="IA200" s="76"/>
      <c r="IB200" s="76"/>
      <c r="IC200" s="76"/>
      <c r="ID200" s="76"/>
      <c r="IE200" s="76"/>
      <c r="IF200" s="76"/>
      <c r="IG200" s="76"/>
      <c r="IH200" s="76"/>
      <c r="II200" s="76"/>
      <c r="IJ200" s="76"/>
      <c r="IK200" s="76"/>
      <c r="IL200" s="76"/>
      <c r="IM200" s="76"/>
      <c r="IN200" s="76"/>
      <c r="IO200" s="76"/>
      <c r="IP200" s="76"/>
      <c r="IQ200" s="76"/>
      <c r="IR200" s="76"/>
      <c r="IS200" s="76"/>
      <c r="IT200" s="76"/>
      <c r="IU200" s="76"/>
    </row>
    <row r="201" spans="1:255" s="32" customFormat="1" ht="45.75" customHeight="1">
      <c r="A201" s="20">
        <v>35</v>
      </c>
      <c r="B201" s="23" t="s">
        <v>577</v>
      </c>
      <c r="C201" s="113"/>
      <c r="D201" s="20"/>
      <c r="E201" s="113"/>
      <c r="F201" s="31"/>
      <c r="G201" s="31"/>
      <c r="H201" s="31"/>
      <c r="I201" s="20"/>
      <c r="J201" s="113"/>
      <c r="K201" s="31"/>
      <c r="L201" s="31"/>
      <c r="M201" s="31"/>
      <c r="N201" s="31"/>
      <c r="O201" s="31"/>
      <c r="P201" s="31"/>
      <c r="Q201" s="31"/>
      <c r="R201" s="31"/>
      <c r="S201" s="113"/>
      <c r="T201" s="350">
        <v>1000</v>
      </c>
      <c r="U201" s="31"/>
      <c r="V201" s="31"/>
      <c r="W201" s="20" t="s">
        <v>584</v>
      </c>
      <c r="X201" s="76"/>
      <c r="Y201" s="76"/>
      <c r="Z201" s="76"/>
      <c r="AA201" s="76"/>
      <c r="AB201" s="76"/>
      <c r="AC201" s="76"/>
      <c r="AD201" s="76"/>
      <c r="AE201" s="76"/>
      <c r="AF201" s="76"/>
      <c r="AG201" s="76"/>
      <c r="AH201" s="76"/>
      <c r="AI201" s="76"/>
      <c r="AJ201" s="76"/>
      <c r="AK201" s="76"/>
      <c r="AL201" s="76"/>
      <c r="AM201" s="76"/>
      <c r="AN201" s="76"/>
      <c r="AO201" s="76"/>
      <c r="AP201" s="76"/>
      <c r="AQ201" s="76"/>
      <c r="AR201" s="76"/>
      <c r="AS201" s="76"/>
      <c r="AT201" s="76"/>
      <c r="AU201" s="76"/>
      <c r="AV201" s="76"/>
      <c r="AW201" s="76"/>
      <c r="AX201" s="76"/>
      <c r="AY201" s="76"/>
      <c r="AZ201" s="76"/>
      <c r="BA201" s="76"/>
      <c r="BB201" s="76"/>
      <c r="BC201" s="76"/>
      <c r="BD201" s="76"/>
      <c r="BE201" s="76"/>
      <c r="BF201" s="76"/>
      <c r="BG201" s="76"/>
      <c r="BH201" s="76"/>
      <c r="BI201" s="76"/>
      <c r="BJ201" s="76"/>
      <c r="BK201" s="76"/>
      <c r="BL201" s="76"/>
      <c r="BM201" s="76"/>
      <c r="BN201" s="76"/>
      <c r="BO201" s="76"/>
      <c r="BP201" s="76"/>
      <c r="BQ201" s="76"/>
      <c r="BR201" s="76"/>
      <c r="BS201" s="76"/>
      <c r="BT201" s="76"/>
      <c r="BU201" s="76"/>
      <c r="BV201" s="76"/>
      <c r="BW201" s="76"/>
      <c r="BX201" s="76"/>
      <c r="BY201" s="76"/>
      <c r="BZ201" s="76"/>
      <c r="CA201" s="76"/>
      <c r="CB201" s="76"/>
      <c r="CC201" s="76"/>
      <c r="CD201" s="76"/>
      <c r="CE201" s="76"/>
      <c r="CF201" s="76"/>
      <c r="CG201" s="76"/>
      <c r="CH201" s="76"/>
      <c r="CI201" s="76"/>
      <c r="CJ201" s="76"/>
      <c r="CK201" s="76"/>
      <c r="CL201" s="76"/>
      <c r="CM201" s="76"/>
      <c r="CN201" s="76"/>
      <c r="CO201" s="76"/>
      <c r="CP201" s="76"/>
      <c r="CQ201" s="76"/>
      <c r="CR201" s="76"/>
      <c r="CS201" s="76"/>
      <c r="CT201" s="76"/>
      <c r="CU201" s="76"/>
      <c r="CV201" s="76"/>
      <c r="CW201" s="76"/>
      <c r="CX201" s="76"/>
      <c r="CY201" s="76"/>
      <c r="CZ201" s="76"/>
      <c r="DA201" s="76"/>
      <c r="DB201" s="76"/>
      <c r="DC201" s="76"/>
      <c r="DD201" s="76"/>
      <c r="DE201" s="76"/>
      <c r="DF201" s="76"/>
      <c r="DG201" s="76"/>
      <c r="DH201" s="76"/>
      <c r="DI201" s="76"/>
      <c r="DJ201" s="76"/>
      <c r="DK201" s="76"/>
      <c r="DL201" s="76"/>
      <c r="DM201" s="76"/>
      <c r="DN201" s="76"/>
      <c r="DO201" s="76"/>
      <c r="DP201" s="76"/>
      <c r="DQ201" s="76"/>
      <c r="DR201" s="76"/>
      <c r="DS201" s="76"/>
      <c r="DT201" s="76"/>
      <c r="DU201" s="76"/>
      <c r="DV201" s="76"/>
      <c r="DW201" s="76"/>
      <c r="DX201" s="76"/>
      <c r="DY201" s="76"/>
      <c r="DZ201" s="76"/>
      <c r="EA201" s="76"/>
      <c r="EB201" s="76"/>
      <c r="EC201" s="76"/>
      <c r="ED201" s="76"/>
      <c r="EE201" s="76"/>
      <c r="EF201" s="76"/>
      <c r="EG201" s="76"/>
      <c r="EH201" s="76"/>
      <c r="EI201" s="76"/>
      <c r="EJ201" s="76"/>
      <c r="EK201" s="76"/>
      <c r="EL201" s="76"/>
      <c r="EM201" s="76"/>
      <c r="EN201" s="76"/>
      <c r="EO201" s="76"/>
      <c r="EP201" s="76"/>
      <c r="EQ201" s="76"/>
      <c r="ER201" s="76"/>
      <c r="ES201" s="76"/>
      <c r="ET201" s="76"/>
      <c r="EU201" s="76"/>
      <c r="EV201" s="76"/>
      <c r="EW201" s="76"/>
      <c r="EX201" s="76"/>
      <c r="EY201" s="76"/>
      <c r="EZ201" s="76"/>
      <c r="FA201" s="76"/>
      <c r="FB201" s="76"/>
      <c r="FC201" s="76"/>
      <c r="FD201" s="76"/>
      <c r="FE201" s="76"/>
      <c r="FF201" s="76"/>
      <c r="FG201" s="76"/>
      <c r="FH201" s="76"/>
      <c r="FI201" s="76"/>
      <c r="FJ201" s="76"/>
      <c r="FK201" s="76"/>
      <c r="FL201" s="76"/>
      <c r="FM201" s="76"/>
      <c r="FN201" s="76"/>
      <c r="FO201" s="76"/>
      <c r="FP201" s="76"/>
      <c r="FQ201" s="76"/>
      <c r="FR201" s="76"/>
      <c r="FS201" s="76"/>
      <c r="FT201" s="76"/>
      <c r="FU201" s="76"/>
      <c r="FV201" s="76"/>
      <c r="FW201" s="76"/>
      <c r="FX201" s="76"/>
      <c r="FY201" s="76"/>
      <c r="FZ201" s="76"/>
      <c r="GA201" s="76"/>
      <c r="GB201" s="76"/>
      <c r="GC201" s="76"/>
      <c r="GD201" s="76"/>
      <c r="GE201" s="76"/>
      <c r="GF201" s="76"/>
      <c r="GG201" s="76"/>
      <c r="GH201" s="76"/>
      <c r="GI201" s="76"/>
      <c r="GJ201" s="76"/>
      <c r="GK201" s="76"/>
      <c r="GL201" s="76"/>
      <c r="GM201" s="76"/>
      <c r="GN201" s="76"/>
      <c r="GO201" s="76"/>
      <c r="GP201" s="76"/>
      <c r="GQ201" s="76"/>
      <c r="GR201" s="76"/>
      <c r="GS201" s="76"/>
      <c r="GT201" s="76"/>
      <c r="GU201" s="76"/>
      <c r="GV201" s="76"/>
      <c r="GW201" s="76"/>
      <c r="GX201" s="76"/>
      <c r="GY201" s="76"/>
      <c r="GZ201" s="76"/>
      <c r="HA201" s="76"/>
      <c r="HB201" s="76"/>
      <c r="HC201" s="76"/>
      <c r="HD201" s="76"/>
      <c r="HE201" s="76"/>
      <c r="HF201" s="76"/>
      <c r="HG201" s="76"/>
      <c r="HH201" s="76"/>
      <c r="HI201" s="76"/>
      <c r="HJ201" s="76"/>
      <c r="HK201" s="76"/>
      <c r="HL201" s="76"/>
      <c r="HM201" s="76"/>
      <c r="HN201" s="76"/>
      <c r="HO201" s="76"/>
      <c r="HP201" s="76"/>
      <c r="HQ201" s="76"/>
      <c r="HR201" s="76"/>
      <c r="HS201" s="76"/>
      <c r="HT201" s="76"/>
      <c r="HU201" s="76"/>
      <c r="HV201" s="76"/>
      <c r="HW201" s="76"/>
      <c r="HX201" s="76"/>
      <c r="HY201" s="76"/>
      <c r="HZ201" s="76"/>
      <c r="IA201" s="76"/>
      <c r="IB201" s="76"/>
      <c r="IC201" s="76"/>
      <c r="ID201" s="76"/>
      <c r="IE201" s="76"/>
      <c r="IF201" s="76"/>
      <c r="IG201" s="76"/>
      <c r="IH201" s="76"/>
      <c r="II201" s="76"/>
      <c r="IJ201" s="76"/>
      <c r="IK201" s="76"/>
      <c r="IL201" s="76"/>
      <c r="IM201" s="76"/>
      <c r="IN201" s="76"/>
      <c r="IO201" s="76"/>
      <c r="IP201" s="76"/>
      <c r="IQ201" s="76"/>
      <c r="IR201" s="76"/>
      <c r="IS201" s="76"/>
      <c r="IT201" s="76"/>
      <c r="IU201" s="76"/>
    </row>
    <row r="202" spans="1:255" s="32" customFormat="1" ht="42" customHeight="1">
      <c r="A202" s="99">
        <v>36</v>
      </c>
      <c r="B202" s="23" t="s">
        <v>576</v>
      </c>
      <c r="C202" s="113"/>
      <c r="D202" s="20"/>
      <c r="E202" s="113"/>
      <c r="F202" s="31"/>
      <c r="G202" s="31"/>
      <c r="H202" s="31"/>
      <c r="I202" s="20"/>
      <c r="J202" s="113"/>
      <c r="K202" s="31"/>
      <c r="L202" s="31"/>
      <c r="M202" s="31"/>
      <c r="N202" s="31"/>
      <c r="O202" s="31"/>
      <c r="P202" s="31"/>
      <c r="Q202" s="31"/>
      <c r="R202" s="31"/>
      <c r="S202" s="113"/>
      <c r="T202" s="350">
        <v>1000</v>
      </c>
      <c r="U202" s="31"/>
      <c r="V202" s="31"/>
      <c r="W202" s="20" t="s">
        <v>584</v>
      </c>
      <c r="X202" s="151"/>
      <c r="Y202" s="151"/>
      <c r="Z202" s="151"/>
      <c r="AA202" s="151"/>
      <c r="AB202" s="151"/>
      <c r="AC202" s="151"/>
      <c r="AD202" s="151"/>
      <c r="AE202" s="151"/>
      <c r="AF202" s="151"/>
      <c r="AG202" s="151"/>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c r="BI202" s="151"/>
      <c r="BJ202" s="151"/>
      <c r="BK202" s="151"/>
      <c r="BL202" s="151"/>
      <c r="BM202" s="151"/>
      <c r="BN202" s="151"/>
      <c r="BO202" s="151"/>
      <c r="BP202" s="151"/>
      <c r="BQ202" s="151"/>
      <c r="BR202" s="151"/>
      <c r="BS202" s="151"/>
      <c r="BT202" s="151"/>
      <c r="BU202" s="151"/>
      <c r="BV202" s="151"/>
      <c r="BW202" s="151"/>
      <c r="BX202" s="151"/>
      <c r="BY202" s="151"/>
      <c r="BZ202" s="151"/>
      <c r="CA202" s="151"/>
      <c r="CB202" s="151"/>
      <c r="CC202" s="151"/>
      <c r="CD202" s="151"/>
      <c r="CE202" s="151"/>
      <c r="CF202" s="151"/>
      <c r="CG202" s="151"/>
      <c r="CH202" s="151"/>
      <c r="CI202" s="151"/>
      <c r="CJ202" s="151"/>
      <c r="CK202" s="151"/>
      <c r="CL202" s="151"/>
      <c r="CM202" s="151"/>
      <c r="CN202" s="151"/>
      <c r="CO202" s="151"/>
      <c r="CP202" s="151"/>
      <c r="CQ202" s="151"/>
      <c r="CR202" s="151"/>
      <c r="CS202" s="151"/>
      <c r="CT202" s="151"/>
      <c r="CU202" s="151"/>
      <c r="CV202" s="151"/>
      <c r="CW202" s="151"/>
      <c r="CX202" s="151"/>
      <c r="CY202" s="151"/>
      <c r="CZ202" s="151"/>
      <c r="DA202" s="151"/>
      <c r="DB202" s="151"/>
      <c r="DC202" s="151"/>
      <c r="DD202" s="151"/>
      <c r="DE202" s="151"/>
      <c r="DF202" s="151"/>
      <c r="DG202" s="151"/>
      <c r="DH202" s="151"/>
      <c r="DI202" s="151"/>
      <c r="DJ202" s="151"/>
      <c r="DK202" s="151"/>
      <c r="DL202" s="151"/>
      <c r="DM202" s="151"/>
      <c r="DN202" s="151"/>
      <c r="DO202" s="151"/>
      <c r="DP202" s="151"/>
      <c r="DQ202" s="151"/>
      <c r="DR202" s="151"/>
      <c r="DS202" s="151"/>
      <c r="DT202" s="151"/>
      <c r="DU202" s="151"/>
      <c r="DV202" s="151"/>
      <c r="DW202" s="151"/>
      <c r="DX202" s="151"/>
      <c r="DY202" s="151"/>
      <c r="DZ202" s="151"/>
      <c r="EA202" s="151"/>
      <c r="EB202" s="151"/>
      <c r="EC202" s="151"/>
      <c r="ED202" s="151"/>
      <c r="EE202" s="151"/>
      <c r="EF202" s="151"/>
      <c r="EG202" s="151"/>
      <c r="EH202" s="151"/>
      <c r="EI202" s="151"/>
      <c r="EJ202" s="151"/>
      <c r="EK202" s="151"/>
      <c r="EL202" s="151"/>
      <c r="EM202" s="151"/>
      <c r="EN202" s="151"/>
      <c r="EO202" s="151"/>
      <c r="EP202" s="151"/>
      <c r="EQ202" s="151"/>
      <c r="ER202" s="151"/>
      <c r="ES202" s="151"/>
      <c r="ET202" s="151"/>
      <c r="EU202" s="151"/>
      <c r="EV202" s="151"/>
      <c r="EW202" s="151"/>
      <c r="EX202" s="151"/>
      <c r="EY202" s="151"/>
      <c r="EZ202" s="151"/>
      <c r="FA202" s="151"/>
      <c r="FB202" s="151"/>
      <c r="FC202" s="151"/>
      <c r="FD202" s="151"/>
      <c r="FE202" s="151"/>
      <c r="FF202" s="151"/>
      <c r="FG202" s="151"/>
      <c r="FH202" s="151"/>
      <c r="FI202" s="151"/>
      <c r="FJ202" s="151"/>
      <c r="FK202" s="151"/>
      <c r="FL202" s="151"/>
      <c r="FM202" s="151"/>
      <c r="FN202" s="151"/>
      <c r="FO202" s="151"/>
      <c r="FP202" s="151"/>
      <c r="FQ202" s="151"/>
      <c r="FR202" s="151"/>
      <c r="FS202" s="151"/>
      <c r="FT202" s="151"/>
      <c r="FU202" s="151"/>
      <c r="FV202" s="151"/>
      <c r="FW202" s="151"/>
      <c r="FX202" s="151"/>
      <c r="FY202" s="151"/>
      <c r="FZ202" s="151"/>
      <c r="GA202" s="151"/>
      <c r="GB202" s="151"/>
      <c r="GC202" s="151"/>
      <c r="GD202" s="151"/>
      <c r="GE202" s="151"/>
      <c r="GF202" s="151"/>
      <c r="GG202" s="151"/>
      <c r="GH202" s="151"/>
      <c r="GI202" s="151"/>
      <c r="GJ202" s="151"/>
      <c r="GK202" s="151"/>
      <c r="GL202" s="151"/>
      <c r="GM202" s="151"/>
      <c r="GN202" s="151"/>
      <c r="GO202" s="151"/>
      <c r="GP202" s="151"/>
      <c r="GQ202" s="151"/>
      <c r="GR202" s="151"/>
      <c r="GS202" s="151"/>
      <c r="GT202" s="151"/>
      <c r="GU202" s="151"/>
      <c r="GV202" s="151"/>
      <c r="GW202" s="151"/>
      <c r="GX202" s="151"/>
      <c r="GY202" s="151"/>
      <c r="GZ202" s="151"/>
      <c r="HA202" s="151"/>
      <c r="HB202" s="151"/>
      <c r="HC202" s="151"/>
      <c r="HD202" s="151"/>
      <c r="HE202" s="151"/>
      <c r="HF202" s="151"/>
      <c r="HG202" s="151"/>
      <c r="HH202" s="151"/>
      <c r="HI202" s="151"/>
      <c r="HJ202" s="151"/>
      <c r="HK202" s="151"/>
      <c r="HL202" s="151"/>
      <c r="HM202" s="151"/>
      <c r="HN202" s="151"/>
      <c r="HO202" s="151"/>
      <c r="HP202" s="151"/>
      <c r="HQ202" s="151"/>
      <c r="HR202" s="151"/>
      <c r="HS202" s="151"/>
      <c r="HT202" s="151"/>
      <c r="HU202" s="151"/>
      <c r="HV202" s="151"/>
      <c r="HW202" s="151"/>
      <c r="HX202" s="151"/>
      <c r="HY202" s="151"/>
      <c r="HZ202" s="151"/>
      <c r="IA202" s="151"/>
      <c r="IB202" s="151"/>
      <c r="IC202" s="151"/>
      <c r="ID202" s="151"/>
      <c r="IE202" s="151"/>
      <c r="IF202" s="151"/>
      <c r="IG202" s="151"/>
      <c r="IH202" s="151"/>
      <c r="II202" s="151"/>
      <c r="IJ202" s="151"/>
      <c r="IK202" s="151"/>
      <c r="IL202" s="151"/>
      <c r="IM202" s="151"/>
      <c r="IN202" s="151"/>
      <c r="IO202" s="151"/>
      <c r="IP202" s="151"/>
      <c r="IQ202" s="151"/>
      <c r="IR202" s="151"/>
      <c r="IS202" s="151"/>
      <c r="IT202" s="151"/>
      <c r="IU202" s="151"/>
    </row>
    <row r="203" spans="1:255" s="32" customFormat="1" ht="44.45" customHeight="1">
      <c r="A203" s="20">
        <v>37</v>
      </c>
      <c r="B203" s="31" t="s">
        <v>962</v>
      </c>
      <c r="C203" s="20"/>
      <c r="D203" s="31"/>
      <c r="E203" s="31"/>
      <c r="F203" s="31"/>
      <c r="G203" s="31"/>
      <c r="H203" s="31"/>
      <c r="I203" s="31"/>
      <c r="J203" s="31"/>
      <c r="K203" s="31"/>
      <c r="L203" s="31"/>
      <c r="M203" s="31"/>
      <c r="N203" s="31"/>
      <c r="O203" s="31"/>
      <c r="P203" s="31"/>
      <c r="Q203" s="31"/>
      <c r="R203" s="31"/>
      <c r="S203" s="31"/>
      <c r="T203" s="350">
        <v>1200</v>
      </c>
      <c r="U203" s="31"/>
      <c r="V203" s="31"/>
      <c r="W203" s="20" t="s">
        <v>961</v>
      </c>
      <c r="X203" s="168"/>
    </row>
    <row r="204" spans="1:255" s="171" customFormat="1" ht="39.950000000000003" customHeight="1">
      <c r="A204" s="99">
        <v>38</v>
      </c>
      <c r="B204" s="31" t="s">
        <v>982</v>
      </c>
      <c r="C204" s="20"/>
      <c r="D204" s="31"/>
      <c r="E204" s="31"/>
      <c r="F204" s="31"/>
      <c r="G204" s="31"/>
      <c r="H204" s="31"/>
      <c r="I204" s="31"/>
      <c r="J204" s="31"/>
      <c r="K204" s="31"/>
      <c r="L204" s="31"/>
      <c r="M204" s="31"/>
      <c r="N204" s="31"/>
      <c r="O204" s="31"/>
      <c r="P204" s="31"/>
      <c r="Q204" s="31"/>
      <c r="R204" s="31"/>
      <c r="S204" s="31"/>
      <c r="T204" s="350">
        <v>1000</v>
      </c>
      <c r="U204" s="31"/>
      <c r="V204" s="31"/>
      <c r="W204" s="20" t="s">
        <v>961</v>
      </c>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c r="BI204" s="32"/>
      <c r="BJ204" s="32"/>
      <c r="BK204" s="32"/>
      <c r="BL204" s="32"/>
      <c r="BM204" s="32"/>
      <c r="BN204" s="32"/>
      <c r="BO204" s="32"/>
      <c r="BP204" s="32"/>
      <c r="BQ204" s="32"/>
      <c r="BR204" s="32"/>
      <c r="BS204" s="32"/>
      <c r="BT204" s="32"/>
      <c r="BU204" s="32"/>
      <c r="BV204" s="32"/>
      <c r="BW204" s="32"/>
      <c r="BX204" s="32"/>
      <c r="BY204" s="32"/>
      <c r="BZ204" s="32"/>
      <c r="CA204" s="32"/>
      <c r="CB204" s="32"/>
      <c r="CC204" s="32"/>
      <c r="CD204" s="32"/>
      <c r="CE204" s="32"/>
      <c r="CF204" s="32"/>
      <c r="CG204" s="32"/>
      <c r="CH204" s="32"/>
      <c r="CI204" s="32"/>
      <c r="CJ204" s="32"/>
      <c r="CK204" s="32"/>
      <c r="CL204" s="32"/>
      <c r="CM204" s="32"/>
      <c r="CN204" s="32"/>
      <c r="CO204" s="32"/>
      <c r="CP204" s="32"/>
      <c r="CQ204" s="32"/>
      <c r="CR204" s="32"/>
      <c r="CS204" s="32"/>
      <c r="CT204" s="32"/>
      <c r="CU204" s="32"/>
      <c r="CV204" s="32"/>
      <c r="CW204" s="32"/>
      <c r="CX204" s="32"/>
      <c r="CY204" s="32"/>
      <c r="CZ204" s="32"/>
      <c r="DA204" s="32"/>
      <c r="DB204" s="32"/>
      <c r="DC204" s="32"/>
      <c r="DD204" s="32"/>
      <c r="DE204" s="32"/>
      <c r="DF204" s="32"/>
      <c r="DG204" s="32"/>
      <c r="DH204" s="32"/>
      <c r="DI204" s="32"/>
      <c r="DJ204" s="32"/>
      <c r="DK204" s="32"/>
      <c r="DL204" s="32"/>
      <c r="DM204" s="32"/>
      <c r="DN204" s="32"/>
      <c r="DO204" s="32"/>
      <c r="DP204" s="32"/>
      <c r="DQ204" s="32"/>
      <c r="DR204" s="32"/>
      <c r="DS204" s="32"/>
      <c r="DT204" s="32"/>
      <c r="DU204" s="32"/>
      <c r="DV204" s="32"/>
      <c r="DW204" s="32"/>
      <c r="DX204" s="32"/>
      <c r="DY204" s="32"/>
      <c r="DZ204" s="32"/>
      <c r="EA204" s="32"/>
      <c r="EB204" s="32"/>
      <c r="EC204" s="32"/>
      <c r="ED204" s="32"/>
      <c r="EE204" s="32"/>
      <c r="EF204" s="32"/>
      <c r="EG204" s="32"/>
      <c r="EH204" s="32"/>
      <c r="EI204" s="32"/>
      <c r="EJ204" s="32"/>
      <c r="EK204" s="32"/>
      <c r="EL204" s="32"/>
      <c r="EM204" s="32"/>
      <c r="EN204" s="32"/>
      <c r="EO204" s="32"/>
      <c r="EP204" s="32"/>
      <c r="EQ204" s="32"/>
      <c r="ER204" s="32"/>
      <c r="ES204" s="32"/>
      <c r="ET204" s="32"/>
      <c r="EU204" s="32"/>
      <c r="EV204" s="32"/>
      <c r="EW204" s="32"/>
      <c r="EX204" s="32"/>
      <c r="EY204" s="32"/>
      <c r="EZ204" s="32"/>
      <c r="FA204" s="32"/>
      <c r="FB204" s="32"/>
      <c r="FC204" s="32"/>
      <c r="FD204" s="32"/>
      <c r="FE204" s="32"/>
      <c r="FF204" s="32"/>
      <c r="FG204" s="32"/>
      <c r="FH204" s="32"/>
      <c r="FI204" s="32"/>
      <c r="FJ204" s="32"/>
      <c r="FK204" s="32"/>
      <c r="FL204" s="32"/>
      <c r="FM204" s="32"/>
      <c r="FN204" s="32"/>
      <c r="FO204" s="32"/>
      <c r="FP204" s="32"/>
      <c r="FQ204" s="32"/>
      <c r="FR204" s="32"/>
      <c r="FS204" s="32"/>
      <c r="FT204" s="32"/>
      <c r="FU204" s="32"/>
      <c r="FV204" s="32"/>
      <c r="FW204" s="32"/>
      <c r="FX204" s="32"/>
      <c r="FY204" s="32"/>
      <c r="FZ204" s="32"/>
      <c r="GA204" s="32"/>
      <c r="GB204" s="32"/>
      <c r="GC204" s="32"/>
      <c r="GD204" s="32"/>
      <c r="GE204" s="32"/>
      <c r="GF204" s="32"/>
      <c r="GG204" s="32"/>
      <c r="GH204" s="32"/>
      <c r="GI204" s="32"/>
      <c r="GJ204" s="32"/>
      <c r="GK204" s="32"/>
      <c r="GL204" s="32"/>
      <c r="GM204" s="32"/>
      <c r="GN204" s="32"/>
      <c r="GO204" s="32"/>
      <c r="GP204" s="32"/>
      <c r="GQ204" s="32"/>
      <c r="GR204" s="32"/>
      <c r="GS204" s="32"/>
      <c r="GT204" s="32"/>
      <c r="GU204" s="32"/>
      <c r="GV204" s="32"/>
      <c r="GW204" s="32"/>
      <c r="GX204" s="32"/>
      <c r="GY204" s="32"/>
      <c r="GZ204" s="32"/>
      <c r="HA204" s="32"/>
      <c r="HB204" s="32"/>
      <c r="HC204" s="32"/>
      <c r="HD204" s="32"/>
      <c r="HE204" s="32"/>
      <c r="HF204" s="32"/>
      <c r="HG204" s="32"/>
      <c r="HH204" s="32"/>
      <c r="HI204" s="32"/>
      <c r="HJ204" s="32"/>
      <c r="HK204" s="32"/>
      <c r="HL204" s="32"/>
      <c r="HM204" s="32"/>
      <c r="HN204" s="32"/>
      <c r="HO204" s="32"/>
      <c r="HP204" s="32"/>
      <c r="HQ204" s="32"/>
      <c r="HR204" s="32"/>
      <c r="HS204" s="32"/>
      <c r="HT204" s="32"/>
      <c r="HU204" s="32"/>
      <c r="HV204" s="32"/>
      <c r="HW204" s="32"/>
      <c r="HX204" s="32"/>
      <c r="HY204" s="32"/>
      <c r="HZ204" s="32"/>
      <c r="IA204" s="32"/>
      <c r="IB204" s="32"/>
      <c r="IC204" s="32"/>
      <c r="ID204" s="32"/>
      <c r="IE204" s="32"/>
      <c r="IF204" s="32"/>
      <c r="IG204" s="32"/>
      <c r="IH204" s="32"/>
      <c r="II204" s="32"/>
      <c r="IJ204" s="32"/>
      <c r="IK204" s="32"/>
      <c r="IL204" s="32"/>
      <c r="IM204" s="32"/>
      <c r="IN204" s="32"/>
      <c r="IO204" s="32"/>
      <c r="IP204" s="32"/>
      <c r="IQ204" s="32"/>
      <c r="IR204" s="32"/>
      <c r="IS204" s="32"/>
      <c r="IT204" s="32"/>
      <c r="IU204" s="32"/>
    </row>
    <row r="205" spans="1:255" s="171" customFormat="1" ht="50.1" customHeight="1">
      <c r="A205" s="20">
        <v>39</v>
      </c>
      <c r="B205" s="31" t="s">
        <v>983</v>
      </c>
      <c r="C205" s="20"/>
      <c r="D205" s="31"/>
      <c r="E205" s="31"/>
      <c r="F205" s="31"/>
      <c r="G205" s="31"/>
      <c r="H205" s="31"/>
      <c r="I205" s="31"/>
      <c r="J205" s="31"/>
      <c r="K205" s="31"/>
      <c r="L205" s="31"/>
      <c r="M205" s="31"/>
      <c r="N205" s="31"/>
      <c r="O205" s="31"/>
      <c r="P205" s="31"/>
      <c r="Q205" s="31"/>
      <c r="R205" s="31"/>
      <c r="S205" s="31"/>
      <c r="T205" s="350">
        <v>1000</v>
      </c>
      <c r="U205" s="31"/>
      <c r="V205" s="31"/>
      <c r="W205" s="20" t="s">
        <v>961</v>
      </c>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32"/>
      <c r="BH205" s="32"/>
      <c r="BI205" s="32"/>
      <c r="BJ205" s="32"/>
      <c r="BK205" s="32"/>
      <c r="BL205" s="32"/>
      <c r="BM205" s="32"/>
      <c r="BN205" s="32"/>
      <c r="BO205" s="32"/>
      <c r="BP205" s="32"/>
      <c r="BQ205" s="32"/>
      <c r="BR205" s="32"/>
      <c r="BS205" s="32"/>
      <c r="BT205" s="32"/>
      <c r="BU205" s="32"/>
      <c r="BV205" s="32"/>
      <c r="BW205" s="32"/>
      <c r="BX205" s="32"/>
      <c r="BY205" s="32"/>
      <c r="BZ205" s="32"/>
      <c r="CA205" s="32"/>
      <c r="CB205" s="32"/>
      <c r="CC205" s="32"/>
      <c r="CD205" s="32"/>
      <c r="CE205" s="32"/>
      <c r="CF205" s="32"/>
      <c r="CG205" s="32"/>
      <c r="CH205" s="32"/>
      <c r="CI205" s="32"/>
      <c r="CJ205" s="32"/>
      <c r="CK205" s="32"/>
      <c r="CL205" s="32"/>
      <c r="CM205" s="32"/>
      <c r="CN205" s="32"/>
      <c r="CO205" s="32"/>
      <c r="CP205" s="32"/>
      <c r="CQ205" s="32"/>
      <c r="CR205" s="32"/>
      <c r="CS205" s="32"/>
      <c r="CT205" s="32"/>
      <c r="CU205" s="32"/>
      <c r="CV205" s="32"/>
      <c r="CW205" s="32"/>
      <c r="CX205" s="32"/>
      <c r="CY205" s="32"/>
      <c r="CZ205" s="32"/>
      <c r="DA205" s="32"/>
      <c r="DB205" s="32"/>
      <c r="DC205" s="32"/>
      <c r="DD205" s="32"/>
      <c r="DE205" s="32"/>
      <c r="DF205" s="32"/>
      <c r="DG205" s="32"/>
      <c r="DH205" s="32"/>
      <c r="DI205" s="32"/>
      <c r="DJ205" s="32"/>
      <c r="DK205" s="32"/>
      <c r="DL205" s="32"/>
      <c r="DM205" s="32"/>
      <c r="DN205" s="32"/>
      <c r="DO205" s="32"/>
      <c r="DP205" s="32"/>
      <c r="DQ205" s="32"/>
      <c r="DR205" s="32"/>
      <c r="DS205" s="32"/>
      <c r="DT205" s="32"/>
      <c r="DU205" s="32"/>
      <c r="DV205" s="32"/>
      <c r="DW205" s="32"/>
      <c r="DX205" s="32"/>
      <c r="DY205" s="32"/>
      <c r="DZ205" s="32"/>
      <c r="EA205" s="32"/>
      <c r="EB205" s="32"/>
      <c r="EC205" s="32"/>
      <c r="ED205" s="32"/>
      <c r="EE205" s="32"/>
      <c r="EF205" s="32"/>
      <c r="EG205" s="32"/>
      <c r="EH205" s="32"/>
      <c r="EI205" s="32"/>
      <c r="EJ205" s="32"/>
      <c r="EK205" s="32"/>
      <c r="EL205" s="32"/>
      <c r="EM205" s="32"/>
      <c r="EN205" s="32"/>
      <c r="EO205" s="32"/>
      <c r="EP205" s="32"/>
      <c r="EQ205" s="32"/>
      <c r="ER205" s="32"/>
      <c r="ES205" s="32"/>
      <c r="ET205" s="32"/>
      <c r="EU205" s="32"/>
      <c r="EV205" s="32"/>
      <c r="EW205" s="32"/>
      <c r="EX205" s="32"/>
      <c r="EY205" s="32"/>
      <c r="EZ205" s="32"/>
      <c r="FA205" s="32"/>
      <c r="FB205" s="32"/>
      <c r="FC205" s="32"/>
      <c r="FD205" s="32"/>
      <c r="FE205" s="32"/>
      <c r="FF205" s="32"/>
      <c r="FG205" s="32"/>
      <c r="FH205" s="32"/>
      <c r="FI205" s="32"/>
      <c r="FJ205" s="32"/>
      <c r="FK205" s="32"/>
      <c r="FL205" s="32"/>
      <c r="FM205" s="32"/>
      <c r="FN205" s="32"/>
      <c r="FO205" s="32"/>
      <c r="FP205" s="32"/>
      <c r="FQ205" s="32"/>
      <c r="FR205" s="32"/>
      <c r="FS205" s="32"/>
      <c r="FT205" s="32"/>
      <c r="FU205" s="32"/>
      <c r="FV205" s="32"/>
      <c r="FW205" s="32"/>
      <c r="FX205" s="32"/>
      <c r="FY205" s="32"/>
      <c r="FZ205" s="32"/>
      <c r="GA205" s="32"/>
      <c r="GB205" s="32"/>
      <c r="GC205" s="32"/>
      <c r="GD205" s="32"/>
      <c r="GE205" s="32"/>
      <c r="GF205" s="32"/>
      <c r="GG205" s="32"/>
      <c r="GH205" s="32"/>
      <c r="GI205" s="32"/>
      <c r="GJ205" s="32"/>
      <c r="GK205" s="32"/>
      <c r="GL205" s="32"/>
      <c r="GM205" s="32"/>
      <c r="GN205" s="32"/>
      <c r="GO205" s="32"/>
      <c r="GP205" s="32"/>
      <c r="GQ205" s="32"/>
      <c r="GR205" s="32"/>
      <c r="GS205" s="32"/>
      <c r="GT205" s="32"/>
      <c r="GU205" s="32"/>
      <c r="GV205" s="32"/>
      <c r="GW205" s="32"/>
      <c r="GX205" s="32"/>
      <c r="GY205" s="32"/>
      <c r="GZ205" s="32"/>
      <c r="HA205" s="32"/>
      <c r="HB205" s="32"/>
      <c r="HC205" s="32"/>
      <c r="HD205" s="32"/>
      <c r="HE205" s="32"/>
      <c r="HF205" s="32"/>
      <c r="HG205" s="32"/>
      <c r="HH205" s="32"/>
      <c r="HI205" s="32"/>
      <c r="HJ205" s="32"/>
      <c r="HK205" s="32"/>
      <c r="HL205" s="32"/>
      <c r="HM205" s="32"/>
      <c r="HN205" s="32"/>
      <c r="HO205" s="32"/>
      <c r="HP205" s="32"/>
      <c r="HQ205" s="32"/>
      <c r="HR205" s="32"/>
      <c r="HS205" s="32"/>
      <c r="HT205" s="32"/>
      <c r="HU205" s="32"/>
      <c r="HV205" s="32"/>
      <c r="HW205" s="32"/>
      <c r="HX205" s="32"/>
      <c r="HY205" s="32"/>
      <c r="HZ205" s="32"/>
      <c r="IA205" s="32"/>
      <c r="IB205" s="32"/>
      <c r="IC205" s="32"/>
      <c r="ID205" s="32"/>
      <c r="IE205" s="32"/>
      <c r="IF205" s="32"/>
      <c r="IG205" s="32"/>
      <c r="IH205" s="32"/>
      <c r="II205" s="32"/>
      <c r="IJ205" s="32"/>
      <c r="IK205" s="32"/>
      <c r="IL205" s="32"/>
      <c r="IM205" s="32"/>
      <c r="IN205" s="32"/>
      <c r="IO205" s="32"/>
      <c r="IP205" s="32"/>
      <c r="IQ205" s="32"/>
      <c r="IR205" s="32"/>
      <c r="IS205" s="32"/>
      <c r="IT205" s="32"/>
      <c r="IU205" s="32"/>
    </row>
    <row r="206" spans="1:255" s="171" customFormat="1" ht="33.950000000000003" customHeight="1">
      <c r="A206" s="99">
        <v>40</v>
      </c>
      <c r="B206" s="31" t="s">
        <v>984</v>
      </c>
      <c r="C206" s="20"/>
      <c r="D206" s="31"/>
      <c r="E206" s="31"/>
      <c r="F206" s="31"/>
      <c r="G206" s="31"/>
      <c r="H206" s="31"/>
      <c r="I206" s="31"/>
      <c r="J206" s="31"/>
      <c r="K206" s="31"/>
      <c r="L206" s="31"/>
      <c r="M206" s="31"/>
      <c r="N206" s="31"/>
      <c r="O206" s="31"/>
      <c r="P206" s="31"/>
      <c r="Q206" s="31"/>
      <c r="R206" s="31"/>
      <c r="S206" s="31"/>
      <c r="T206" s="350">
        <v>1000</v>
      </c>
      <c r="U206" s="31"/>
      <c r="V206" s="31"/>
      <c r="W206" s="20" t="s">
        <v>961</v>
      </c>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c r="BI206" s="32"/>
      <c r="BJ206" s="32"/>
      <c r="BK206" s="32"/>
      <c r="BL206" s="32"/>
      <c r="BM206" s="32"/>
      <c r="BN206" s="32"/>
      <c r="BO206" s="32"/>
      <c r="BP206" s="32"/>
      <c r="BQ206" s="32"/>
      <c r="BR206" s="32"/>
      <c r="BS206" s="32"/>
      <c r="BT206" s="32"/>
      <c r="BU206" s="32"/>
      <c r="BV206" s="32"/>
      <c r="BW206" s="32"/>
      <c r="BX206" s="32"/>
      <c r="BY206" s="32"/>
      <c r="BZ206" s="32"/>
      <c r="CA206" s="32"/>
      <c r="CB206" s="32"/>
      <c r="CC206" s="32"/>
      <c r="CD206" s="32"/>
      <c r="CE206" s="32"/>
      <c r="CF206" s="32"/>
      <c r="CG206" s="32"/>
      <c r="CH206" s="32"/>
      <c r="CI206" s="32"/>
      <c r="CJ206" s="32"/>
      <c r="CK206" s="32"/>
      <c r="CL206" s="32"/>
      <c r="CM206" s="32"/>
      <c r="CN206" s="32"/>
      <c r="CO206" s="32"/>
      <c r="CP206" s="32"/>
      <c r="CQ206" s="32"/>
      <c r="CR206" s="32"/>
      <c r="CS206" s="32"/>
      <c r="CT206" s="32"/>
      <c r="CU206" s="32"/>
      <c r="CV206" s="32"/>
      <c r="CW206" s="32"/>
      <c r="CX206" s="32"/>
      <c r="CY206" s="32"/>
      <c r="CZ206" s="32"/>
      <c r="DA206" s="32"/>
      <c r="DB206" s="32"/>
      <c r="DC206" s="32"/>
      <c r="DD206" s="32"/>
      <c r="DE206" s="32"/>
      <c r="DF206" s="32"/>
      <c r="DG206" s="32"/>
      <c r="DH206" s="32"/>
      <c r="DI206" s="32"/>
      <c r="DJ206" s="32"/>
      <c r="DK206" s="32"/>
      <c r="DL206" s="32"/>
      <c r="DM206" s="32"/>
      <c r="DN206" s="32"/>
      <c r="DO206" s="32"/>
      <c r="DP206" s="32"/>
      <c r="DQ206" s="32"/>
      <c r="DR206" s="32"/>
      <c r="DS206" s="32"/>
      <c r="DT206" s="32"/>
      <c r="DU206" s="32"/>
      <c r="DV206" s="32"/>
      <c r="DW206" s="32"/>
      <c r="DX206" s="32"/>
      <c r="DY206" s="32"/>
      <c r="DZ206" s="32"/>
      <c r="EA206" s="32"/>
      <c r="EB206" s="32"/>
      <c r="EC206" s="32"/>
      <c r="ED206" s="32"/>
      <c r="EE206" s="32"/>
      <c r="EF206" s="32"/>
      <c r="EG206" s="32"/>
      <c r="EH206" s="32"/>
      <c r="EI206" s="32"/>
      <c r="EJ206" s="32"/>
      <c r="EK206" s="32"/>
      <c r="EL206" s="32"/>
      <c r="EM206" s="32"/>
      <c r="EN206" s="32"/>
      <c r="EO206" s="32"/>
      <c r="EP206" s="32"/>
      <c r="EQ206" s="32"/>
      <c r="ER206" s="32"/>
      <c r="ES206" s="32"/>
      <c r="ET206" s="32"/>
      <c r="EU206" s="32"/>
      <c r="EV206" s="32"/>
      <c r="EW206" s="32"/>
      <c r="EX206" s="32"/>
      <c r="EY206" s="32"/>
      <c r="EZ206" s="32"/>
      <c r="FA206" s="32"/>
      <c r="FB206" s="32"/>
      <c r="FC206" s="32"/>
      <c r="FD206" s="32"/>
      <c r="FE206" s="32"/>
      <c r="FF206" s="32"/>
      <c r="FG206" s="32"/>
      <c r="FH206" s="32"/>
      <c r="FI206" s="32"/>
      <c r="FJ206" s="32"/>
      <c r="FK206" s="32"/>
      <c r="FL206" s="32"/>
      <c r="FM206" s="32"/>
      <c r="FN206" s="32"/>
      <c r="FO206" s="32"/>
      <c r="FP206" s="32"/>
      <c r="FQ206" s="32"/>
      <c r="FR206" s="32"/>
      <c r="FS206" s="32"/>
      <c r="FT206" s="32"/>
      <c r="FU206" s="32"/>
      <c r="FV206" s="32"/>
      <c r="FW206" s="32"/>
      <c r="FX206" s="32"/>
      <c r="FY206" s="32"/>
      <c r="FZ206" s="32"/>
      <c r="GA206" s="32"/>
      <c r="GB206" s="32"/>
      <c r="GC206" s="32"/>
      <c r="GD206" s="32"/>
      <c r="GE206" s="32"/>
      <c r="GF206" s="32"/>
      <c r="GG206" s="32"/>
      <c r="GH206" s="32"/>
      <c r="GI206" s="32"/>
      <c r="GJ206" s="32"/>
      <c r="GK206" s="32"/>
      <c r="GL206" s="32"/>
      <c r="GM206" s="32"/>
      <c r="GN206" s="32"/>
      <c r="GO206" s="32"/>
      <c r="GP206" s="32"/>
      <c r="GQ206" s="32"/>
      <c r="GR206" s="32"/>
      <c r="GS206" s="32"/>
      <c r="GT206" s="32"/>
      <c r="GU206" s="32"/>
      <c r="GV206" s="32"/>
      <c r="GW206" s="32"/>
      <c r="GX206" s="32"/>
      <c r="GY206" s="32"/>
      <c r="GZ206" s="32"/>
      <c r="HA206" s="32"/>
      <c r="HB206" s="32"/>
      <c r="HC206" s="32"/>
      <c r="HD206" s="32"/>
      <c r="HE206" s="32"/>
      <c r="HF206" s="32"/>
      <c r="HG206" s="32"/>
      <c r="HH206" s="32"/>
      <c r="HI206" s="32"/>
      <c r="HJ206" s="32"/>
      <c r="HK206" s="32"/>
      <c r="HL206" s="32"/>
      <c r="HM206" s="32"/>
      <c r="HN206" s="32"/>
      <c r="HO206" s="32"/>
      <c r="HP206" s="32"/>
      <c r="HQ206" s="32"/>
      <c r="HR206" s="32"/>
      <c r="HS206" s="32"/>
      <c r="HT206" s="32"/>
      <c r="HU206" s="32"/>
      <c r="HV206" s="32"/>
      <c r="HW206" s="32"/>
      <c r="HX206" s="32"/>
      <c r="HY206" s="32"/>
      <c r="HZ206" s="32"/>
      <c r="IA206" s="32"/>
      <c r="IB206" s="32"/>
      <c r="IC206" s="32"/>
      <c r="ID206" s="32"/>
      <c r="IE206" s="32"/>
      <c r="IF206" s="32"/>
      <c r="IG206" s="32"/>
      <c r="IH206" s="32"/>
      <c r="II206" s="32"/>
      <c r="IJ206" s="32"/>
      <c r="IK206" s="32"/>
      <c r="IL206" s="32"/>
      <c r="IM206" s="32"/>
      <c r="IN206" s="32"/>
      <c r="IO206" s="32"/>
      <c r="IP206" s="32"/>
      <c r="IQ206" s="32"/>
      <c r="IR206" s="32"/>
      <c r="IS206" s="32"/>
      <c r="IT206" s="32"/>
      <c r="IU206" s="32"/>
    </row>
    <row r="207" spans="1:255" s="171" customFormat="1" ht="31.5" customHeight="1">
      <c r="A207" s="20">
        <v>41</v>
      </c>
      <c r="B207" s="31" t="s">
        <v>985</v>
      </c>
      <c r="C207" s="20"/>
      <c r="D207" s="31"/>
      <c r="E207" s="31"/>
      <c r="F207" s="31"/>
      <c r="G207" s="31"/>
      <c r="H207" s="31"/>
      <c r="I207" s="31"/>
      <c r="J207" s="31"/>
      <c r="K207" s="31"/>
      <c r="L207" s="31"/>
      <c r="M207" s="31"/>
      <c r="N207" s="31"/>
      <c r="O207" s="31"/>
      <c r="P207" s="31"/>
      <c r="Q207" s="31"/>
      <c r="R207" s="31"/>
      <c r="S207" s="31"/>
      <c r="T207" s="350">
        <v>1200</v>
      </c>
      <c r="U207" s="31"/>
      <c r="V207" s="31"/>
      <c r="W207" s="20" t="s">
        <v>961</v>
      </c>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2"/>
      <c r="BM207" s="32"/>
      <c r="BN207" s="32"/>
      <c r="BO207" s="32"/>
      <c r="BP207" s="32"/>
      <c r="BQ207" s="32"/>
      <c r="BR207" s="32"/>
      <c r="BS207" s="32"/>
      <c r="BT207" s="32"/>
      <c r="BU207" s="32"/>
      <c r="BV207" s="32"/>
      <c r="BW207" s="32"/>
      <c r="BX207" s="32"/>
      <c r="BY207" s="32"/>
      <c r="BZ207" s="32"/>
      <c r="CA207" s="32"/>
      <c r="CB207" s="32"/>
      <c r="CC207" s="32"/>
      <c r="CD207" s="32"/>
      <c r="CE207" s="32"/>
      <c r="CF207" s="32"/>
      <c r="CG207" s="32"/>
      <c r="CH207" s="32"/>
      <c r="CI207" s="32"/>
      <c r="CJ207" s="32"/>
      <c r="CK207" s="32"/>
      <c r="CL207" s="32"/>
      <c r="CM207" s="32"/>
      <c r="CN207" s="32"/>
      <c r="CO207" s="32"/>
      <c r="CP207" s="32"/>
      <c r="CQ207" s="32"/>
      <c r="CR207" s="32"/>
      <c r="CS207" s="32"/>
      <c r="CT207" s="32"/>
      <c r="CU207" s="32"/>
      <c r="CV207" s="32"/>
      <c r="CW207" s="32"/>
      <c r="CX207" s="32"/>
      <c r="CY207" s="32"/>
      <c r="CZ207" s="32"/>
      <c r="DA207" s="32"/>
      <c r="DB207" s="32"/>
      <c r="DC207" s="32"/>
      <c r="DD207" s="32"/>
      <c r="DE207" s="32"/>
      <c r="DF207" s="32"/>
      <c r="DG207" s="32"/>
      <c r="DH207" s="32"/>
      <c r="DI207" s="32"/>
      <c r="DJ207" s="32"/>
      <c r="DK207" s="32"/>
      <c r="DL207" s="32"/>
      <c r="DM207" s="32"/>
      <c r="DN207" s="32"/>
      <c r="DO207" s="32"/>
      <c r="DP207" s="32"/>
      <c r="DQ207" s="32"/>
      <c r="DR207" s="32"/>
      <c r="DS207" s="32"/>
      <c r="DT207" s="32"/>
      <c r="DU207" s="32"/>
      <c r="DV207" s="32"/>
      <c r="DW207" s="32"/>
      <c r="DX207" s="32"/>
      <c r="DY207" s="32"/>
      <c r="DZ207" s="32"/>
      <c r="EA207" s="32"/>
      <c r="EB207" s="32"/>
      <c r="EC207" s="32"/>
      <c r="ED207" s="32"/>
      <c r="EE207" s="32"/>
      <c r="EF207" s="32"/>
      <c r="EG207" s="32"/>
      <c r="EH207" s="32"/>
      <c r="EI207" s="32"/>
      <c r="EJ207" s="32"/>
      <c r="EK207" s="32"/>
      <c r="EL207" s="32"/>
      <c r="EM207" s="32"/>
      <c r="EN207" s="32"/>
      <c r="EO207" s="32"/>
      <c r="EP207" s="32"/>
      <c r="EQ207" s="32"/>
      <c r="ER207" s="32"/>
      <c r="ES207" s="32"/>
      <c r="ET207" s="32"/>
      <c r="EU207" s="32"/>
      <c r="EV207" s="32"/>
      <c r="EW207" s="32"/>
      <c r="EX207" s="32"/>
      <c r="EY207" s="32"/>
      <c r="EZ207" s="32"/>
      <c r="FA207" s="32"/>
      <c r="FB207" s="32"/>
      <c r="FC207" s="32"/>
      <c r="FD207" s="32"/>
      <c r="FE207" s="32"/>
      <c r="FF207" s="32"/>
      <c r="FG207" s="32"/>
      <c r="FH207" s="32"/>
      <c r="FI207" s="32"/>
      <c r="FJ207" s="32"/>
      <c r="FK207" s="32"/>
      <c r="FL207" s="32"/>
      <c r="FM207" s="32"/>
      <c r="FN207" s="32"/>
      <c r="FO207" s="32"/>
      <c r="FP207" s="32"/>
      <c r="FQ207" s="32"/>
      <c r="FR207" s="32"/>
      <c r="FS207" s="32"/>
      <c r="FT207" s="32"/>
      <c r="FU207" s="32"/>
      <c r="FV207" s="32"/>
      <c r="FW207" s="32"/>
      <c r="FX207" s="32"/>
      <c r="FY207" s="32"/>
      <c r="FZ207" s="32"/>
      <c r="GA207" s="32"/>
      <c r="GB207" s="32"/>
      <c r="GC207" s="32"/>
      <c r="GD207" s="32"/>
      <c r="GE207" s="32"/>
      <c r="GF207" s="32"/>
      <c r="GG207" s="32"/>
      <c r="GH207" s="32"/>
      <c r="GI207" s="32"/>
      <c r="GJ207" s="32"/>
      <c r="GK207" s="32"/>
      <c r="GL207" s="32"/>
      <c r="GM207" s="32"/>
      <c r="GN207" s="32"/>
      <c r="GO207" s="32"/>
      <c r="GP207" s="32"/>
      <c r="GQ207" s="32"/>
      <c r="GR207" s="32"/>
      <c r="GS207" s="32"/>
      <c r="GT207" s="32"/>
      <c r="GU207" s="32"/>
      <c r="GV207" s="32"/>
      <c r="GW207" s="32"/>
      <c r="GX207" s="32"/>
      <c r="GY207" s="32"/>
      <c r="GZ207" s="32"/>
      <c r="HA207" s="32"/>
      <c r="HB207" s="32"/>
      <c r="HC207" s="32"/>
      <c r="HD207" s="32"/>
      <c r="HE207" s="32"/>
      <c r="HF207" s="32"/>
      <c r="HG207" s="32"/>
      <c r="HH207" s="32"/>
      <c r="HI207" s="32"/>
      <c r="HJ207" s="32"/>
      <c r="HK207" s="32"/>
      <c r="HL207" s="32"/>
      <c r="HM207" s="32"/>
      <c r="HN207" s="32"/>
      <c r="HO207" s="32"/>
      <c r="HP207" s="32"/>
      <c r="HQ207" s="32"/>
      <c r="HR207" s="32"/>
      <c r="HS207" s="32"/>
      <c r="HT207" s="32"/>
      <c r="HU207" s="32"/>
      <c r="HV207" s="32"/>
      <c r="HW207" s="32"/>
      <c r="HX207" s="32"/>
      <c r="HY207" s="32"/>
      <c r="HZ207" s="32"/>
      <c r="IA207" s="32"/>
      <c r="IB207" s="32"/>
      <c r="IC207" s="32"/>
      <c r="ID207" s="32"/>
      <c r="IE207" s="32"/>
      <c r="IF207" s="32"/>
      <c r="IG207" s="32"/>
      <c r="IH207" s="32"/>
      <c r="II207" s="32"/>
      <c r="IJ207" s="32"/>
      <c r="IK207" s="32"/>
      <c r="IL207" s="32"/>
      <c r="IM207" s="32"/>
      <c r="IN207" s="32"/>
      <c r="IO207" s="32"/>
      <c r="IP207" s="32"/>
      <c r="IQ207" s="32"/>
      <c r="IR207" s="32"/>
      <c r="IS207" s="32"/>
      <c r="IT207" s="32"/>
      <c r="IU207" s="32"/>
    </row>
    <row r="208" spans="1:255" s="22" customFormat="1" ht="33" customHeight="1">
      <c r="A208" s="99">
        <v>42</v>
      </c>
      <c r="B208" s="31" t="s">
        <v>973</v>
      </c>
      <c r="C208" s="20"/>
      <c r="D208" s="31"/>
      <c r="E208" s="31"/>
      <c r="F208" s="31"/>
      <c r="G208" s="31"/>
      <c r="H208" s="31"/>
      <c r="I208" s="31"/>
      <c r="J208" s="31"/>
      <c r="K208" s="31"/>
      <c r="L208" s="31"/>
      <c r="M208" s="31"/>
      <c r="N208" s="31"/>
      <c r="O208" s="31"/>
      <c r="P208" s="31"/>
      <c r="Q208" s="31"/>
      <c r="R208" s="31"/>
      <c r="S208" s="31"/>
      <c r="T208" s="350">
        <v>1500</v>
      </c>
      <c r="U208" s="31"/>
      <c r="V208" s="31"/>
      <c r="W208" s="20" t="s">
        <v>961</v>
      </c>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c r="BL208" s="32"/>
      <c r="BM208" s="32"/>
      <c r="BN208" s="32"/>
      <c r="BO208" s="32"/>
      <c r="BP208" s="32"/>
      <c r="BQ208" s="32"/>
      <c r="BR208" s="32"/>
      <c r="BS208" s="32"/>
      <c r="BT208" s="32"/>
      <c r="BU208" s="32"/>
      <c r="BV208" s="32"/>
      <c r="BW208" s="32"/>
      <c r="BX208" s="32"/>
      <c r="BY208" s="32"/>
      <c r="BZ208" s="32"/>
      <c r="CA208" s="32"/>
      <c r="CB208" s="32"/>
      <c r="CC208" s="32"/>
      <c r="CD208" s="32"/>
      <c r="CE208" s="32"/>
      <c r="CF208" s="32"/>
      <c r="CG208" s="32"/>
      <c r="CH208" s="32"/>
      <c r="CI208" s="32"/>
      <c r="CJ208" s="32"/>
      <c r="CK208" s="32"/>
      <c r="CL208" s="32"/>
      <c r="CM208" s="32"/>
      <c r="CN208" s="32"/>
      <c r="CO208" s="32"/>
      <c r="CP208" s="32"/>
      <c r="CQ208" s="32"/>
      <c r="CR208" s="32"/>
      <c r="CS208" s="32"/>
      <c r="CT208" s="32"/>
      <c r="CU208" s="32"/>
      <c r="CV208" s="32"/>
      <c r="CW208" s="32"/>
      <c r="CX208" s="32"/>
      <c r="CY208" s="32"/>
      <c r="CZ208" s="32"/>
      <c r="DA208" s="32"/>
      <c r="DB208" s="32"/>
      <c r="DC208" s="32"/>
      <c r="DD208" s="32"/>
      <c r="DE208" s="32"/>
      <c r="DF208" s="32"/>
      <c r="DG208" s="32"/>
      <c r="DH208" s="32"/>
      <c r="DI208" s="32"/>
      <c r="DJ208" s="32"/>
      <c r="DK208" s="32"/>
      <c r="DL208" s="32"/>
      <c r="DM208" s="32"/>
      <c r="DN208" s="32"/>
      <c r="DO208" s="32"/>
      <c r="DP208" s="32"/>
      <c r="DQ208" s="32"/>
      <c r="DR208" s="32"/>
      <c r="DS208" s="32"/>
      <c r="DT208" s="32"/>
      <c r="DU208" s="32"/>
      <c r="DV208" s="32"/>
      <c r="DW208" s="32"/>
      <c r="DX208" s="32"/>
      <c r="DY208" s="32"/>
      <c r="DZ208" s="32"/>
      <c r="EA208" s="32"/>
      <c r="EB208" s="32"/>
      <c r="EC208" s="32"/>
      <c r="ED208" s="32"/>
      <c r="EE208" s="32"/>
      <c r="EF208" s="32"/>
      <c r="EG208" s="32"/>
      <c r="EH208" s="32"/>
      <c r="EI208" s="32"/>
      <c r="EJ208" s="32"/>
      <c r="EK208" s="32"/>
      <c r="EL208" s="32"/>
      <c r="EM208" s="32"/>
      <c r="EN208" s="32"/>
      <c r="EO208" s="32"/>
      <c r="EP208" s="32"/>
      <c r="EQ208" s="32"/>
      <c r="ER208" s="32"/>
      <c r="ES208" s="32"/>
      <c r="ET208" s="32"/>
      <c r="EU208" s="32"/>
      <c r="EV208" s="32"/>
      <c r="EW208" s="32"/>
      <c r="EX208" s="32"/>
      <c r="EY208" s="32"/>
      <c r="EZ208" s="32"/>
      <c r="FA208" s="32"/>
      <c r="FB208" s="32"/>
      <c r="FC208" s="32"/>
      <c r="FD208" s="32"/>
      <c r="FE208" s="32"/>
      <c r="FF208" s="32"/>
      <c r="FG208" s="32"/>
      <c r="FH208" s="32"/>
      <c r="FI208" s="32"/>
      <c r="FJ208" s="32"/>
      <c r="FK208" s="32"/>
      <c r="FL208" s="32"/>
      <c r="FM208" s="32"/>
      <c r="FN208" s="32"/>
      <c r="FO208" s="32"/>
      <c r="FP208" s="32"/>
      <c r="FQ208" s="32"/>
      <c r="FR208" s="32"/>
      <c r="FS208" s="32"/>
      <c r="FT208" s="32"/>
      <c r="FU208" s="32"/>
      <c r="FV208" s="32"/>
      <c r="FW208" s="32"/>
      <c r="FX208" s="32"/>
      <c r="FY208" s="32"/>
      <c r="FZ208" s="32"/>
      <c r="GA208" s="32"/>
      <c r="GB208" s="32"/>
      <c r="GC208" s="32"/>
      <c r="GD208" s="32"/>
      <c r="GE208" s="32"/>
      <c r="GF208" s="32"/>
      <c r="GG208" s="32"/>
      <c r="GH208" s="32"/>
      <c r="GI208" s="32"/>
      <c r="GJ208" s="32"/>
      <c r="GK208" s="32"/>
      <c r="GL208" s="32"/>
      <c r="GM208" s="32"/>
      <c r="GN208" s="32"/>
      <c r="GO208" s="32"/>
      <c r="GP208" s="32"/>
      <c r="GQ208" s="32"/>
      <c r="GR208" s="32"/>
      <c r="GS208" s="32"/>
      <c r="GT208" s="32"/>
      <c r="GU208" s="32"/>
      <c r="GV208" s="32"/>
      <c r="GW208" s="32"/>
      <c r="GX208" s="32"/>
      <c r="GY208" s="32"/>
      <c r="GZ208" s="32"/>
      <c r="HA208" s="32"/>
      <c r="HB208" s="32"/>
      <c r="HC208" s="32"/>
      <c r="HD208" s="32"/>
      <c r="HE208" s="32"/>
      <c r="HF208" s="32"/>
      <c r="HG208" s="32"/>
      <c r="HH208" s="32"/>
      <c r="HI208" s="32"/>
      <c r="HJ208" s="32"/>
      <c r="HK208" s="32"/>
      <c r="HL208" s="32"/>
      <c r="HM208" s="32"/>
      <c r="HN208" s="32"/>
      <c r="HO208" s="32"/>
      <c r="HP208" s="32"/>
      <c r="HQ208" s="32"/>
      <c r="HR208" s="32"/>
      <c r="HS208" s="32"/>
      <c r="HT208" s="32"/>
      <c r="HU208" s="32"/>
      <c r="HV208" s="32"/>
      <c r="HW208" s="32"/>
      <c r="HX208" s="32"/>
      <c r="HY208" s="32"/>
      <c r="HZ208" s="32"/>
      <c r="IA208" s="32"/>
      <c r="IB208" s="32"/>
      <c r="IC208" s="32"/>
      <c r="ID208" s="32"/>
      <c r="IE208" s="32"/>
      <c r="IF208" s="32"/>
      <c r="IG208" s="32"/>
      <c r="IH208" s="32"/>
      <c r="II208" s="32"/>
      <c r="IJ208" s="32"/>
      <c r="IK208" s="32"/>
      <c r="IL208" s="32"/>
      <c r="IM208" s="32"/>
      <c r="IN208" s="32"/>
      <c r="IO208" s="32"/>
      <c r="IP208" s="32"/>
      <c r="IQ208" s="32"/>
      <c r="IR208" s="32"/>
      <c r="IS208" s="32"/>
      <c r="IT208" s="32"/>
      <c r="IU208" s="32"/>
    </row>
    <row r="209" spans="1:255" s="22" customFormat="1" ht="45" customHeight="1">
      <c r="A209" s="20">
        <v>43</v>
      </c>
      <c r="B209" s="23" t="s">
        <v>1207</v>
      </c>
      <c r="C209" s="20" t="s">
        <v>2236</v>
      </c>
      <c r="D209" s="31"/>
      <c r="E209" s="31"/>
      <c r="F209" s="31"/>
      <c r="G209" s="31"/>
      <c r="H209" s="31"/>
      <c r="I209" s="31"/>
      <c r="J209" s="31"/>
      <c r="K209" s="31"/>
      <c r="L209" s="31"/>
      <c r="M209" s="31"/>
      <c r="N209" s="31"/>
      <c r="O209" s="31"/>
      <c r="P209" s="31"/>
      <c r="Q209" s="31"/>
      <c r="R209" s="31"/>
      <c r="S209" s="31"/>
      <c r="T209" s="350">
        <v>1500</v>
      </c>
      <c r="U209" s="130"/>
      <c r="V209" s="31"/>
      <c r="W209" s="20" t="s">
        <v>1197</v>
      </c>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c r="BI209" s="32"/>
      <c r="BJ209" s="32"/>
      <c r="BK209" s="32"/>
      <c r="BL209" s="32"/>
      <c r="BM209" s="32"/>
      <c r="BN209" s="32"/>
      <c r="BO209" s="32"/>
      <c r="BP209" s="32"/>
      <c r="BQ209" s="32"/>
      <c r="BR209" s="32"/>
      <c r="BS209" s="32"/>
      <c r="BT209" s="32"/>
      <c r="BU209" s="32"/>
      <c r="BV209" s="32"/>
      <c r="BW209" s="32"/>
      <c r="BX209" s="32"/>
      <c r="BY209" s="32"/>
      <c r="BZ209" s="32"/>
      <c r="CA209" s="32"/>
      <c r="CB209" s="32"/>
      <c r="CC209" s="32"/>
      <c r="CD209" s="32"/>
      <c r="CE209" s="32"/>
      <c r="CF209" s="32"/>
      <c r="CG209" s="32"/>
      <c r="CH209" s="32"/>
      <c r="CI209" s="32"/>
      <c r="CJ209" s="32"/>
      <c r="CK209" s="32"/>
      <c r="CL209" s="32"/>
      <c r="CM209" s="32"/>
      <c r="CN209" s="32"/>
      <c r="CO209" s="32"/>
      <c r="CP209" s="32"/>
      <c r="CQ209" s="32"/>
      <c r="CR209" s="32"/>
      <c r="CS209" s="32"/>
      <c r="CT209" s="32"/>
      <c r="CU209" s="32"/>
      <c r="CV209" s="32"/>
      <c r="CW209" s="32"/>
      <c r="CX209" s="32"/>
      <c r="CY209" s="32"/>
      <c r="CZ209" s="32"/>
      <c r="DA209" s="32"/>
      <c r="DB209" s="32"/>
      <c r="DC209" s="32"/>
      <c r="DD209" s="32"/>
      <c r="DE209" s="32"/>
      <c r="DF209" s="32"/>
      <c r="DG209" s="32"/>
      <c r="DH209" s="32"/>
      <c r="DI209" s="32"/>
      <c r="DJ209" s="32"/>
      <c r="DK209" s="32"/>
      <c r="DL209" s="32"/>
      <c r="DM209" s="32"/>
      <c r="DN209" s="32"/>
      <c r="DO209" s="32"/>
      <c r="DP209" s="32"/>
      <c r="DQ209" s="32"/>
      <c r="DR209" s="32"/>
      <c r="DS209" s="32"/>
      <c r="DT209" s="32"/>
      <c r="DU209" s="32"/>
      <c r="DV209" s="32"/>
      <c r="DW209" s="32"/>
      <c r="DX209" s="32"/>
      <c r="DY209" s="32"/>
      <c r="DZ209" s="32"/>
      <c r="EA209" s="32"/>
      <c r="EB209" s="32"/>
      <c r="EC209" s="32"/>
      <c r="ED209" s="32"/>
      <c r="EE209" s="32"/>
      <c r="EF209" s="32"/>
      <c r="EG209" s="32"/>
      <c r="EH209" s="32"/>
      <c r="EI209" s="32"/>
      <c r="EJ209" s="32"/>
      <c r="EK209" s="32"/>
      <c r="EL209" s="32"/>
      <c r="EM209" s="32"/>
      <c r="EN209" s="32"/>
      <c r="EO209" s="32"/>
      <c r="EP209" s="32"/>
      <c r="EQ209" s="32"/>
      <c r="ER209" s="32"/>
      <c r="ES209" s="32"/>
      <c r="ET209" s="32"/>
      <c r="EU209" s="32"/>
      <c r="EV209" s="32"/>
      <c r="EW209" s="32"/>
      <c r="EX209" s="32"/>
      <c r="EY209" s="32"/>
      <c r="EZ209" s="32"/>
      <c r="FA209" s="32"/>
      <c r="FB209" s="32"/>
      <c r="FC209" s="32"/>
      <c r="FD209" s="32"/>
      <c r="FE209" s="32"/>
      <c r="FF209" s="32"/>
      <c r="FG209" s="32"/>
      <c r="FH209" s="32"/>
      <c r="FI209" s="32"/>
      <c r="FJ209" s="32"/>
      <c r="FK209" s="32"/>
      <c r="FL209" s="32"/>
      <c r="FM209" s="32"/>
      <c r="FN209" s="32"/>
      <c r="FO209" s="32"/>
      <c r="FP209" s="32"/>
      <c r="FQ209" s="32"/>
      <c r="FR209" s="32"/>
      <c r="FS209" s="32"/>
      <c r="FT209" s="32"/>
      <c r="FU209" s="32"/>
      <c r="FV209" s="32"/>
      <c r="FW209" s="32"/>
      <c r="FX209" s="32"/>
      <c r="FY209" s="32"/>
      <c r="FZ209" s="32"/>
      <c r="GA209" s="32"/>
      <c r="GB209" s="32"/>
      <c r="GC209" s="32"/>
      <c r="GD209" s="32"/>
      <c r="GE209" s="32"/>
      <c r="GF209" s="32"/>
      <c r="GG209" s="32"/>
      <c r="GH209" s="32"/>
      <c r="GI209" s="32"/>
      <c r="GJ209" s="32"/>
      <c r="GK209" s="32"/>
      <c r="GL209" s="32"/>
      <c r="GM209" s="32"/>
      <c r="GN209" s="32"/>
      <c r="GO209" s="32"/>
      <c r="GP209" s="32"/>
      <c r="GQ209" s="32"/>
      <c r="GR209" s="32"/>
      <c r="GS209" s="32"/>
      <c r="GT209" s="32"/>
      <c r="GU209" s="32"/>
      <c r="GV209" s="32"/>
      <c r="GW209" s="32"/>
      <c r="GX209" s="32"/>
      <c r="GY209" s="32"/>
      <c r="GZ209" s="32"/>
      <c r="HA209" s="32"/>
      <c r="HB209" s="32"/>
      <c r="HC209" s="32"/>
      <c r="HD209" s="32"/>
      <c r="HE209" s="32"/>
      <c r="HF209" s="32"/>
      <c r="HG209" s="32"/>
      <c r="HH209" s="32"/>
      <c r="HI209" s="32"/>
      <c r="HJ209" s="32"/>
      <c r="HK209" s="32"/>
      <c r="HL209" s="32"/>
      <c r="HM209" s="32"/>
      <c r="HN209" s="32"/>
      <c r="HO209" s="32"/>
      <c r="HP209" s="32"/>
      <c r="HQ209" s="32"/>
      <c r="HR209" s="32"/>
      <c r="HS209" s="32"/>
      <c r="HT209" s="32"/>
      <c r="HU209" s="32"/>
      <c r="HV209" s="32"/>
      <c r="HW209" s="32"/>
      <c r="HX209" s="32"/>
      <c r="HY209" s="32"/>
      <c r="HZ209" s="32"/>
      <c r="IA209" s="32"/>
      <c r="IB209" s="32"/>
      <c r="IC209" s="32"/>
      <c r="ID209" s="32"/>
      <c r="IE209" s="32"/>
      <c r="IF209" s="32"/>
      <c r="IG209" s="32"/>
      <c r="IH209" s="32"/>
      <c r="II209" s="32"/>
      <c r="IJ209" s="32"/>
      <c r="IK209" s="32"/>
      <c r="IL209" s="32"/>
      <c r="IM209" s="32"/>
      <c r="IN209" s="32"/>
      <c r="IO209" s="32"/>
      <c r="IP209" s="32"/>
      <c r="IQ209" s="32"/>
      <c r="IR209" s="32"/>
      <c r="IS209" s="32"/>
      <c r="IT209" s="32"/>
      <c r="IU209" s="32"/>
    </row>
    <row r="210" spans="1:255" s="22" customFormat="1" ht="44.45" customHeight="1">
      <c r="A210" s="99">
        <v>44</v>
      </c>
      <c r="B210" s="23" t="s">
        <v>1210</v>
      </c>
      <c r="C210" s="20" t="s">
        <v>2236</v>
      </c>
      <c r="D210" s="31"/>
      <c r="E210" s="31"/>
      <c r="F210" s="31"/>
      <c r="G210" s="31"/>
      <c r="H210" s="31"/>
      <c r="I210" s="31"/>
      <c r="J210" s="31"/>
      <c r="K210" s="31"/>
      <c r="L210" s="31"/>
      <c r="M210" s="31"/>
      <c r="N210" s="31"/>
      <c r="O210" s="31"/>
      <c r="P210" s="31"/>
      <c r="Q210" s="31"/>
      <c r="R210" s="31"/>
      <c r="S210" s="31"/>
      <c r="T210" s="350">
        <v>3000</v>
      </c>
      <c r="U210" s="130"/>
      <c r="V210" s="31"/>
      <c r="W210" s="20" t="s">
        <v>1197</v>
      </c>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c r="BI210" s="32"/>
      <c r="BJ210" s="32"/>
      <c r="BK210" s="32"/>
      <c r="BL210" s="32"/>
      <c r="BM210" s="32"/>
      <c r="BN210" s="32"/>
      <c r="BO210" s="32"/>
      <c r="BP210" s="32"/>
      <c r="BQ210" s="32"/>
      <c r="BR210" s="32"/>
      <c r="BS210" s="32"/>
      <c r="BT210" s="32"/>
      <c r="BU210" s="32"/>
      <c r="BV210" s="32"/>
      <c r="BW210" s="32"/>
      <c r="BX210" s="32"/>
      <c r="BY210" s="32"/>
      <c r="BZ210" s="32"/>
      <c r="CA210" s="32"/>
      <c r="CB210" s="32"/>
      <c r="CC210" s="32"/>
      <c r="CD210" s="32"/>
      <c r="CE210" s="32"/>
      <c r="CF210" s="32"/>
      <c r="CG210" s="32"/>
      <c r="CH210" s="32"/>
      <c r="CI210" s="32"/>
      <c r="CJ210" s="32"/>
      <c r="CK210" s="32"/>
      <c r="CL210" s="32"/>
      <c r="CM210" s="32"/>
      <c r="CN210" s="32"/>
      <c r="CO210" s="32"/>
      <c r="CP210" s="32"/>
      <c r="CQ210" s="32"/>
      <c r="CR210" s="32"/>
      <c r="CS210" s="32"/>
      <c r="CT210" s="32"/>
      <c r="CU210" s="32"/>
      <c r="CV210" s="32"/>
      <c r="CW210" s="32"/>
      <c r="CX210" s="32"/>
      <c r="CY210" s="32"/>
      <c r="CZ210" s="32"/>
      <c r="DA210" s="32"/>
      <c r="DB210" s="32"/>
      <c r="DC210" s="32"/>
      <c r="DD210" s="32"/>
      <c r="DE210" s="32"/>
      <c r="DF210" s="32"/>
      <c r="DG210" s="32"/>
      <c r="DH210" s="32"/>
      <c r="DI210" s="32"/>
      <c r="DJ210" s="32"/>
      <c r="DK210" s="32"/>
      <c r="DL210" s="32"/>
      <c r="DM210" s="32"/>
      <c r="DN210" s="32"/>
      <c r="DO210" s="32"/>
      <c r="DP210" s="32"/>
      <c r="DQ210" s="32"/>
      <c r="DR210" s="32"/>
      <c r="DS210" s="32"/>
      <c r="DT210" s="32"/>
      <c r="DU210" s="32"/>
      <c r="DV210" s="32"/>
      <c r="DW210" s="32"/>
      <c r="DX210" s="32"/>
      <c r="DY210" s="32"/>
      <c r="DZ210" s="32"/>
      <c r="EA210" s="32"/>
      <c r="EB210" s="32"/>
      <c r="EC210" s="32"/>
      <c r="ED210" s="32"/>
      <c r="EE210" s="32"/>
      <c r="EF210" s="32"/>
      <c r="EG210" s="32"/>
      <c r="EH210" s="32"/>
      <c r="EI210" s="32"/>
      <c r="EJ210" s="32"/>
      <c r="EK210" s="32"/>
      <c r="EL210" s="32"/>
      <c r="EM210" s="32"/>
      <c r="EN210" s="32"/>
      <c r="EO210" s="32"/>
      <c r="EP210" s="32"/>
      <c r="EQ210" s="32"/>
      <c r="ER210" s="32"/>
      <c r="ES210" s="32"/>
      <c r="ET210" s="32"/>
      <c r="EU210" s="32"/>
      <c r="EV210" s="32"/>
      <c r="EW210" s="32"/>
      <c r="EX210" s="32"/>
      <c r="EY210" s="32"/>
      <c r="EZ210" s="32"/>
      <c r="FA210" s="32"/>
      <c r="FB210" s="32"/>
      <c r="FC210" s="32"/>
      <c r="FD210" s="32"/>
      <c r="FE210" s="32"/>
      <c r="FF210" s="32"/>
      <c r="FG210" s="32"/>
      <c r="FH210" s="32"/>
      <c r="FI210" s="32"/>
      <c r="FJ210" s="32"/>
      <c r="FK210" s="32"/>
      <c r="FL210" s="32"/>
      <c r="FM210" s="32"/>
      <c r="FN210" s="32"/>
      <c r="FO210" s="32"/>
      <c r="FP210" s="32"/>
      <c r="FQ210" s="32"/>
      <c r="FR210" s="32"/>
      <c r="FS210" s="32"/>
      <c r="FT210" s="32"/>
      <c r="FU210" s="32"/>
      <c r="FV210" s="32"/>
      <c r="FW210" s="32"/>
      <c r="FX210" s="32"/>
      <c r="FY210" s="32"/>
      <c r="FZ210" s="32"/>
      <c r="GA210" s="32"/>
      <c r="GB210" s="32"/>
      <c r="GC210" s="32"/>
      <c r="GD210" s="32"/>
      <c r="GE210" s="32"/>
      <c r="GF210" s="32"/>
      <c r="GG210" s="32"/>
      <c r="GH210" s="32"/>
      <c r="GI210" s="32"/>
      <c r="GJ210" s="32"/>
      <c r="GK210" s="32"/>
      <c r="GL210" s="32"/>
      <c r="GM210" s="32"/>
      <c r="GN210" s="32"/>
      <c r="GO210" s="32"/>
      <c r="GP210" s="32"/>
      <c r="GQ210" s="32"/>
      <c r="GR210" s="32"/>
      <c r="GS210" s="32"/>
      <c r="GT210" s="32"/>
      <c r="GU210" s="32"/>
      <c r="GV210" s="32"/>
      <c r="GW210" s="32"/>
      <c r="GX210" s="32"/>
      <c r="GY210" s="32"/>
      <c r="GZ210" s="32"/>
      <c r="HA210" s="32"/>
      <c r="HB210" s="32"/>
      <c r="HC210" s="32"/>
      <c r="HD210" s="32"/>
      <c r="HE210" s="32"/>
      <c r="HF210" s="32"/>
      <c r="HG210" s="32"/>
      <c r="HH210" s="32"/>
      <c r="HI210" s="32"/>
      <c r="HJ210" s="32"/>
      <c r="HK210" s="32"/>
      <c r="HL210" s="32"/>
      <c r="HM210" s="32"/>
      <c r="HN210" s="32"/>
      <c r="HO210" s="32"/>
      <c r="HP210" s="32"/>
      <c r="HQ210" s="32"/>
      <c r="HR210" s="32"/>
      <c r="HS210" s="32"/>
      <c r="HT210" s="32"/>
      <c r="HU210" s="32"/>
      <c r="HV210" s="32"/>
      <c r="HW210" s="32"/>
      <c r="HX210" s="32"/>
      <c r="HY210" s="32"/>
      <c r="HZ210" s="32"/>
      <c r="IA210" s="32"/>
      <c r="IB210" s="32"/>
      <c r="IC210" s="32"/>
      <c r="ID210" s="32"/>
      <c r="IE210" s="32"/>
      <c r="IF210" s="32"/>
      <c r="IG210" s="32"/>
      <c r="IH210" s="32"/>
      <c r="II210" s="32"/>
      <c r="IJ210" s="32"/>
      <c r="IK210" s="32"/>
      <c r="IL210" s="32"/>
      <c r="IM210" s="32"/>
      <c r="IN210" s="32"/>
      <c r="IO210" s="32"/>
      <c r="IP210" s="32"/>
      <c r="IQ210" s="32"/>
      <c r="IR210" s="32"/>
      <c r="IS210" s="32"/>
      <c r="IT210" s="32"/>
      <c r="IU210" s="32"/>
    </row>
    <row r="211" spans="1:255" s="22" customFormat="1" ht="35.1" customHeight="1">
      <c r="A211" s="20">
        <v>45</v>
      </c>
      <c r="B211" s="23" t="s">
        <v>720</v>
      </c>
      <c r="C211" s="20"/>
      <c r="D211" s="161"/>
      <c r="E211" s="23"/>
      <c r="F211" s="20"/>
      <c r="G211" s="20"/>
      <c r="H211" s="20"/>
      <c r="I211" s="141"/>
      <c r="J211" s="141"/>
      <c r="K211" s="141"/>
      <c r="L211" s="141"/>
      <c r="M211" s="141"/>
      <c r="N211" s="141"/>
      <c r="O211" s="141"/>
      <c r="P211" s="141"/>
      <c r="Q211" s="141"/>
      <c r="R211" s="141"/>
      <c r="S211" s="141"/>
      <c r="T211" s="350">
        <v>5500</v>
      </c>
      <c r="U211" s="141"/>
      <c r="V211" s="141"/>
      <c r="W211" s="159" t="s">
        <v>750</v>
      </c>
      <c r="X211" s="171"/>
      <c r="Y211" s="171"/>
      <c r="Z211" s="171"/>
      <c r="AA211" s="171"/>
      <c r="AB211" s="171"/>
      <c r="AC211" s="171"/>
      <c r="AD211" s="171"/>
      <c r="AE211" s="171"/>
      <c r="AF211" s="171"/>
      <c r="AG211" s="171"/>
      <c r="AH211" s="171"/>
      <c r="AI211" s="171"/>
      <c r="AJ211" s="171"/>
      <c r="AK211" s="171"/>
      <c r="AL211" s="171"/>
      <c r="AM211" s="171"/>
      <c r="AN211" s="171"/>
      <c r="AO211" s="171"/>
      <c r="AP211" s="171"/>
      <c r="AQ211" s="171"/>
      <c r="AR211" s="171"/>
      <c r="AS211" s="171"/>
      <c r="AT211" s="171"/>
      <c r="AU211" s="171"/>
      <c r="AV211" s="171"/>
      <c r="AW211" s="171"/>
      <c r="AX211" s="171"/>
      <c r="AY211" s="171"/>
      <c r="AZ211" s="171"/>
      <c r="BA211" s="171"/>
      <c r="BB211" s="171"/>
      <c r="BC211" s="171"/>
      <c r="BD211" s="171"/>
      <c r="BE211" s="171"/>
      <c r="BF211" s="171"/>
      <c r="BG211" s="171"/>
      <c r="BH211" s="171"/>
      <c r="BI211" s="171"/>
      <c r="BJ211" s="171"/>
      <c r="BK211" s="171"/>
      <c r="BL211" s="171"/>
      <c r="BM211" s="171"/>
      <c r="BN211" s="171"/>
      <c r="BO211" s="171"/>
      <c r="BP211" s="171"/>
      <c r="BQ211" s="171"/>
      <c r="BR211" s="171"/>
      <c r="BS211" s="171"/>
      <c r="BT211" s="171"/>
      <c r="BU211" s="171"/>
      <c r="BV211" s="171"/>
      <c r="BW211" s="171"/>
      <c r="BX211" s="171"/>
      <c r="BY211" s="171"/>
      <c r="BZ211" s="171"/>
      <c r="CA211" s="171"/>
      <c r="CB211" s="171"/>
      <c r="CC211" s="171"/>
      <c r="CD211" s="171"/>
      <c r="CE211" s="171"/>
      <c r="CF211" s="171"/>
      <c r="CG211" s="171"/>
      <c r="CH211" s="171"/>
      <c r="CI211" s="171"/>
      <c r="CJ211" s="171"/>
      <c r="CK211" s="171"/>
      <c r="CL211" s="171"/>
      <c r="CM211" s="171"/>
      <c r="CN211" s="171"/>
      <c r="CO211" s="171"/>
      <c r="CP211" s="171"/>
      <c r="CQ211" s="171"/>
      <c r="CR211" s="171"/>
      <c r="CS211" s="171"/>
      <c r="CT211" s="171"/>
      <c r="CU211" s="171"/>
      <c r="CV211" s="171"/>
      <c r="CW211" s="171"/>
      <c r="CX211" s="171"/>
      <c r="CY211" s="171"/>
      <c r="CZ211" s="171"/>
      <c r="DA211" s="171"/>
      <c r="DB211" s="171"/>
      <c r="DC211" s="171"/>
      <c r="DD211" s="171"/>
      <c r="DE211" s="171"/>
      <c r="DF211" s="171"/>
      <c r="DG211" s="171"/>
      <c r="DH211" s="171"/>
      <c r="DI211" s="171"/>
      <c r="DJ211" s="171"/>
      <c r="DK211" s="171"/>
      <c r="DL211" s="171"/>
      <c r="DM211" s="171"/>
      <c r="DN211" s="171"/>
      <c r="DO211" s="171"/>
      <c r="DP211" s="171"/>
      <c r="DQ211" s="171"/>
      <c r="DR211" s="171"/>
      <c r="DS211" s="171"/>
      <c r="DT211" s="171"/>
      <c r="DU211" s="171"/>
      <c r="DV211" s="171"/>
      <c r="DW211" s="171"/>
      <c r="DX211" s="171"/>
      <c r="DY211" s="171"/>
      <c r="DZ211" s="171"/>
      <c r="EA211" s="171"/>
      <c r="EB211" s="171"/>
      <c r="EC211" s="171"/>
      <c r="ED211" s="171"/>
      <c r="EE211" s="171"/>
      <c r="EF211" s="171"/>
      <c r="EG211" s="171"/>
      <c r="EH211" s="171"/>
      <c r="EI211" s="171"/>
      <c r="EJ211" s="171"/>
      <c r="EK211" s="171"/>
      <c r="EL211" s="171"/>
      <c r="EM211" s="171"/>
      <c r="EN211" s="171"/>
      <c r="EO211" s="171"/>
      <c r="EP211" s="171"/>
      <c r="EQ211" s="171"/>
      <c r="ER211" s="171"/>
      <c r="ES211" s="171"/>
      <c r="ET211" s="171"/>
      <c r="EU211" s="171"/>
      <c r="EV211" s="171"/>
      <c r="EW211" s="171"/>
      <c r="EX211" s="171"/>
      <c r="EY211" s="171"/>
      <c r="EZ211" s="171"/>
      <c r="FA211" s="171"/>
      <c r="FB211" s="171"/>
      <c r="FC211" s="171"/>
      <c r="FD211" s="171"/>
      <c r="FE211" s="171"/>
      <c r="FF211" s="171"/>
      <c r="FG211" s="171"/>
      <c r="FH211" s="171"/>
      <c r="FI211" s="171"/>
      <c r="FJ211" s="171"/>
      <c r="FK211" s="171"/>
      <c r="FL211" s="171"/>
      <c r="FM211" s="171"/>
      <c r="FN211" s="171"/>
      <c r="FO211" s="171"/>
      <c r="FP211" s="171"/>
      <c r="FQ211" s="171"/>
      <c r="FR211" s="171"/>
      <c r="FS211" s="171"/>
      <c r="FT211" s="171"/>
      <c r="FU211" s="171"/>
      <c r="FV211" s="171"/>
      <c r="FW211" s="171"/>
      <c r="FX211" s="171"/>
      <c r="FY211" s="171"/>
      <c r="FZ211" s="171"/>
      <c r="GA211" s="171"/>
      <c r="GB211" s="171"/>
      <c r="GC211" s="171"/>
      <c r="GD211" s="171"/>
      <c r="GE211" s="171"/>
      <c r="GF211" s="171"/>
      <c r="GG211" s="171"/>
      <c r="GH211" s="171"/>
      <c r="GI211" s="171"/>
      <c r="GJ211" s="171"/>
      <c r="GK211" s="171"/>
      <c r="GL211" s="171"/>
      <c r="GM211" s="171"/>
      <c r="GN211" s="171"/>
      <c r="GO211" s="171"/>
      <c r="GP211" s="171"/>
      <c r="GQ211" s="171"/>
      <c r="GR211" s="171"/>
      <c r="GS211" s="171"/>
      <c r="GT211" s="171"/>
      <c r="GU211" s="171"/>
      <c r="GV211" s="171"/>
      <c r="GW211" s="171"/>
      <c r="GX211" s="171"/>
      <c r="GY211" s="171"/>
      <c r="GZ211" s="171"/>
      <c r="HA211" s="171"/>
      <c r="HB211" s="171"/>
      <c r="HC211" s="171"/>
      <c r="HD211" s="171"/>
      <c r="HE211" s="171"/>
      <c r="HF211" s="171"/>
      <c r="HG211" s="171"/>
      <c r="HH211" s="171"/>
      <c r="HI211" s="171"/>
      <c r="HJ211" s="171"/>
      <c r="HK211" s="171"/>
      <c r="HL211" s="171"/>
      <c r="HM211" s="171"/>
      <c r="HN211" s="171"/>
      <c r="HO211" s="171"/>
      <c r="HP211" s="171"/>
      <c r="HQ211" s="171"/>
      <c r="HR211" s="171"/>
      <c r="HS211" s="171"/>
      <c r="HT211" s="171"/>
      <c r="HU211" s="171"/>
      <c r="HV211" s="171"/>
      <c r="HW211" s="171"/>
      <c r="HX211" s="171"/>
      <c r="HY211" s="171"/>
      <c r="HZ211" s="171"/>
      <c r="IA211" s="171"/>
      <c r="IB211" s="171"/>
      <c r="IC211" s="171"/>
      <c r="ID211" s="171"/>
      <c r="IE211" s="171"/>
      <c r="IF211" s="171"/>
      <c r="IG211" s="171"/>
      <c r="IH211" s="171"/>
      <c r="II211" s="171"/>
      <c r="IJ211" s="171"/>
      <c r="IK211" s="171"/>
      <c r="IL211" s="171"/>
      <c r="IM211" s="171"/>
      <c r="IN211" s="171"/>
      <c r="IO211" s="171"/>
      <c r="IP211" s="171"/>
      <c r="IQ211" s="171"/>
      <c r="IR211" s="171"/>
      <c r="IS211" s="171"/>
      <c r="IT211" s="171"/>
      <c r="IU211" s="171"/>
    </row>
    <row r="212" spans="1:255" s="74" customFormat="1" ht="35.1" customHeight="1">
      <c r="A212" s="99">
        <v>46</v>
      </c>
      <c r="B212" s="23" t="s">
        <v>726</v>
      </c>
      <c r="C212" s="20"/>
      <c r="D212" s="161"/>
      <c r="E212" s="23"/>
      <c r="F212" s="20"/>
      <c r="G212" s="20"/>
      <c r="H212" s="20"/>
      <c r="I212" s="141"/>
      <c r="J212" s="141"/>
      <c r="K212" s="141"/>
      <c r="L212" s="141"/>
      <c r="M212" s="141"/>
      <c r="N212" s="141"/>
      <c r="O212" s="141"/>
      <c r="P212" s="141"/>
      <c r="Q212" s="141"/>
      <c r="R212" s="141"/>
      <c r="S212" s="141"/>
      <c r="T212" s="350">
        <v>5000</v>
      </c>
      <c r="U212" s="141"/>
      <c r="V212" s="141"/>
      <c r="W212" s="159" t="s">
        <v>750</v>
      </c>
      <c r="X212" s="171"/>
      <c r="Y212" s="171"/>
      <c r="Z212" s="171"/>
      <c r="AA212" s="171"/>
      <c r="AB212" s="171"/>
      <c r="AC212" s="171"/>
      <c r="AD212" s="171"/>
      <c r="AE212" s="171"/>
      <c r="AF212" s="171"/>
      <c r="AG212" s="171"/>
      <c r="AH212" s="171"/>
      <c r="AI212" s="171"/>
      <c r="AJ212" s="171"/>
      <c r="AK212" s="171"/>
      <c r="AL212" s="171"/>
      <c r="AM212" s="171"/>
      <c r="AN212" s="171"/>
      <c r="AO212" s="171"/>
      <c r="AP212" s="171"/>
      <c r="AQ212" s="171"/>
      <c r="AR212" s="171"/>
      <c r="AS212" s="171"/>
      <c r="AT212" s="171"/>
      <c r="AU212" s="171"/>
      <c r="AV212" s="171"/>
      <c r="AW212" s="171"/>
      <c r="AX212" s="171"/>
      <c r="AY212" s="171"/>
      <c r="AZ212" s="171"/>
      <c r="BA212" s="171"/>
      <c r="BB212" s="171"/>
      <c r="BC212" s="171"/>
      <c r="BD212" s="171"/>
      <c r="BE212" s="171"/>
      <c r="BF212" s="171"/>
      <c r="BG212" s="171"/>
      <c r="BH212" s="171"/>
      <c r="BI212" s="171"/>
      <c r="BJ212" s="171"/>
      <c r="BK212" s="171"/>
      <c r="BL212" s="171"/>
      <c r="BM212" s="171"/>
      <c r="BN212" s="171"/>
      <c r="BO212" s="171"/>
      <c r="BP212" s="171"/>
      <c r="BQ212" s="171"/>
      <c r="BR212" s="171"/>
      <c r="BS212" s="171"/>
      <c r="BT212" s="171"/>
      <c r="BU212" s="171"/>
      <c r="BV212" s="171"/>
      <c r="BW212" s="171"/>
      <c r="BX212" s="171"/>
      <c r="BY212" s="171"/>
      <c r="BZ212" s="171"/>
      <c r="CA212" s="171"/>
      <c r="CB212" s="171"/>
      <c r="CC212" s="171"/>
      <c r="CD212" s="171"/>
      <c r="CE212" s="171"/>
      <c r="CF212" s="171"/>
      <c r="CG212" s="171"/>
      <c r="CH212" s="171"/>
      <c r="CI212" s="171"/>
      <c r="CJ212" s="171"/>
      <c r="CK212" s="171"/>
      <c r="CL212" s="171"/>
      <c r="CM212" s="171"/>
      <c r="CN212" s="171"/>
      <c r="CO212" s="171"/>
      <c r="CP212" s="171"/>
      <c r="CQ212" s="171"/>
      <c r="CR212" s="171"/>
      <c r="CS212" s="171"/>
      <c r="CT212" s="171"/>
      <c r="CU212" s="171"/>
      <c r="CV212" s="171"/>
      <c r="CW212" s="171"/>
      <c r="CX212" s="171"/>
      <c r="CY212" s="171"/>
      <c r="CZ212" s="171"/>
      <c r="DA212" s="171"/>
      <c r="DB212" s="171"/>
      <c r="DC212" s="171"/>
      <c r="DD212" s="171"/>
      <c r="DE212" s="171"/>
      <c r="DF212" s="171"/>
      <c r="DG212" s="171"/>
      <c r="DH212" s="171"/>
      <c r="DI212" s="171"/>
      <c r="DJ212" s="171"/>
      <c r="DK212" s="171"/>
      <c r="DL212" s="171"/>
      <c r="DM212" s="171"/>
      <c r="DN212" s="171"/>
      <c r="DO212" s="171"/>
      <c r="DP212" s="171"/>
      <c r="DQ212" s="171"/>
      <c r="DR212" s="171"/>
      <c r="DS212" s="171"/>
      <c r="DT212" s="171"/>
      <c r="DU212" s="171"/>
      <c r="DV212" s="171"/>
      <c r="DW212" s="171"/>
      <c r="DX212" s="171"/>
      <c r="DY212" s="171"/>
      <c r="DZ212" s="171"/>
      <c r="EA212" s="171"/>
      <c r="EB212" s="171"/>
      <c r="EC212" s="171"/>
      <c r="ED212" s="171"/>
      <c r="EE212" s="171"/>
      <c r="EF212" s="171"/>
      <c r="EG212" s="171"/>
      <c r="EH212" s="171"/>
      <c r="EI212" s="171"/>
      <c r="EJ212" s="171"/>
      <c r="EK212" s="171"/>
      <c r="EL212" s="171"/>
      <c r="EM212" s="171"/>
      <c r="EN212" s="171"/>
      <c r="EO212" s="171"/>
      <c r="EP212" s="171"/>
      <c r="EQ212" s="171"/>
      <c r="ER212" s="171"/>
      <c r="ES212" s="171"/>
      <c r="ET212" s="171"/>
      <c r="EU212" s="171"/>
      <c r="EV212" s="171"/>
      <c r="EW212" s="171"/>
      <c r="EX212" s="171"/>
      <c r="EY212" s="171"/>
      <c r="EZ212" s="171"/>
      <c r="FA212" s="171"/>
      <c r="FB212" s="171"/>
      <c r="FC212" s="171"/>
      <c r="FD212" s="171"/>
      <c r="FE212" s="171"/>
      <c r="FF212" s="171"/>
      <c r="FG212" s="171"/>
      <c r="FH212" s="171"/>
      <c r="FI212" s="171"/>
      <c r="FJ212" s="171"/>
      <c r="FK212" s="171"/>
      <c r="FL212" s="171"/>
      <c r="FM212" s="171"/>
      <c r="FN212" s="171"/>
      <c r="FO212" s="171"/>
      <c r="FP212" s="171"/>
      <c r="FQ212" s="171"/>
      <c r="FR212" s="171"/>
      <c r="FS212" s="171"/>
      <c r="FT212" s="171"/>
      <c r="FU212" s="171"/>
      <c r="FV212" s="171"/>
      <c r="FW212" s="171"/>
      <c r="FX212" s="171"/>
      <c r="FY212" s="171"/>
      <c r="FZ212" s="171"/>
      <c r="GA212" s="171"/>
      <c r="GB212" s="171"/>
      <c r="GC212" s="171"/>
      <c r="GD212" s="171"/>
      <c r="GE212" s="171"/>
      <c r="GF212" s="171"/>
      <c r="GG212" s="171"/>
      <c r="GH212" s="171"/>
      <c r="GI212" s="171"/>
      <c r="GJ212" s="171"/>
      <c r="GK212" s="171"/>
      <c r="GL212" s="171"/>
      <c r="GM212" s="171"/>
      <c r="GN212" s="171"/>
      <c r="GO212" s="171"/>
      <c r="GP212" s="171"/>
      <c r="GQ212" s="171"/>
      <c r="GR212" s="171"/>
      <c r="GS212" s="171"/>
      <c r="GT212" s="171"/>
      <c r="GU212" s="171"/>
      <c r="GV212" s="171"/>
      <c r="GW212" s="171"/>
      <c r="GX212" s="171"/>
      <c r="GY212" s="171"/>
      <c r="GZ212" s="171"/>
      <c r="HA212" s="171"/>
      <c r="HB212" s="171"/>
      <c r="HC212" s="171"/>
      <c r="HD212" s="171"/>
      <c r="HE212" s="171"/>
      <c r="HF212" s="171"/>
      <c r="HG212" s="171"/>
      <c r="HH212" s="171"/>
      <c r="HI212" s="171"/>
      <c r="HJ212" s="171"/>
      <c r="HK212" s="171"/>
      <c r="HL212" s="171"/>
      <c r="HM212" s="171"/>
      <c r="HN212" s="171"/>
      <c r="HO212" s="171"/>
      <c r="HP212" s="171"/>
      <c r="HQ212" s="171"/>
      <c r="HR212" s="171"/>
      <c r="HS212" s="171"/>
      <c r="HT212" s="171"/>
      <c r="HU212" s="171"/>
      <c r="HV212" s="171"/>
      <c r="HW212" s="171"/>
      <c r="HX212" s="171"/>
      <c r="HY212" s="171"/>
      <c r="HZ212" s="171"/>
      <c r="IA212" s="171"/>
      <c r="IB212" s="171"/>
      <c r="IC212" s="171"/>
      <c r="ID212" s="171"/>
      <c r="IE212" s="171"/>
      <c r="IF212" s="171"/>
      <c r="IG212" s="171"/>
      <c r="IH212" s="171"/>
      <c r="II212" s="171"/>
      <c r="IJ212" s="171"/>
      <c r="IK212" s="171"/>
      <c r="IL212" s="171"/>
      <c r="IM212" s="171"/>
      <c r="IN212" s="171"/>
      <c r="IO212" s="171"/>
      <c r="IP212" s="171"/>
      <c r="IQ212" s="171"/>
      <c r="IR212" s="171"/>
      <c r="IS212" s="171"/>
      <c r="IT212" s="171"/>
      <c r="IU212" s="171"/>
    </row>
    <row r="213" spans="1:255" s="32" customFormat="1" ht="35.1" customHeight="1">
      <c r="A213" s="20">
        <v>47</v>
      </c>
      <c r="B213" s="23" t="s">
        <v>731</v>
      </c>
      <c r="C213" s="20"/>
      <c r="D213" s="161"/>
      <c r="E213" s="23"/>
      <c r="F213" s="20"/>
      <c r="G213" s="20"/>
      <c r="H213" s="20"/>
      <c r="I213" s="141"/>
      <c r="J213" s="141"/>
      <c r="K213" s="141"/>
      <c r="L213" s="141"/>
      <c r="M213" s="141"/>
      <c r="N213" s="141"/>
      <c r="O213" s="141"/>
      <c r="P213" s="141"/>
      <c r="Q213" s="141"/>
      <c r="R213" s="141"/>
      <c r="S213" s="141"/>
      <c r="T213" s="350">
        <v>4500</v>
      </c>
      <c r="U213" s="141"/>
      <c r="V213" s="141"/>
      <c r="W213" s="159" t="s">
        <v>750</v>
      </c>
      <c r="X213" s="171"/>
      <c r="Y213" s="171"/>
      <c r="Z213" s="171"/>
      <c r="AA213" s="171"/>
      <c r="AB213" s="171"/>
      <c r="AC213" s="171"/>
      <c r="AD213" s="171"/>
      <c r="AE213" s="171"/>
      <c r="AF213" s="171"/>
      <c r="AG213" s="171"/>
      <c r="AH213" s="171"/>
      <c r="AI213" s="171"/>
      <c r="AJ213" s="171"/>
      <c r="AK213" s="171"/>
      <c r="AL213" s="171"/>
      <c r="AM213" s="171"/>
      <c r="AN213" s="171"/>
      <c r="AO213" s="171"/>
      <c r="AP213" s="171"/>
      <c r="AQ213" s="171"/>
      <c r="AR213" s="171"/>
      <c r="AS213" s="171"/>
      <c r="AT213" s="171"/>
      <c r="AU213" s="171"/>
      <c r="AV213" s="171"/>
      <c r="AW213" s="171"/>
      <c r="AX213" s="171"/>
      <c r="AY213" s="171"/>
      <c r="AZ213" s="171"/>
      <c r="BA213" s="171"/>
      <c r="BB213" s="171"/>
      <c r="BC213" s="171"/>
      <c r="BD213" s="171"/>
      <c r="BE213" s="171"/>
      <c r="BF213" s="171"/>
      <c r="BG213" s="171"/>
      <c r="BH213" s="171"/>
      <c r="BI213" s="171"/>
      <c r="BJ213" s="171"/>
      <c r="BK213" s="171"/>
      <c r="BL213" s="171"/>
      <c r="BM213" s="171"/>
      <c r="BN213" s="171"/>
      <c r="BO213" s="171"/>
      <c r="BP213" s="171"/>
      <c r="BQ213" s="171"/>
      <c r="BR213" s="171"/>
      <c r="BS213" s="171"/>
      <c r="BT213" s="171"/>
      <c r="BU213" s="171"/>
      <c r="BV213" s="171"/>
      <c r="BW213" s="171"/>
      <c r="BX213" s="171"/>
      <c r="BY213" s="171"/>
      <c r="BZ213" s="171"/>
      <c r="CA213" s="171"/>
      <c r="CB213" s="171"/>
      <c r="CC213" s="171"/>
      <c r="CD213" s="171"/>
      <c r="CE213" s="171"/>
      <c r="CF213" s="171"/>
      <c r="CG213" s="171"/>
      <c r="CH213" s="171"/>
      <c r="CI213" s="171"/>
      <c r="CJ213" s="171"/>
      <c r="CK213" s="171"/>
      <c r="CL213" s="171"/>
      <c r="CM213" s="171"/>
      <c r="CN213" s="171"/>
      <c r="CO213" s="171"/>
      <c r="CP213" s="171"/>
      <c r="CQ213" s="171"/>
      <c r="CR213" s="171"/>
      <c r="CS213" s="171"/>
      <c r="CT213" s="171"/>
      <c r="CU213" s="171"/>
      <c r="CV213" s="171"/>
      <c r="CW213" s="171"/>
      <c r="CX213" s="171"/>
      <c r="CY213" s="171"/>
      <c r="CZ213" s="171"/>
      <c r="DA213" s="171"/>
      <c r="DB213" s="171"/>
      <c r="DC213" s="171"/>
      <c r="DD213" s="171"/>
      <c r="DE213" s="171"/>
      <c r="DF213" s="171"/>
      <c r="DG213" s="171"/>
      <c r="DH213" s="171"/>
      <c r="DI213" s="171"/>
      <c r="DJ213" s="171"/>
      <c r="DK213" s="171"/>
      <c r="DL213" s="171"/>
      <c r="DM213" s="171"/>
      <c r="DN213" s="171"/>
      <c r="DO213" s="171"/>
      <c r="DP213" s="171"/>
      <c r="DQ213" s="171"/>
      <c r="DR213" s="171"/>
      <c r="DS213" s="171"/>
      <c r="DT213" s="171"/>
      <c r="DU213" s="171"/>
      <c r="DV213" s="171"/>
      <c r="DW213" s="171"/>
      <c r="DX213" s="171"/>
      <c r="DY213" s="171"/>
      <c r="DZ213" s="171"/>
      <c r="EA213" s="171"/>
      <c r="EB213" s="171"/>
      <c r="EC213" s="171"/>
      <c r="ED213" s="171"/>
      <c r="EE213" s="171"/>
      <c r="EF213" s="171"/>
      <c r="EG213" s="171"/>
      <c r="EH213" s="171"/>
      <c r="EI213" s="171"/>
      <c r="EJ213" s="171"/>
      <c r="EK213" s="171"/>
      <c r="EL213" s="171"/>
      <c r="EM213" s="171"/>
      <c r="EN213" s="171"/>
      <c r="EO213" s="171"/>
      <c r="EP213" s="171"/>
      <c r="EQ213" s="171"/>
      <c r="ER213" s="171"/>
      <c r="ES213" s="171"/>
      <c r="ET213" s="171"/>
      <c r="EU213" s="171"/>
      <c r="EV213" s="171"/>
      <c r="EW213" s="171"/>
      <c r="EX213" s="171"/>
      <c r="EY213" s="171"/>
      <c r="EZ213" s="171"/>
      <c r="FA213" s="171"/>
      <c r="FB213" s="171"/>
      <c r="FC213" s="171"/>
      <c r="FD213" s="171"/>
      <c r="FE213" s="171"/>
      <c r="FF213" s="171"/>
      <c r="FG213" s="171"/>
      <c r="FH213" s="171"/>
      <c r="FI213" s="171"/>
      <c r="FJ213" s="171"/>
      <c r="FK213" s="171"/>
      <c r="FL213" s="171"/>
      <c r="FM213" s="171"/>
      <c r="FN213" s="171"/>
      <c r="FO213" s="171"/>
      <c r="FP213" s="171"/>
      <c r="FQ213" s="171"/>
      <c r="FR213" s="171"/>
      <c r="FS213" s="171"/>
      <c r="FT213" s="171"/>
      <c r="FU213" s="171"/>
      <c r="FV213" s="171"/>
      <c r="FW213" s="171"/>
      <c r="FX213" s="171"/>
      <c r="FY213" s="171"/>
      <c r="FZ213" s="171"/>
      <c r="GA213" s="171"/>
      <c r="GB213" s="171"/>
      <c r="GC213" s="171"/>
      <c r="GD213" s="171"/>
      <c r="GE213" s="171"/>
      <c r="GF213" s="171"/>
      <c r="GG213" s="171"/>
      <c r="GH213" s="171"/>
      <c r="GI213" s="171"/>
      <c r="GJ213" s="171"/>
      <c r="GK213" s="171"/>
      <c r="GL213" s="171"/>
      <c r="GM213" s="171"/>
      <c r="GN213" s="171"/>
      <c r="GO213" s="171"/>
      <c r="GP213" s="171"/>
      <c r="GQ213" s="171"/>
      <c r="GR213" s="171"/>
      <c r="GS213" s="171"/>
      <c r="GT213" s="171"/>
      <c r="GU213" s="171"/>
      <c r="GV213" s="171"/>
      <c r="GW213" s="171"/>
      <c r="GX213" s="171"/>
      <c r="GY213" s="171"/>
      <c r="GZ213" s="171"/>
      <c r="HA213" s="171"/>
      <c r="HB213" s="171"/>
      <c r="HC213" s="171"/>
      <c r="HD213" s="171"/>
      <c r="HE213" s="171"/>
      <c r="HF213" s="171"/>
      <c r="HG213" s="171"/>
      <c r="HH213" s="171"/>
      <c r="HI213" s="171"/>
      <c r="HJ213" s="171"/>
      <c r="HK213" s="171"/>
      <c r="HL213" s="171"/>
      <c r="HM213" s="171"/>
      <c r="HN213" s="171"/>
      <c r="HO213" s="171"/>
      <c r="HP213" s="171"/>
      <c r="HQ213" s="171"/>
      <c r="HR213" s="171"/>
      <c r="HS213" s="171"/>
      <c r="HT213" s="171"/>
      <c r="HU213" s="171"/>
      <c r="HV213" s="171"/>
      <c r="HW213" s="171"/>
      <c r="HX213" s="171"/>
      <c r="HY213" s="171"/>
      <c r="HZ213" s="171"/>
      <c r="IA213" s="171"/>
      <c r="IB213" s="171"/>
      <c r="IC213" s="171"/>
      <c r="ID213" s="171"/>
      <c r="IE213" s="171"/>
      <c r="IF213" s="171"/>
      <c r="IG213" s="171"/>
      <c r="IH213" s="171"/>
      <c r="II213" s="171"/>
      <c r="IJ213" s="171"/>
      <c r="IK213" s="171"/>
      <c r="IL213" s="171"/>
      <c r="IM213" s="171"/>
      <c r="IN213" s="171"/>
      <c r="IO213" s="171"/>
      <c r="IP213" s="171"/>
      <c r="IQ213" s="171"/>
      <c r="IR213" s="171"/>
      <c r="IS213" s="171"/>
      <c r="IT213" s="171"/>
      <c r="IU213" s="171"/>
    </row>
    <row r="214" spans="1:255" s="32" customFormat="1" ht="35.1" customHeight="1">
      <c r="A214" s="99">
        <v>48</v>
      </c>
      <c r="B214" s="23" t="s">
        <v>733</v>
      </c>
      <c r="C214" s="20"/>
      <c r="D214" s="161"/>
      <c r="E214" s="23"/>
      <c r="F214" s="20"/>
      <c r="G214" s="20"/>
      <c r="H214" s="20"/>
      <c r="I214" s="141"/>
      <c r="J214" s="141"/>
      <c r="K214" s="141"/>
      <c r="L214" s="141"/>
      <c r="M214" s="141"/>
      <c r="N214" s="141"/>
      <c r="O214" s="141"/>
      <c r="P214" s="141"/>
      <c r="Q214" s="141"/>
      <c r="R214" s="141"/>
      <c r="S214" s="141"/>
      <c r="T214" s="350">
        <v>4500</v>
      </c>
      <c r="U214" s="141"/>
      <c r="V214" s="141"/>
      <c r="W214" s="159" t="s">
        <v>750</v>
      </c>
      <c r="X214" s="171"/>
      <c r="Y214" s="171"/>
      <c r="Z214" s="171"/>
      <c r="AA214" s="171"/>
      <c r="AB214" s="171"/>
      <c r="AC214" s="171"/>
      <c r="AD214" s="171"/>
      <c r="AE214" s="171"/>
      <c r="AF214" s="171"/>
      <c r="AG214" s="171"/>
      <c r="AH214" s="171"/>
      <c r="AI214" s="171"/>
      <c r="AJ214" s="171"/>
      <c r="AK214" s="171"/>
      <c r="AL214" s="171"/>
      <c r="AM214" s="171"/>
      <c r="AN214" s="171"/>
      <c r="AO214" s="171"/>
      <c r="AP214" s="171"/>
      <c r="AQ214" s="171"/>
      <c r="AR214" s="171"/>
      <c r="AS214" s="171"/>
      <c r="AT214" s="171"/>
      <c r="AU214" s="171"/>
      <c r="AV214" s="171"/>
      <c r="AW214" s="171"/>
      <c r="AX214" s="171"/>
      <c r="AY214" s="171"/>
      <c r="AZ214" s="171"/>
      <c r="BA214" s="171"/>
      <c r="BB214" s="171"/>
      <c r="BC214" s="171"/>
      <c r="BD214" s="171"/>
      <c r="BE214" s="171"/>
      <c r="BF214" s="171"/>
      <c r="BG214" s="171"/>
      <c r="BH214" s="171"/>
      <c r="BI214" s="171"/>
      <c r="BJ214" s="171"/>
      <c r="BK214" s="171"/>
      <c r="BL214" s="171"/>
      <c r="BM214" s="171"/>
      <c r="BN214" s="171"/>
      <c r="BO214" s="171"/>
      <c r="BP214" s="171"/>
      <c r="BQ214" s="171"/>
      <c r="BR214" s="171"/>
      <c r="BS214" s="171"/>
      <c r="BT214" s="171"/>
      <c r="BU214" s="171"/>
      <c r="BV214" s="171"/>
      <c r="BW214" s="171"/>
      <c r="BX214" s="171"/>
      <c r="BY214" s="171"/>
      <c r="BZ214" s="171"/>
      <c r="CA214" s="171"/>
      <c r="CB214" s="171"/>
      <c r="CC214" s="171"/>
      <c r="CD214" s="171"/>
      <c r="CE214" s="171"/>
      <c r="CF214" s="171"/>
      <c r="CG214" s="171"/>
      <c r="CH214" s="171"/>
      <c r="CI214" s="171"/>
      <c r="CJ214" s="171"/>
      <c r="CK214" s="171"/>
      <c r="CL214" s="171"/>
      <c r="CM214" s="171"/>
      <c r="CN214" s="171"/>
      <c r="CO214" s="171"/>
      <c r="CP214" s="171"/>
      <c r="CQ214" s="171"/>
      <c r="CR214" s="171"/>
      <c r="CS214" s="171"/>
      <c r="CT214" s="171"/>
      <c r="CU214" s="171"/>
      <c r="CV214" s="171"/>
      <c r="CW214" s="171"/>
      <c r="CX214" s="171"/>
      <c r="CY214" s="171"/>
      <c r="CZ214" s="171"/>
      <c r="DA214" s="171"/>
      <c r="DB214" s="171"/>
      <c r="DC214" s="171"/>
      <c r="DD214" s="171"/>
      <c r="DE214" s="171"/>
      <c r="DF214" s="171"/>
      <c r="DG214" s="171"/>
      <c r="DH214" s="171"/>
      <c r="DI214" s="171"/>
      <c r="DJ214" s="171"/>
      <c r="DK214" s="171"/>
      <c r="DL214" s="171"/>
      <c r="DM214" s="171"/>
      <c r="DN214" s="171"/>
      <c r="DO214" s="171"/>
      <c r="DP214" s="171"/>
      <c r="DQ214" s="171"/>
      <c r="DR214" s="171"/>
      <c r="DS214" s="171"/>
      <c r="DT214" s="171"/>
      <c r="DU214" s="171"/>
      <c r="DV214" s="171"/>
      <c r="DW214" s="171"/>
      <c r="DX214" s="171"/>
      <c r="DY214" s="171"/>
      <c r="DZ214" s="171"/>
      <c r="EA214" s="171"/>
      <c r="EB214" s="171"/>
      <c r="EC214" s="171"/>
      <c r="ED214" s="171"/>
      <c r="EE214" s="171"/>
      <c r="EF214" s="171"/>
      <c r="EG214" s="171"/>
      <c r="EH214" s="171"/>
      <c r="EI214" s="171"/>
      <c r="EJ214" s="171"/>
      <c r="EK214" s="171"/>
      <c r="EL214" s="171"/>
      <c r="EM214" s="171"/>
      <c r="EN214" s="171"/>
      <c r="EO214" s="171"/>
      <c r="EP214" s="171"/>
      <c r="EQ214" s="171"/>
      <c r="ER214" s="171"/>
      <c r="ES214" s="171"/>
      <c r="ET214" s="171"/>
      <c r="EU214" s="171"/>
      <c r="EV214" s="171"/>
      <c r="EW214" s="171"/>
      <c r="EX214" s="171"/>
      <c r="EY214" s="171"/>
      <c r="EZ214" s="171"/>
      <c r="FA214" s="171"/>
      <c r="FB214" s="171"/>
      <c r="FC214" s="171"/>
      <c r="FD214" s="171"/>
      <c r="FE214" s="171"/>
      <c r="FF214" s="171"/>
      <c r="FG214" s="171"/>
      <c r="FH214" s="171"/>
      <c r="FI214" s="171"/>
      <c r="FJ214" s="171"/>
      <c r="FK214" s="171"/>
      <c r="FL214" s="171"/>
      <c r="FM214" s="171"/>
      <c r="FN214" s="171"/>
      <c r="FO214" s="171"/>
      <c r="FP214" s="171"/>
      <c r="FQ214" s="171"/>
      <c r="FR214" s="171"/>
      <c r="FS214" s="171"/>
      <c r="FT214" s="171"/>
      <c r="FU214" s="171"/>
      <c r="FV214" s="171"/>
      <c r="FW214" s="171"/>
      <c r="FX214" s="171"/>
      <c r="FY214" s="171"/>
      <c r="FZ214" s="171"/>
      <c r="GA214" s="171"/>
      <c r="GB214" s="171"/>
      <c r="GC214" s="171"/>
      <c r="GD214" s="171"/>
      <c r="GE214" s="171"/>
      <c r="GF214" s="171"/>
      <c r="GG214" s="171"/>
      <c r="GH214" s="171"/>
      <c r="GI214" s="171"/>
      <c r="GJ214" s="171"/>
      <c r="GK214" s="171"/>
      <c r="GL214" s="171"/>
      <c r="GM214" s="171"/>
      <c r="GN214" s="171"/>
      <c r="GO214" s="171"/>
      <c r="GP214" s="171"/>
      <c r="GQ214" s="171"/>
      <c r="GR214" s="171"/>
      <c r="GS214" s="171"/>
      <c r="GT214" s="171"/>
      <c r="GU214" s="171"/>
      <c r="GV214" s="171"/>
      <c r="GW214" s="171"/>
      <c r="GX214" s="171"/>
      <c r="GY214" s="171"/>
      <c r="GZ214" s="171"/>
      <c r="HA214" s="171"/>
      <c r="HB214" s="171"/>
      <c r="HC214" s="171"/>
      <c r="HD214" s="171"/>
      <c r="HE214" s="171"/>
      <c r="HF214" s="171"/>
      <c r="HG214" s="171"/>
      <c r="HH214" s="171"/>
      <c r="HI214" s="171"/>
      <c r="HJ214" s="171"/>
      <c r="HK214" s="171"/>
      <c r="HL214" s="171"/>
      <c r="HM214" s="171"/>
      <c r="HN214" s="171"/>
      <c r="HO214" s="171"/>
      <c r="HP214" s="171"/>
      <c r="HQ214" s="171"/>
      <c r="HR214" s="171"/>
      <c r="HS214" s="171"/>
      <c r="HT214" s="171"/>
      <c r="HU214" s="171"/>
      <c r="HV214" s="171"/>
      <c r="HW214" s="171"/>
      <c r="HX214" s="171"/>
      <c r="HY214" s="171"/>
      <c r="HZ214" s="171"/>
      <c r="IA214" s="171"/>
      <c r="IB214" s="171"/>
      <c r="IC214" s="171"/>
      <c r="ID214" s="171"/>
      <c r="IE214" s="171"/>
      <c r="IF214" s="171"/>
      <c r="IG214" s="171"/>
      <c r="IH214" s="171"/>
      <c r="II214" s="171"/>
      <c r="IJ214" s="171"/>
      <c r="IK214" s="171"/>
      <c r="IL214" s="171"/>
      <c r="IM214" s="171"/>
      <c r="IN214" s="171"/>
      <c r="IO214" s="171"/>
      <c r="IP214" s="171"/>
      <c r="IQ214" s="171"/>
      <c r="IR214" s="171"/>
      <c r="IS214" s="171"/>
      <c r="IT214" s="171"/>
      <c r="IU214" s="171"/>
    </row>
    <row r="215" spans="1:255" s="32" customFormat="1" ht="45.95" customHeight="1">
      <c r="A215" s="20">
        <v>49</v>
      </c>
      <c r="B215" s="23" t="s">
        <v>138</v>
      </c>
      <c r="C215" s="20" t="s">
        <v>139</v>
      </c>
      <c r="D215" s="21"/>
      <c r="E215" s="139"/>
      <c r="F215" s="139"/>
      <c r="G215" s="139"/>
      <c r="H215" s="139"/>
      <c r="I215" s="139"/>
      <c r="J215" s="139"/>
      <c r="K215" s="139"/>
      <c r="L215" s="139"/>
      <c r="M215" s="139"/>
      <c r="N215" s="139"/>
      <c r="O215" s="139"/>
      <c r="P215" s="139"/>
      <c r="Q215" s="139"/>
      <c r="R215" s="139"/>
      <c r="S215" s="139"/>
      <c r="T215" s="350">
        <v>10000</v>
      </c>
      <c r="U215" s="139"/>
      <c r="V215" s="139"/>
      <c r="W215" s="20" t="s">
        <v>71</v>
      </c>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2"/>
      <c r="BE215" s="22"/>
      <c r="BF215" s="22"/>
      <c r="BG215" s="22"/>
      <c r="BH215" s="22"/>
      <c r="BI215" s="22"/>
      <c r="BJ215" s="22"/>
      <c r="BK215" s="22"/>
      <c r="BL215" s="22"/>
      <c r="BM215" s="22"/>
      <c r="BN215" s="22"/>
      <c r="BO215" s="22"/>
      <c r="BP215" s="22"/>
      <c r="BQ215" s="22"/>
      <c r="BR215" s="22"/>
      <c r="BS215" s="22"/>
      <c r="BT215" s="22"/>
      <c r="BU215" s="22"/>
      <c r="BV215" s="22"/>
      <c r="BW215" s="22"/>
      <c r="BX215" s="22"/>
      <c r="BY215" s="22"/>
      <c r="BZ215" s="22"/>
      <c r="CA215" s="22"/>
      <c r="CB215" s="22"/>
      <c r="CC215" s="22"/>
      <c r="CD215" s="22"/>
      <c r="CE215" s="22"/>
      <c r="CF215" s="22"/>
      <c r="CG215" s="22"/>
      <c r="CH215" s="22"/>
      <c r="CI215" s="22"/>
      <c r="CJ215" s="22"/>
      <c r="CK215" s="22"/>
      <c r="CL215" s="22"/>
      <c r="CM215" s="22"/>
      <c r="CN215" s="22"/>
      <c r="CO215" s="22"/>
      <c r="CP215" s="22"/>
      <c r="CQ215" s="22"/>
      <c r="CR215" s="22"/>
      <c r="CS215" s="22"/>
      <c r="CT215" s="22"/>
      <c r="CU215" s="22"/>
      <c r="CV215" s="22"/>
      <c r="CW215" s="22"/>
      <c r="CX215" s="22"/>
      <c r="CY215" s="22"/>
      <c r="CZ215" s="22"/>
      <c r="DA215" s="22"/>
      <c r="DB215" s="22"/>
      <c r="DC215" s="22"/>
      <c r="DD215" s="22"/>
      <c r="DE215" s="22"/>
      <c r="DF215" s="22"/>
      <c r="DG215" s="22"/>
      <c r="DH215" s="22"/>
      <c r="DI215" s="22"/>
      <c r="DJ215" s="22"/>
      <c r="DK215" s="22"/>
      <c r="DL215" s="22"/>
      <c r="DM215" s="22"/>
      <c r="DN215" s="22"/>
      <c r="DO215" s="22"/>
      <c r="DP215" s="22"/>
      <c r="DQ215" s="22"/>
      <c r="DR215" s="22"/>
      <c r="DS215" s="22"/>
      <c r="DT215" s="22"/>
      <c r="DU215" s="22"/>
      <c r="DV215" s="22"/>
      <c r="DW215" s="22"/>
      <c r="DX215" s="22"/>
      <c r="DY215" s="22"/>
      <c r="DZ215" s="22"/>
      <c r="EA215" s="22"/>
      <c r="EB215" s="22"/>
      <c r="EC215" s="22"/>
      <c r="ED215" s="22"/>
      <c r="EE215" s="22"/>
      <c r="EF215" s="22"/>
      <c r="EG215" s="22"/>
      <c r="EH215" s="22"/>
      <c r="EI215" s="22"/>
      <c r="EJ215" s="22"/>
      <c r="EK215" s="22"/>
      <c r="EL215" s="22"/>
      <c r="EM215" s="22"/>
      <c r="EN215" s="22"/>
      <c r="EO215" s="22"/>
      <c r="EP215" s="22"/>
      <c r="EQ215" s="22"/>
      <c r="ER215" s="22"/>
      <c r="ES215" s="22"/>
      <c r="ET215" s="22"/>
      <c r="EU215" s="22"/>
      <c r="EV215" s="22"/>
      <c r="EW215" s="22"/>
      <c r="EX215" s="22"/>
      <c r="EY215" s="22"/>
      <c r="EZ215" s="22"/>
      <c r="FA215" s="22"/>
      <c r="FB215" s="22"/>
      <c r="FC215" s="22"/>
      <c r="FD215" s="22"/>
      <c r="FE215" s="22"/>
      <c r="FF215" s="22"/>
      <c r="FG215" s="22"/>
      <c r="FH215" s="22"/>
      <c r="FI215" s="22"/>
      <c r="FJ215" s="22"/>
      <c r="FK215" s="22"/>
      <c r="FL215" s="22"/>
      <c r="FM215" s="22"/>
      <c r="FN215" s="22"/>
      <c r="FO215" s="22"/>
      <c r="FP215" s="22"/>
      <c r="FQ215" s="22"/>
      <c r="FR215" s="22"/>
      <c r="FS215" s="22"/>
      <c r="FT215" s="22"/>
      <c r="FU215" s="22"/>
      <c r="FV215" s="22"/>
      <c r="FW215" s="22"/>
      <c r="FX215" s="22"/>
      <c r="FY215" s="22"/>
      <c r="FZ215" s="22"/>
      <c r="GA215" s="22"/>
      <c r="GB215" s="22"/>
      <c r="GC215" s="22"/>
      <c r="GD215" s="22"/>
      <c r="GE215" s="22"/>
      <c r="GF215" s="22"/>
      <c r="GG215" s="22"/>
      <c r="GH215" s="22"/>
      <c r="GI215" s="22"/>
      <c r="GJ215" s="22"/>
      <c r="GK215" s="22"/>
      <c r="GL215" s="22"/>
      <c r="GM215" s="22"/>
      <c r="GN215" s="22"/>
      <c r="GO215" s="22"/>
      <c r="GP215" s="22"/>
      <c r="GQ215" s="22"/>
      <c r="GR215" s="22"/>
      <c r="GS215" s="22"/>
      <c r="GT215" s="22"/>
      <c r="GU215" s="22"/>
      <c r="GV215" s="22"/>
      <c r="GW215" s="22"/>
      <c r="GX215" s="22"/>
      <c r="GY215" s="22"/>
      <c r="GZ215" s="22"/>
      <c r="HA215" s="22"/>
      <c r="HB215" s="22"/>
      <c r="HC215" s="22"/>
      <c r="HD215" s="22"/>
      <c r="HE215" s="22"/>
      <c r="HF215" s="22"/>
      <c r="HG215" s="22"/>
      <c r="HH215" s="22"/>
      <c r="HI215" s="22"/>
      <c r="HJ215" s="22"/>
      <c r="HK215" s="22"/>
      <c r="HL215" s="22"/>
      <c r="HM215" s="22"/>
      <c r="HN215" s="22"/>
      <c r="HO215" s="22"/>
      <c r="HP215" s="22"/>
      <c r="HQ215" s="22"/>
      <c r="HR215" s="22"/>
      <c r="HS215" s="22"/>
      <c r="HT215" s="22"/>
      <c r="HU215" s="22"/>
      <c r="HV215" s="22"/>
      <c r="HW215" s="22"/>
      <c r="HX215" s="22"/>
      <c r="HY215" s="22"/>
      <c r="HZ215" s="22"/>
      <c r="IA215" s="22"/>
      <c r="IB215" s="22"/>
      <c r="IC215" s="22"/>
      <c r="ID215" s="22"/>
      <c r="IE215" s="22"/>
      <c r="IF215" s="22"/>
      <c r="IG215" s="22"/>
      <c r="IH215" s="22"/>
      <c r="II215" s="22"/>
      <c r="IJ215" s="22"/>
      <c r="IK215" s="22"/>
      <c r="IL215" s="22"/>
      <c r="IM215" s="22"/>
      <c r="IN215" s="22"/>
      <c r="IO215" s="22"/>
      <c r="IP215" s="22"/>
      <c r="IQ215" s="22"/>
      <c r="IR215" s="22"/>
      <c r="IS215" s="22"/>
      <c r="IT215" s="22"/>
      <c r="IU215" s="22"/>
    </row>
    <row r="216" spans="1:255" s="22" customFormat="1" ht="55.5" customHeight="1">
      <c r="A216" s="99">
        <v>50</v>
      </c>
      <c r="B216" s="23" t="s">
        <v>2460</v>
      </c>
      <c r="C216" s="20" t="s">
        <v>139</v>
      </c>
      <c r="D216" s="21"/>
      <c r="E216" s="139"/>
      <c r="F216" s="139"/>
      <c r="G216" s="139"/>
      <c r="H216" s="139"/>
      <c r="I216" s="139"/>
      <c r="J216" s="139"/>
      <c r="K216" s="139"/>
      <c r="L216" s="139"/>
      <c r="M216" s="139"/>
      <c r="N216" s="139"/>
      <c r="O216" s="139"/>
      <c r="P216" s="139"/>
      <c r="Q216" s="139"/>
      <c r="R216" s="139"/>
      <c r="S216" s="139"/>
      <c r="T216" s="350">
        <v>1000</v>
      </c>
      <c r="U216" s="139"/>
      <c r="V216" s="139"/>
      <c r="W216" s="20" t="s">
        <v>71</v>
      </c>
    </row>
    <row r="217" spans="1:255" s="22" customFormat="1" ht="51" customHeight="1">
      <c r="A217" s="20">
        <v>51</v>
      </c>
      <c r="B217" s="23" t="s">
        <v>2459</v>
      </c>
      <c r="C217" s="20" t="s">
        <v>139</v>
      </c>
      <c r="D217" s="21"/>
      <c r="E217" s="139"/>
      <c r="F217" s="139"/>
      <c r="G217" s="139"/>
      <c r="H217" s="139"/>
      <c r="I217" s="139"/>
      <c r="J217" s="139"/>
      <c r="K217" s="139"/>
      <c r="L217" s="139"/>
      <c r="M217" s="139"/>
      <c r="N217" s="139"/>
      <c r="O217" s="139"/>
      <c r="P217" s="139"/>
      <c r="Q217" s="139"/>
      <c r="R217" s="139"/>
      <c r="S217" s="139"/>
      <c r="T217" s="350">
        <v>3000</v>
      </c>
      <c r="U217" s="139"/>
      <c r="V217" s="139"/>
      <c r="W217" s="20" t="s">
        <v>71</v>
      </c>
    </row>
    <row r="218" spans="1:255" s="22" customFormat="1" ht="53.45" customHeight="1">
      <c r="A218" s="99">
        <v>52</v>
      </c>
      <c r="B218" s="23" t="s">
        <v>2458</v>
      </c>
      <c r="C218" s="20">
        <v>2030</v>
      </c>
      <c r="D218" s="21"/>
      <c r="E218" s="139"/>
      <c r="F218" s="139"/>
      <c r="G218" s="139"/>
      <c r="H218" s="139"/>
      <c r="I218" s="139"/>
      <c r="J218" s="139"/>
      <c r="K218" s="139"/>
      <c r="L218" s="139"/>
      <c r="M218" s="139"/>
      <c r="N218" s="139"/>
      <c r="O218" s="139"/>
      <c r="P218" s="139"/>
      <c r="Q218" s="139"/>
      <c r="R218" s="139"/>
      <c r="S218" s="139"/>
      <c r="T218" s="350">
        <v>8000</v>
      </c>
      <c r="U218" s="139"/>
      <c r="V218" s="139"/>
      <c r="W218" s="20" t="s">
        <v>71</v>
      </c>
      <c r="X218" s="162"/>
    </row>
    <row r="219" spans="1:255" s="22" customFormat="1" ht="39.950000000000003" customHeight="1">
      <c r="A219" s="98">
        <v>53</v>
      </c>
      <c r="B219" s="48" t="str">
        <f>'[1]Biểu 03 - Đề xuất dự án mới'!B34</f>
        <v>Xây dựng đường Ngầm Tà pìn</v>
      </c>
      <c r="C219" s="98">
        <v>2030</v>
      </c>
      <c r="D219" s="128"/>
      <c r="E219" s="172"/>
      <c r="F219" s="172"/>
      <c r="G219" s="172"/>
      <c r="H219" s="172"/>
      <c r="I219" s="172"/>
      <c r="J219" s="172"/>
      <c r="K219" s="172"/>
      <c r="L219" s="172"/>
      <c r="M219" s="172"/>
      <c r="N219" s="172"/>
      <c r="O219" s="172"/>
      <c r="P219" s="172"/>
      <c r="Q219" s="172"/>
      <c r="R219" s="172"/>
      <c r="S219" s="172"/>
      <c r="T219" s="350">
        <v>5000</v>
      </c>
      <c r="U219" s="172"/>
      <c r="V219" s="172"/>
      <c r="W219" s="20" t="s">
        <v>71</v>
      </c>
      <c r="X219" s="173"/>
      <c r="Y219" s="74"/>
      <c r="Z219" s="74"/>
      <c r="AA219" s="74"/>
      <c r="AB219" s="7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4"/>
      <c r="BB219" s="74"/>
      <c r="BC219" s="74"/>
      <c r="BD219" s="74"/>
      <c r="BE219" s="74"/>
      <c r="BF219" s="74"/>
      <c r="BG219" s="74"/>
      <c r="BH219" s="74"/>
      <c r="BI219" s="74"/>
      <c r="BJ219" s="74"/>
      <c r="BK219" s="74"/>
      <c r="BL219" s="74"/>
      <c r="BM219" s="74"/>
      <c r="BN219" s="74"/>
      <c r="BO219" s="74"/>
      <c r="BP219" s="74"/>
      <c r="BQ219" s="74"/>
      <c r="BR219" s="74"/>
      <c r="BS219" s="74"/>
      <c r="BT219" s="74"/>
      <c r="BU219" s="74"/>
      <c r="BV219" s="74"/>
      <c r="BW219" s="74"/>
      <c r="BX219" s="74"/>
      <c r="BY219" s="74"/>
      <c r="BZ219" s="74"/>
      <c r="CA219" s="74"/>
      <c r="CB219" s="74"/>
      <c r="CC219" s="74"/>
      <c r="CD219" s="74"/>
      <c r="CE219" s="74"/>
      <c r="CF219" s="74"/>
      <c r="CG219" s="74"/>
      <c r="CH219" s="74"/>
      <c r="CI219" s="74"/>
      <c r="CJ219" s="74"/>
      <c r="CK219" s="74"/>
      <c r="CL219" s="74"/>
      <c r="CM219" s="74"/>
      <c r="CN219" s="74"/>
      <c r="CO219" s="74"/>
      <c r="CP219" s="74"/>
      <c r="CQ219" s="74"/>
      <c r="CR219" s="74"/>
      <c r="CS219" s="74"/>
      <c r="CT219" s="74"/>
      <c r="CU219" s="74"/>
      <c r="CV219" s="74"/>
      <c r="CW219" s="74"/>
      <c r="CX219" s="74"/>
      <c r="CY219" s="74"/>
      <c r="CZ219" s="74"/>
      <c r="DA219" s="74"/>
      <c r="DB219" s="74"/>
      <c r="DC219" s="74"/>
      <c r="DD219" s="74"/>
      <c r="DE219" s="74"/>
      <c r="DF219" s="74"/>
      <c r="DG219" s="74"/>
      <c r="DH219" s="74"/>
      <c r="DI219" s="74"/>
      <c r="DJ219" s="74"/>
      <c r="DK219" s="74"/>
      <c r="DL219" s="74"/>
      <c r="DM219" s="74"/>
      <c r="DN219" s="74"/>
      <c r="DO219" s="74"/>
      <c r="DP219" s="74"/>
      <c r="DQ219" s="74"/>
      <c r="DR219" s="74"/>
      <c r="DS219" s="74"/>
      <c r="DT219" s="74"/>
      <c r="DU219" s="74"/>
      <c r="DV219" s="74"/>
      <c r="DW219" s="74"/>
      <c r="DX219" s="74"/>
      <c r="DY219" s="74"/>
      <c r="DZ219" s="74"/>
      <c r="EA219" s="74"/>
      <c r="EB219" s="74"/>
      <c r="EC219" s="74"/>
      <c r="ED219" s="74"/>
      <c r="EE219" s="74"/>
      <c r="EF219" s="74"/>
      <c r="EG219" s="74"/>
      <c r="EH219" s="74"/>
      <c r="EI219" s="74"/>
      <c r="EJ219" s="74"/>
      <c r="EK219" s="74"/>
      <c r="EL219" s="74"/>
      <c r="EM219" s="74"/>
      <c r="EN219" s="74"/>
      <c r="EO219" s="74"/>
      <c r="EP219" s="74"/>
      <c r="EQ219" s="74"/>
      <c r="ER219" s="74"/>
      <c r="ES219" s="74"/>
      <c r="ET219" s="74"/>
      <c r="EU219" s="74"/>
      <c r="EV219" s="74"/>
      <c r="EW219" s="74"/>
      <c r="EX219" s="74"/>
      <c r="EY219" s="74"/>
      <c r="EZ219" s="74"/>
      <c r="FA219" s="74"/>
      <c r="FB219" s="74"/>
      <c r="FC219" s="74"/>
      <c r="FD219" s="74"/>
      <c r="FE219" s="74"/>
      <c r="FF219" s="74"/>
      <c r="FG219" s="74"/>
      <c r="FH219" s="74"/>
      <c r="FI219" s="74"/>
      <c r="FJ219" s="74"/>
      <c r="FK219" s="74"/>
      <c r="FL219" s="74"/>
      <c r="FM219" s="74"/>
      <c r="FN219" s="74"/>
      <c r="FO219" s="74"/>
      <c r="FP219" s="74"/>
      <c r="FQ219" s="74"/>
      <c r="FR219" s="74"/>
      <c r="FS219" s="74"/>
      <c r="FT219" s="74"/>
      <c r="FU219" s="74"/>
      <c r="FV219" s="74"/>
      <c r="FW219" s="74"/>
      <c r="FX219" s="74"/>
      <c r="FY219" s="74"/>
      <c r="FZ219" s="74"/>
      <c r="GA219" s="74"/>
      <c r="GB219" s="74"/>
      <c r="GC219" s="74"/>
      <c r="GD219" s="74"/>
      <c r="GE219" s="74"/>
      <c r="GF219" s="74"/>
      <c r="GG219" s="74"/>
      <c r="GH219" s="74"/>
      <c r="GI219" s="74"/>
      <c r="GJ219" s="74"/>
      <c r="GK219" s="74"/>
      <c r="GL219" s="74"/>
      <c r="GM219" s="74"/>
      <c r="GN219" s="74"/>
      <c r="GO219" s="74"/>
      <c r="GP219" s="74"/>
      <c r="GQ219" s="74"/>
      <c r="GR219" s="74"/>
      <c r="GS219" s="74"/>
      <c r="GT219" s="74"/>
      <c r="GU219" s="74"/>
      <c r="GV219" s="74"/>
      <c r="GW219" s="74"/>
      <c r="GX219" s="74"/>
      <c r="GY219" s="74"/>
      <c r="GZ219" s="74"/>
      <c r="HA219" s="74"/>
      <c r="HB219" s="74"/>
      <c r="HC219" s="74"/>
      <c r="HD219" s="74"/>
      <c r="HE219" s="74"/>
      <c r="HF219" s="74"/>
      <c r="HG219" s="74"/>
      <c r="HH219" s="74"/>
      <c r="HI219" s="74"/>
      <c r="HJ219" s="74"/>
      <c r="HK219" s="74"/>
      <c r="HL219" s="74"/>
      <c r="HM219" s="74"/>
      <c r="HN219" s="74"/>
      <c r="HO219" s="74"/>
      <c r="HP219" s="74"/>
      <c r="HQ219" s="74"/>
      <c r="HR219" s="74"/>
      <c r="HS219" s="74"/>
      <c r="HT219" s="74"/>
      <c r="HU219" s="74"/>
      <c r="HV219" s="74"/>
      <c r="HW219" s="74"/>
      <c r="HX219" s="74"/>
      <c r="HY219" s="74"/>
      <c r="HZ219" s="74"/>
      <c r="IA219" s="74"/>
      <c r="IB219" s="74"/>
      <c r="IC219" s="74"/>
      <c r="ID219" s="74"/>
      <c r="IE219" s="74"/>
      <c r="IF219" s="74"/>
      <c r="IG219" s="74"/>
      <c r="IH219" s="74"/>
      <c r="II219" s="74"/>
      <c r="IJ219" s="74"/>
      <c r="IK219" s="74"/>
      <c r="IL219" s="74"/>
      <c r="IM219" s="74"/>
      <c r="IN219" s="74"/>
      <c r="IO219" s="74"/>
      <c r="IP219" s="74"/>
      <c r="IQ219" s="74"/>
      <c r="IR219" s="74"/>
      <c r="IS219" s="74"/>
      <c r="IT219" s="74"/>
      <c r="IU219" s="74"/>
    </row>
    <row r="220" spans="1:255" s="32" customFormat="1" ht="44.45" customHeight="1">
      <c r="A220" s="20">
        <v>54</v>
      </c>
      <c r="B220" s="23" t="s">
        <v>151</v>
      </c>
      <c r="C220" s="20" t="s">
        <v>150</v>
      </c>
      <c r="D220" s="31"/>
      <c r="E220" s="50"/>
      <c r="F220" s="50"/>
      <c r="G220" s="50"/>
      <c r="H220" s="50"/>
      <c r="I220" s="50"/>
      <c r="J220" s="50"/>
      <c r="K220" s="50"/>
      <c r="L220" s="50"/>
      <c r="M220" s="50"/>
      <c r="N220" s="50"/>
      <c r="O220" s="50"/>
      <c r="P220" s="50"/>
      <c r="Q220" s="50"/>
      <c r="R220" s="50"/>
      <c r="S220" s="50"/>
      <c r="T220" s="350">
        <v>10000</v>
      </c>
      <c r="U220" s="50"/>
      <c r="V220" s="50"/>
      <c r="W220" s="20" t="s">
        <v>71</v>
      </c>
    </row>
    <row r="221" spans="1:255" s="32" customFormat="1" ht="40.5" customHeight="1">
      <c r="A221" s="20">
        <v>55</v>
      </c>
      <c r="B221" s="23" t="s">
        <v>156</v>
      </c>
      <c r="C221" s="20" t="s">
        <v>154</v>
      </c>
      <c r="D221" s="31"/>
      <c r="E221" s="50"/>
      <c r="F221" s="50"/>
      <c r="G221" s="50"/>
      <c r="H221" s="50"/>
      <c r="I221" s="50"/>
      <c r="J221" s="50"/>
      <c r="K221" s="50"/>
      <c r="L221" s="50"/>
      <c r="M221" s="50"/>
      <c r="N221" s="50"/>
      <c r="O221" s="50"/>
      <c r="P221" s="50"/>
      <c r="Q221" s="50"/>
      <c r="R221" s="50"/>
      <c r="S221" s="50"/>
      <c r="T221" s="350">
        <v>7000</v>
      </c>
      <c r="U221" s="50"/>
      <c r="V221" s="50"/>
      <c r="W221" s="20" t="s">
        <v>71</v>
      </c>
    </row>
    <row r="222" spans="1:255" s="105" customFormat="1" ht="48.6" customHeight="1">
      <c r="A222" s="98">
        <v>56</v>
      </c>
      <c r="B222" s="97" t="s">
        <v>914</v>
      </c>
      <c r="C222" s="98"/>
      <c r="D222" s="97"/>
      <c r="E222" s="97"/>
      <c r="F222" s="97"/>
      <c r="G222" s="97"/>
      <c r="H222" s="97"/>
      <c r="I222" s="97"/>
      <c r="J222" s="97"/>
      <c r="K222" s="97"/>
      <c r="L222" s="97"/>
      <c r="M222" s="97"/>
      <c r="N222" s="97"/>
      <c r="O222" s="97"/>
      <c r="P222" s="97"/>
      <c r="Q222" s="97"/>
      <c r="R222" s="97"/>
      <c r="S222" s="97"/>
      <c r="T222" s="350">
        <v>400</v>
      </c>
      <c r="U222" s="107"/>
      <c r="V222" s="97"/>
      <c r="W222" s="98" t="s">
        <v>949</v>
      </c>
    </row>
    <row r="223" spans="1:255" s="105" customFormat="1" ht="54" customHeight="1">
      <c r="A223" s="98">
        <v>57</v>
      </c>
      <c r="B223" s="97" t="s">
        <v>924</v>
      </c>
      <c r="C223" s="98"/>
      <c r="D223" s="97"/>
      <c r="E223" s="97"/>
      <c r="F223" s="97"/>
      <c r="G223" s="97"/>
      <c r="H223" s="97"/>
      <c r="I223" s="97"/>
      <c r="J223" s="97"/>
      <c r="K223" s="97"/>
      <c r="L223" s="97"/>
      <c r="M223" s="97"/>
      <c r="N223" s="97"/>
      <c r="O223" s="97"/>
      <c r="P223" s="97"/>
      <c r="Q223" s="97"/>
      <c r="R223" s="97"/>
      <c r="S223" s="97"/>
      <c r="T223" s="350">
        <v>1500</v>
      </c>
      <c r="U223" s="107"/>
      <c r="V223" s="97"/>
      <c r="W223" s="98" t="s">
        <v>949</v>
      </c>
    </row>
    <row r="224" spans="1:255" s="105" customFormat="1" ht="53.45" customHeight="1">
      <c r="A224" s="98">
        <v>58</v>
      </c>
      <c r="B224" s="97" t="s">
        <v>932</v>
      </c>
      <c r="C224" s="98"/>
      <c r="D224" s="97"/>
      <c r="E224" s="97"/>
      <c r="F224" s="97"/>
      <c r="G224" s="97"/>
      <c r="H224" s="97"/>
      <c r="I224" s="97"/>
      <c r="J224" s="97"/>
      <c r="K224" s="97"/>
      <c r="L224" s="97"/>
      <c r="M224" s="97"/>
      <c r="N224" s="97"/>
      <c r="O224" s="97"/>
      <c r="P224" s="97"/>
      <c r="Q224" s="97"/>
      <c r="R224" s="97"/>
      <c r="S224" s="97"/>
      <c r="T224" s="350">
        <v>600</v>
      </c>
      <c r="U224" s="107"/>
      <c r="V224" s="97"/>
      <c r="W224" s="98" t="s">
        <v>949</v>
      </c>
    </row>
    <row r="225" spans="1:255" s="105" customFormat="1" ht="49.5" customHeight="1">
      <c r="A225" s="98">
        <v>59</v>
      </c>
      <c r="B225" s="97" t="s">
        <v>937</v>
      </c>
      <c r="C225" s="98"/>
      <c r="D225" s="97"/>
      <c r="E225" s="97"/>
      <c r="F225" s="97"/>
      <c r="G225" s="97"/>
      <c r="H225" s="97"/>
      <c r="I225" s="97"/>
      <c r="J225" s="97"/>
      <c r="K225" s="97"/>
      <c r="L225" s="97"/>
      <c r="M225" s="97"/>
      <c r="N225" s="97"/>
      <c r="O225" s="97"/>
      <c r="P225" s="97"/>
      <c r="Q225" s="97"/>
      <c r="R225" s="97"/>
      <c r="S225" s="97"/>
      <c r="T225" s="350">
        <v>500</v>
      </c>
      <c r="U225" s="107"/>
      <c r="V225" s="97"/>
      <c r="W225" s="98" t="s">
        <v>949</v>
      </c>
    </row>
    <row r="226" spans="1:255" s="105" customFormat="1" ht="46.5" customHeight="1">
      <c r="A226" s="98">
        <v>60</v>
      </c>
      <c r="B226" s="97" t="s">
        <v>941</v>
      </c>
      <c r="C226" s="98"/>
      <c r="D226" s="97"/>
      <c r="E226" s="97"/>
      <c r="F226" s="97"/>
      <c r="G226" s="97"/>
      <c r="H226" s="97"/>
      <c r="I226" s="97"/>
      <c r="J226" s="97"/>
      <c r="K226" s="97"/>
      <c r="L226" s="97"/>
      <c r="M226" s="97"/>
      <c r="N226" s="97"/>
      <c r="O226" s="97"/>
      <c r="P226" s="97"/>
      <c r="Q226" s="97"/>
      <c r="R226" s="97"/>
      <c r="S226" s="97"/>
      <c r="T226" s="350">
        <v>100</v>
      </c>
      <c r="U226" s="107"/>
      <c r="V226" s="97"/>
      <c r="W226" s="98" t="s">
        <v>949</v>
      </c>
    </row>
    <row r="227" spans="1:255" s="105" customFormat="1" ht="47.1" customHeight="1">
      <c r="A227" s="98">
        <v>61</v>
      </c>
      <c r="B227" s="97" t="s">
        <v>945</v>
      </c>
      <c r="C227" s="98"/>
      <c r="D227" s="97"/>
      <c r="E227" s="97"/>
      <c r="F227" s="97"/>
      <c r="G227" s="97"/>
      <c r="H227" s="97"/>
      <c r="I227" s="97"/>
      <c r="J227" s="97"/>
      <c r="K227" s="97"/>
      <c r="L227" s="97"/>
      <c r="M227" s="97"/>
      <c r="N227" s="97"/>
      <c r="O227" s="97"/>
      <c r="P227" s="97"/>
      <c r="Q227" s="97"/>
      <c r="R227" s="97"/>
      <c r="S227" s="97"/>
      <c r="T227" s="350">
        <v>500</v>
      </c>
      <c r="U227" s="107"/>
      <c r="V227" s="97"/>
      <c r="W227" s="98" t="s">
        <v>949</v>
      </c>
    </row>
    <row r="228" spans="1:255" s="105" customFormat="1" ht="50.1" customHeight="1">
      <c r="A228" s="98">
        <v>62</v>
      </c>
      <c r="B228" s="97" t="s">
        <v>2517</v>
      </c>
      <c r="C228" s="98"/>
      <c r="D228" s="97"/>
      <c r="E228" s="97"/>
      <c r="F228" s="97"/>
      <c r="G228" s="97"/>
      <c r="H228" s="97"/>
      <c r="I228" s="97"/>
      <c r="J228" s="97"/>
      <c r="K228" s="97"/>
      <c r="L228" s="97"/>
      <c r="M228" s="97"/>
      <c r="N228" s="97"/>
      <c r="O228" s="97"/>
      <c r="P228" s="97"/>
      <c r="Q228" s="97"/>
      <c r="R228" s="97"/>
      <c r="S228" s="97"/>
      <c r="T228" s="350">
        <v>1500</v>
      </c>
      <c r="U228" s="107"/>
      <c r="V228" s="97"/>
      <c r="W228" s="98" t="s">
        <v>949</v>
      </c>
    </row>
    <row r="229" spans="1:255" s="105" customFormat="1" ht="47.1" customHeight="1">
      <c r="A229" s="98">
        <v>63</v>
      </c>
      <c r="B229" s="48" t="s">
        <v>2518</v>
      </c>
      <c r="C229" s="316" t="s">
        <v>139</v>
      </c>
      <c r="D229" s="97"/>
      <c r="E229" s="97"/>
      <c r="F229" s="97"/>
      <c r="G229" s="97"/>
      <c r="H229" s="97"/>
      <c r="I229" s="97"/>
      <c r="J229" s="97"/>
      <c r="K229" s="97"/>
      <c r="L229" s="97"/>
      <c r="M229" s="97"/>
      <c r="N229" s="97"/>
      <c r="O229" s="97"/>
      <c r="P229" s="97"/>
      <c r="Q229" s="97"/>
      <c r="R229" s="97"/>
      <c r="S229" s="97"/>
      <c r="T229" s="350">
        <v>15000</v>
      </c>
      <c r="U229" s="108"/>
      <c r="V229" s="97"/>
      <c r="W229" s="98" t="s">
        <v>337</v>
      </c>
    </row>
    <row r="230" spans="1:255" s="105" customFormat="1" ht="45" customHeight="1">
      <c r="A230" s="98">
        <v>64</v>
      </c>
      <c r="B230" s="48" t="s">
        <v>338</v>
      </c>
      <c r="C230" s="316" t="s">
        <v>141</v>
      </c>
      <c r="D230" s="97"/>
      <c r="E230" s="97"/>
      <c r="F230" s="97"/>
      <c r="G230" s="97"/>
      <c r="H230" s="97"/>
      <c r="I230" s="97"/>
      <c r="J230" s="97"/>
      <c r="K230" s="97"/>
      <c r="L230" s="97"/>
      <c r="M230" s="97"/>
      <c r="N230" s="97"/>
      <c r="O230" s="97"/>
      <c r="P230" s="97"/>
      <c r="Q230" s="97"/>
      <c r="R230" s="97"/>
      <c r="S230" s="97"/>
      <c r="T230" s="350">
        <v>5000</v>
      </c>
      <c r="U230" s="108"/>
      <c r="V230" s="97"/>
      <c r="W230" s="98" t="s">
        <v>337</v>
      </c>
    </row>
    <row r="231" spans="1:255" s="32" customFormat="1" ht="47.1" customHeight="1">
      <c r="A231" s="98">
        <v>65</v>
      </c>
      <c r="B231" s="31" t="s">
        <v>2718</v>
      </c>
      <c r="C231" s="20" t="s">
        <v>236</v>
      </c>
      <c r="D231" s="174"/>
      <c r="E231" s="20"/>
      <c r="F231" s="20"/>
      <c r="G231" s="20"/>
      <c r="H231" s="31"/>
      <c r="I231" s="31"/>
      <c r="J231" s="31"/>
      <c r="K231" s="31"/>
      <c r="L231" s="31"/>
      <c r="M231" s="31"/>
      <c r="N231" s="31"/>
      <c r="O231" s="31"/>
      <c r="P231" s="31"/>
      <c r="Q231" s="31"/>
      <c r="R231" s="31"/>
      <c r="S231" s="31"/>
      <c r="T231" s="350">
        <v>700</v>
      </c>
      <c r="U231" s="31"/>
      <c r="V231" s="31"/>
      <c r="W231" s="20" t="s">
        <v>234</v>
      </c>
    </row>
    <row r="232" spans="1:255" s="32" customFormat="1" ht="52.5" customHeight="1">
      <c r="A232" s="98">
        <v>66</v>
      </c>
      <c r="B232" s="31" t="s">
        <v>2719</v>
      </c>
      <c r="C232" s="20" t="s">
        <v>236</v>
      </c>
      <c r="D232" s="174"/>
      <c r="E232" s="20"/>
      <c r="F232" s="20"/>
      <c r="G232" s="20"/>
      <c r="H232" s="31"/>
      <c r="I232" s="31"/>
      <c r="J232" s="31"/>
      <c r="K232" s="31"/>
      <c r="L232" s="31"/>
      <c r="M232" s="31"/>
      <c r="N232" s="31"/>
      <c r="O232" s="31"/>
      <c r="P232" s="31"/>
      <c r="Q232" s="31"/>
      <c r="R232" s="31"/>
      <c r="S232" s="31"/>
      <c r="T232" s="350">
        <v>300</v>
      </c>
      <c r="U232" s="31"/>
      <c r="V232" s="31"/>
      <c r="W232" s="20" t="s">
        <v>234</v>
      </c>
    </row>
    <row r="233" spans="1:255" s="32" customFormat="1" ht="45.95" customHeight="1">
      <c r="A233" s="98">
        <v>67</v>
      </c>
      <c r="B233" s="31" t="s">
        <v>2720</v>
      </c>
      <c r="C233" s="20" t="s">
        <v>236</v>
      </c>
      <c r="D233" s="174"/>
      <c r="E233" s="20"/>
      <c r="F233" s="20"/>
      <c r="G233" s="20"/>
      <c r="H233" s="31"/>
      <c r="I233" s="31"/>
      <c r="J233" s="31"/>
      <c r="K233" s="31"/>
      <c r="L233" s="31"/>
      <c r="M233" s="31"/>
      <c r="N233" s="31"/>
      <c r="O233" s="31"/>
      <c r="P233" s="31"/>
      <c r="Q233" s="31"/>
      <c r="R233" s="31"/>
      <c r="S233" s="31"/>
      <c r="T233" s="350">
        <v>800</v>
      </c>
      <c r="U233" s="31"/>
      <c r="V233" s="31"/>
      <c r="W233" s="20" t="s">
        <v>234</v>
      </c>
    </row>
    <row r="234" spans="1:255" s="32" customFormat="1" ht="47.1" customHeight="1">
      <c r="A234" s="98">
        <v>68</v>
      </c>
      <c r="B234" s="31" t="s">
        <v>2721</v>
      </c>
      <c r="C234" s="20" t="s">
        <v>236</v>
      </c>
      <c r="D234" s="174"/>
      <c r="E234" s="20"/>
      <c r="F234" s="20"/>
      <c r="G234" s="20"/>
      <c r="H234" s="31"/>
      <c r="I234" s="31"/>
      <c r="J234" s="31"/>
      <c r="K234" s="31"/>
      <c r="L234" s="31"/>
      <c r="M234" s="31"/>
      <c r="N234" s="31"/>
      <c r="O234" s="31"/>
      <c r="P234" s="31"/>
      <c r="Q234" s="31"/>
      <c r="R234" s="31"/>
      <c r="S234" s="31"/>
      <c r="T234" s="350">
        <v>500</v>
      </c>
      <c r="U234" s="31"/>
      <c r="V234" s="31"/>
      <c r="W234" s="20" t="s">
        <v>234</v>
      </c>
    </row>
    <row r="235" spans="1:255" s="32" customFormat="1" ht="51.95" customHeight="1">
      <c r="A235" s="98">
        <v>69</v>
      </c>
      <c r="B235" s="31" t="s">
        <v>2722</v>
      </c>
      <c r="C235" s="20" t="s">
        <v>236</v>
      </c>
      <c r="D235" s="174"/>
      <c r="E235" s="20"/>
      <c r="F235" s="20"/>
      <c r="G235" s="20"/>
      <c r="H235" s="31"/>
      <c r="I235" s="31"/>
      <c r="J235" s="31"/>
      <c r="K235" s="31"/>
      <c r="L235" s="31"/>
      <c r="M235" s="31"/>
      <c r="N235" s="31"/>
      <c r="O235" s="31"/>
      <c r="P235" s="31"/>
      <c r="Q235" s="31"/>
      <c r="R235" s="31"/>
      <c r="S235" s="31"/>
      <c r="T235" s="350">
        <v>800</v>
      </c>
      <c r="U235" s="31"/>
      <c r="V235" s="31"/>
      <c r="W235" s="20" t="s">
        <v>234</v>
      </c>
    </row>
    <row r="236" spans="1:255" s="383" customFormat="1" ht="50.25" customHeight="1">
      <c r="A236" s="98">
        <v>70</v>
      </c>
      <c r="B236" s="48" t="s">
        <v>2951</v>
      </c>
      <c r="C236" s="98"/>
      <c r="D236" s="381"/>
      <c r="E236" s="381"/>
      <c r="F236" s="381"/>
      <c r="G236" s="381"/>
      <c r="H236" s="381"/>
      <c r="I236" s="381"/>
      <c r="J236" s="382"/>
      <c r="K236" s="381"/>
      <c r="L236" s="381"/>
      <c r="M236" s="381"/>
      <c r="N236" s="381"/>
      <c r="O236" s="381"/>
      <c r="P236" s="381"/>
      <c r="Q236" s="381"/>
      <c r="R236" s="381"/>
      <c r="S236" s="381"/>
      <c r="T236" s="349">
        <v>2000</v>
      </c>
      <c r="U236" s="98"/>
      <c r="V236" s="98"/>
      <c r="W236" s="98" t="s">
        <v>2991</v>
      </c>
    </row>
    <row r="237" spans="1:255" s="383" customFormat="1" ht="37.5">
      <c r="A237" s="98">
        <v>71</v>
      </c>
      <c r="B237" s="48" t="s">
        <v>2974</v>
      </c>
      <c r="C237" s="98"/>
      <c r="D237" s="381"/>
      <c r="E237" s="381"/>
      <c r="F237" s="381"/>
      <c r="G237" s="381"/>
      <c r="H237" s="381"/>
      <c r="I237" s="381"/>
      <c r="J237" s="382"/>
      <c r="K237" s="381"/>
      <c r="L237" s="381"/>
      <c r="M237" s="381"/>
      <c r="N237" s="381"/>
      <c r="O237" s="381"/>
      <c r="P237" s="381"/>
      <c r="Q237" s="381"/>
      <c r="R237" s="381"/>
      <c r="S237" s="381"/>
      <c r="T237" s="349">
        <v>800</v>
      </c>
      <c r="U237" s="98"/>
      <c r="V237" s="98"/>
      <c r="W237" s="98" t="s">
        <v>2991</v>
      </c>
    </row>
    <row r="238" spans="1:255" s="383" customFormat="1" ht="37.5">
      <c r="A238" s="98">
        <v>72</v>
      </c>
      <c r="B238" s="48" t="s">
        <v>2992</v>
      </c>
      <c r="C238" s="98"/>
      <c r="D238" s="381"/>
      <c r="E238" s="381"/>
      <c r="F238" s="381"/>
      <c r="G238" s="381"/>
      <c r="H238" s="381"/>
      <c r="I238" s="381"/>
      <c r="J238" s="382"/>
      <c r="K238" s="381"/>
      <c r="L238" s="381"/>
      <c r="M238" s="381"/>
      <c r="N238" s="381"/>
      <c r="O238" s="381"/>
      <c r="P238" s="381"/>
      <c r="Q238" s="381"/>
      <c r="R238" s="381"/>
      <c r="S238" s="381"/>
      <c r="T238" s="349">
        <v>3000</v>
      </c>
      <c r="U238" s="98"/>
      <c r="V238" s="98"/>
      <c r="W238" s="98" t="s">
        <v>2991</v>
      </c>
    </row>
    <row r="239" spans="1:255" s="22" customFormat="1" ht="39.75" customHeight="1">
      <c r="A239" s="47"/>
      <c r="B239" s="95" t="s">
        <v>1271</v>
      </c>
      <c r="C239" s="47"/>
      <c r="D239" s="21"/>
      <c r="E239" s="21"/>
      <c r="F239" s="21"/>
      <c r="G239" s="21"/>
      <c r="H239" s="21"/>
      <c r="I239" s="21"/>
      <c r="J239" s="21"/>
      <c r="K239" s="21"/>
      <c r="L239" s="21"/>
      <c r="M239" s="21"/>
      <c r="N239" s="21"/>
      <c r="O239" s="21"/>
      <c r="P239" s="21"/>
      <c r="Q239" s="21"/>
      <c r="R239" s="21"/>
      <c r="S239" s="21"/>
      <c r="T239" s="357">
        <f>+SUM(T240:T292)</f>
        <v>103125</v>
      </c>
      <c r="U239" s="21"/>
      <c r="V239" s="21"/>
      <c r="W239" s="47"/>
    </row>
    <row r="240" spans="1:255" s="22" customFormat="1" ht="39.75" customHeight="1">
      <c r="A240" s="98">
        <v>1</v>
      </c>
      <c r="B240" s="97" t="s">
        <v>1039</v>
      </c>
      <c r="C240" s="98"/>
      <c r="D240" s="141"/>
      <c r="E240" s="98"/>
      <c r="F240" s="98"/>
      <c r="G240" s="98"/>
      <c r="H240" s="98"/>
      <c r="I240" s="98"/>
      <c r="J240" s="141"/>
      <c r="K240" s="141"/>
      <c r="L240" s="141"/>
      <c r="M240" s="141"/>
      <c r="N240" s="141"/>
      <c r="O240" s="141"/>
      <c r="P240" s="141"/>
      <c r="Q240" s="141"/>
      <c r="R240" s="141"/>
      <c r="S240" s="141"/>
      <c r="T240" s="358">
        <v>1000</v>
      </c>
      <c r="U240" s="141"/>
      <c r="V240" s="141"/>
      <c r="W240" s="20" t="s">
        <v>986</v>
      </c>
      <c r="X240" s="171"/>
      <c r="Y240" s="171"/>
      <c r="Z240" s="171"/>
      <c r="AA240" s="171"/>
      <c r="AB240" s="171"/>
      <c r="AC240" s="171"/>
      <c r="AD240" s="171"/>
      <c r="AE240" s="171"/>
      <c r="AF240" s="171"/>
      <c r="AG240" s="171"/>
      <c r="AH240" s="171"/>
      <c r="AI240" s="171"/>
      <c r="AJ240" s="171"/>
      <c r="AK240" s="171"/>
      <c r="AL240" s="171"/>
      <c r="AM240" s="171"/>
      <c r="AN240" s="171"/>
      <c r="AO240" s="171"/>
      <c r="AP240" s="171"/>
      <c r="AQ240" s="171"/>
      <c r="AR240" s="171"/>
      <c r="AS240" s="171"/>
      <c r="AT240" s="171"/>
      <c r="AU240" s="171"/>
      <c r="AV240" s="171"/>
      <c r="AW240" s="171"/>
      <c r="AX240" s="171"/>
      <c r="AY240" s="171"/>
      <c r="AZ240" s="171"/>
      <c r="BA240" s="171"/>
      <c r="BB240" s="171"/>
      <c r="BC240" s="171"/>
      <c r="BD240" s="171"/>
      <c r="BE240" s="171"/>
      <c r="BF240" s="171"/>
      <c r="BG240" s="171"/>
      <c r="BH240" s="171"/>
      <c r="BI240" s="171"/>
      <c r="BJ240" s="171"/>
      <c r="BK240" s="171"/>
      <c r="BL240" s="171"/>
      <c r="BM240" s="171"/>
      <c r="BN240" s="171"/>
      <c r="BO240" s="171"/>
      <c r="BP240" s="171"/>
      <c r="BQ240" s="171"/>
      <c r="BR240" s="171"/>
      <c r="BS240" s="171"/>
      <c r="BT240" s="171"/>
      <c r="BU240" s="171"/>
      <c r="BV240" s="171"/>
      <c r="BW240" s="171"/>
      <c r="BX240" s="171"/>
      <c r="BY240" s="171"/>
      <c r="BZ240" s="171"/>
      <c r="CA240" s="171"/>
      <c r="CB240" s="171"/>
      <c r="CC240" s="171"/>
      <c r="CD240" s="171"/>
      <c r="CE240" s="171"/>
      <c r="CF240" s="171"/>
      <c r="CG240" s="171"/>
      <c r="CH240" s="171"/>
      <c r="CI240" s="171"/>
      <c r="CJ240" s="171"/>
      <c r="CK240" s="171"/>
      <c r="CL240" s="171"/>
      <c r="CM240" s="171"/>
      <c r="CN240" s="171"/>
      <c r="CO240" s="171"/>
      <c r="CP240" s="171"/>
      <c r="CQ240" s="171"/>
      <c r="CR240" s="171"/>
      <c r="CS240" s="171"/>
      <c r="CT240" s="171"/>
      <c r="CU240" s="171"/>
      <c r="CV240" s="171"/>
      <c r="CW240" s="171"/>
      <c r="CX240" s="171"/>
      <c r="CY240" s="171"/>
      <c r="CZ240" s="171"/>
      <c r="DA240" s="171"/>
      <c r="DB240" s="171"/>
      <c r="DC240" s="171"/>
      <c r="DD240" s="171"/>
      <c r="DE240" s="171"/>
      <c r="DF240" s="171"/>
      <c r="DG240" s="171"/>
      <c r="DH240" s="171"/>
      <c r="DI240" s="171"/>
      <c r="DJ240" s="171"/>
      <c r="DK240" s="171"/>
      <c r="DL240" s="171"/>
      <c r="DM240" s="171"/>
      <c r="DN240" s="171"/>
      <c r="DO240" s="171"/>
      <c r="DP240" s="171"/>
      <c r="DQ240" s="171"/>
      <c r="DR240" s="171"/>
      <c r="DS240" s="171"/>
      <c r="DT240" s="171"/>
      <c r="DU240" s="171"/>
      <c r="DV240" s="171"/>
      <c r="DW240" s="171"/>
      <c r="DX240" s="171"/>
      <c r="DY240" s="171"/>
      <c r="DZ240" s="171"/>
      <c r="EA240" s="171"/>
      <c r="EB240" s="171"/>
      <c r="EC240" s="171"/>
      <c r="ED240" s="171"/>
      <c r="EE240" s="171"/>
      <c r="EF240" s="171"/>
      <c r="EG240" s="171"/>
      <c r="EH240" s="171"/>
      <c r="EI240" s="171"/>
      <c r="EJ240" s="171"/>
      <c r="EK240" s="171"/>
      <c r="EL240" s="171"/>
      <c r="EM240" s="171"/>
      <c r="EN240" s="171"/>
      <c r="EO240" s="171"/>
      <c r="EP240" s="171"/>
      <c r="EQ240" s="171"/>
      <c r="ER240" s="171"/>
      <c r="ES240" s="171"/>
      <c r="ET240" s="171"/>
      <c r="EU240" s="171"/>
      <c r="EV240" s="171"/>
      <c r="EW240" s="171"/>
      <c r="EX240" s="171"/>
      <c r="EY240" s="171"/>
      <c r="EZ240" s="171"/>
      <c r="FA240" s="171"/>
      <c r="FB240" s="171"/>
      <c r="FC240" s="171"/>
      <c r="FD240" s="171"/>
      <c r="FE240" s="171"/>
      <c r="FF240" s="171"/>
      <c r="FG240" s="171"/>
      <c r="FH240" s="171"/>
      <c r="FI240" s="171"/>
      <c r="FJ240" s="171"/>
      <c r="FK240" s="171"/>
      <c r="FL240" s="171"/>
      <c r="FM240" s="171"/>
      <c r="FN240" s="171"/>
      <c r="FO240" s="171"/>
      <c r="FP240" s="171"/>
      <c r="FQ240" s="171"/>
      <c r="FR240" s="171"/>
      <c r="FS240" s="171"/>
      <c r="FT240" s="171"/>
      <c r="FU240" s="171"/>
      <c r="FV240" s="171"/>
      <c r="FW240" s="171"/>
      <c r="FX240" s="171"/>
      <c r="FY240" s="171"/>
      <c r="FZ240" s="171"/>
      <c r="GA240" s="171"/>
      <c r="GB240" s="171"/>
      <c r="GC240" s="171"/>
      <c r="GD240" s="171"/>
      <c r="GE240" s="171"/>
      <c r="GF240" s="171"/>
      <c r="GG240" s="171"/>
      <c r="GH240" s="171"/>
      <c r="GI240" s="171"/>
      <c r="GJ240" s="171"/>
      <c r="GK240" s="171"/>
      <c r="GL240" s="171"/>
      <c r="GM240" s="171"/>
      <c r="GN240" s="171"/>
      <c r="GO240" s="171"/>
      <c r="GP240" s="171"/>
      <c r="GQ240" s="171"/>
      <c r="GR240" s="171"/>
      <c r="GS240" s="171"/>
      <c r="GT240" s="171"/>
      <c r="GU240" s="171"/>
      <c r="GV240" s="171"/>
      <c r="GW240" s="171"/>
      <c r="GX240" s="171"/>
      <c r="GY240" s="171"/>
      <c r="GZ240" s="171"/>
      <c r="HA240" s="171"/>
      <c r="HB240" s="171"/>
      <c r="HC240" s="171"/>
      <c r="HD240" s="171"/>
      <c r="HE240" s="171"/>
      <c r="HF240" s="171"/>
      <c r="HG240" s="171"/>
      <c r="HH240" s="171"/>
      <c r="HI240" s="171"/>
      <c r="HJ240" s="171"/>
      <c r="HK240" s="171"/>
      <c r="HL240" s="171"/>
      <c r="HM240" s="171"/>
      <c r="HN240" s="171"/>
      <c r="HO240" s="171"/>
      <c r="HP240" s="171"/>
      <c r="HQ240" s="171"/>
      <c r="HR240" s="171"/>
      <c r="HS240" s="171"/>
      <c r="HT240" s="171"/>
      <c r="HU240" s="171"/>
      <c r="HV240" s="171"/>
      <c r="HW240" s="171"/>
      <c r="HX240" s="171"/>
      <c r="HY240" s="171"/>
      <c r="HZ240" s="171"/>
      <c r="IA240" s="171"/>
      <c r="IB240" s="171"/>
      <c r="IC240" s="171"/>
      <c r="ID240" s="171"/>
      <c r="IE240" s="171"/>
      <c r="IF240" s="171"/>
      <c r="IG240" s="171"/>
      <c r="IH240" s="171"/>
      <c r="II240" s="171"/>
      <c r="IJ240" s="171"/>
      <c r="IK240" s="171"/>
      <c r="IL240" s="171"/>
      <c r="IM240" s="171"/>
      <c r="IN240" s="171"/>
      <c r="IO240" s="171"/>
      <c r="IP240" s="171"/>
      <c r="IQ240" s="171"/>
      <c r="IR240" s="171"/>
      <c r="IS240" s="171"/>
      <c r="IT240" s="171"/>
      <c r="IU240" s="171"/>
    </row>
    <row r="241" spans="1:255" s="74" customFormat="1" ht="42.75" customHeight="1">
      <c r="A241" s="98">
        <v>2</v>
      </c>
      <c r="B241" s="97" t="s">
        <v>1043</v>
      </c>
      <c r="C241" s="98"/>
      <c r="D241" s="141"/>
      <c r="E241" s="98"/>
      <c r="F241" s="98"/>
      <c r="G241" s="98"/>
      <c r="H241" s="98"/>
      <c r="I241" s="98"/>
      <c r="J241" s="141"/>
      <c r="K241" s="141"/>
      <c r="L241" s="141"/>
      <c r="M241" s="141"/>
      <c r="N241" s="141"/>
      <c r="O241" s="141"/>
      <c r="P241" s="141"/>
      <c r="Q241" s="141"/>
      <c r="R241" s="141"/>
      <c r="S241" s="141"/>
      <c r="T241" s="349">
        <v>1500</v>
      </c>
      <c r="U241" s="141"/>
      <c r="V241" s="141"/>
      <c r="W241" s="20" t="s">
        <v>986</v>
      </c>
      <c r="X241" s="171"/>
      <c r="Y241" s="171"/>
      <c r="Z241" s="171"/>
      <c r="AA241" s="171"/>
      <c r="AB241" s="171"/>
      <c r="AC241" s="171"/>
      <c r="AD241" s="171"/>
      <c r="AE241" s="171"/>
      <c r="AF241" s="171"/>
      <c r="AG241" s="171"/>
      <c r="AH241" s="171"/>
      <c r="AI241" s="171"/>
      <c r="AJ241" s="171"/>
      <c r="AK241" s="171"/>
      <c r="AL241" s="171"/>
      <c r="AM241" s="171"/>
      <c r="AN241" s="171"/>
      <c r="AO241" s="171"/>
      <c r="AP241" s="171"/>
      <c r="AQ241" s="171"/>
      <c r="AR241" s="171"/>
      <c r="AS241" s="171"/>
      <c r="AT241" s="171"/>
      <c r="AU241" s="171"/>
      <c r="AV241" s="171"/>
      <c r="AW241" s="171"/>
      <c r="AX241" s="171"/>
      <c r="AY241" s="171"/>
      <c r="AZ241" s="171"/>
      <c r="BA241" s="171"/>
      <c r="BB241" s="171"/>
      <c r="BC241" s="171"/>
      <c r="BD241" s="171"/>
      <c r="BE241" s="171"/>
      <c r="BF241" s="171"/>
      <c r="BG241" s="171"/>
      <c r="BH241" s="171"/>
      <c r="BI241" s="171"/>
      <c r="BJ241" s="171"/>
      <c r="BK241" s="171"/>
      <c r="BL241" s="171"/>
      <c r="BM241" s="171"/>
      <c r="BN241" s="171"/>
      <c r="BO241" s="171"/>
      <c r="BP241" s="171"/>
      <c r="BQ241" s="171"/>
      <c r="BR241" s="171"/>
      <c r="BS241" s="171"/>
      <c r="BT241" s="171"/>
      <c r="BU241" s="171"/>
      <c r="BV241" s="171"/>
      <c r="BW241" s="171"/>
      <c r="BX241" s="171"/>
      <c r="BY241" s="171"/>
      <c r="BZ241" s="171"/>
      <c r="CA241" s="171"/>
      <c r="CB241" s="171"/>
      <c r="CC241" s="171"/>
      <c r="CD241" s="171"/>
      <c r="CE241" s="171"/>
      <c r="CF241" s="171"/>
      <c r="CG241" s="171"/>
      <c r="CH241" s="171"/>
      <c r="CI241" s="171"/>
      <c r="CJ241" s="171"/>
      <c r="CK241" s="171"/>
      <c r="CL241" s="171"/>
      <c r="CM241" s="171"/>
      <c r="CN241" s="171"/>
      <c r="CO241" s="171"/>
      <c r="CP241" s="171"/>
      <c r="CQ241" s="171"/>
      <c r="CR241" s="171"/>
      <c r="CS241" s="171"/>
      <c r="CT241" s="171"/>
      <c r="CU241" s="171"/>
      <c r="CV241" s="171"/>
      <c r="CW241" s="171"/>
      <c r="CX241" s="171"/>
      <c r="CY241" s="171"/>
      <c r="CZ241" s="171"/>
      <c r="DA241" s="171"/>
      <c r="DB241" s="171"/>
      <c r="DC241" s="171"/>
      <c r="DD241" s="171"/>
      <c r="DE241" s="171"/>
      <c r="DF241" s="171"/>
      <c r="DG241" s="171"/>
      <c r="DH241" s="171"/>
      <c r="DI241" s="171"/>
      <c r="DJ241" s="171"/>
      <c r="DK241" s="171"/>
      <c r="DL241" s="171"/>
      <c r="DM241" s="171"/>
      <c r="DN241" s="171"/>
      <c r="DO241" s="171"/>
      <c r="DP241" s="171"/>
      <c r="DQ241" s="171"/>
      <c r="DR241" s="171"/>
      <c r="DS241" s="171"/>
      <c r="DT241" s="171"/>
      <c r="DU241" s="171"/>
      <c r="DV241" s="171"/>
      <c r="DW241" s="171"/>
      <c r="DX241" s="171"/>
      <c r="DY241" s="171"/>
      <c r="DZ241" s="171"/>
      <c r="EA241" s="171"/>
      <c r="EB241" s="171"/>
      <c r="EC241" s="171"/>
      <c r="ED241" s="171"/>
      <c r="EE241" s="171"/>
      <c r="EF241" s="171"/>
      <c r="EG241" s="171"/>
      <c r="EH241" s="171"/>
      <c r="EI241" s="171"/>
      <c r="EJ241" s="171"/>
      <c r="EK241" s="171"/>
      <c r="EL241" s="171"/>
      <c r="EM241" s="171"/>
      <c r="EN241" s="171"/>
      <c r="EO241" s="171"/>
      <c r="EP241" s="171"/>
      <c r="EQ241" s="171"/>
      <c r="ER241" s="171"/>
      <c r="ES241" s="171"/>
      <c r="ET241" s="171"/>
      <c r="EU241" s="171"/>
      <c r="EV241" s="171"/>
      <c r="EW241" s="171"/>
      <c r="EX241" s="171"/>
      <c r="EY241" s="171"/>
      <c r="EZ241" s="171"/>
      <c r="FA241" s="171"/>
      <c r="FB241" s="171"/>
      <c r="FC241" s="171"/>
      <c r="FD241" s="171"/>
      <c r="FE241" s="171"/>
      <c r="FF241" s="171"/>
      <c r="FG241" s="171"/>
      <c r="FH241" s="171"/>
      <c r="FI241" s="171"/>
      <c r="FJ241" s="171"/>
      <c r="FK241" s="171"/>
      <c r="FL241" s="171"/>
      <c r="FM241" s="171"/>
      <c r="FN241" s="171"/>
      <c r="FO241" s="171"/>
      <c r="FP241" s="171"/>
      <c r="FQ241" s="171"/>
      <c r="FR241" s="171"/>
      <c r="FS241" s="171"/>
      <c r="FT241" s="171"/>
      <c r="FU241" s="171"/>
      <c r="FV241" s="171"/>
      <c r="FW241" s="171"/>
      <c r="FX241" s="171"/>
      <c r="FY241" s="171"/>
      <c r="FZ241" s="171"/>
      <c r="GA241" s="171"/>
      <c r="GB241" s="171"/>
      <c r="GC241" s="171"/>
      <c r="GD241" s="171"/>
      <c r="GE241" s="171"/>
      <c r="GF241" s="171"/>
      <c r="GG241" s="171"/>
      <c r="GH241" s="171"/>
      <c r="GI241" s="171"/>
      <c r="GJ241" s="171"/>
      <c r="GK241" s="171"/>
      <c r="GL241" s="171"/>
      <c r="GM241" s="171"/>
      <c r="GN241" s="171"/>
      <c r="GO241" s="171"/>
      <c r="GP241" s="171"/>
      <c r="GQ241" s="171"/>
      <c r="GR241" s="171"/>
      <c r="GS241" s="171"/>
      <c r="GT241" s="171"/>
      <c r="GU241" s="171"/>
      <c r="GV241" s="171"/>
      <c r="GW241" s="171"/>
      <c r="GX241" s="171"/>
      <c r="GY241" s="171"/>
      <c r="GZ241" s="171"/>
      <c r="HA241" s="171"/>
      <c r="HB241" s="171"/>
      <c r="HC241" s="171"/>
      <c r="HD241" s="171"/>
      <c r="HE241" s="171"/>
      <c r="HF241" s="171"/>
      <c r="HG241" s="171"/>
      <c r="HH241" s="171"/>
      <c r="HI241" s="171"/>
      <c r="HJ241" s="171"/>
      <c r="HK241" s="171"/>
      <c r="HL241" s="171"/>
      <c r="HM241" s="171"/>
      <c r="HN241" s="171"/>
      <c r="HO241" s="171"/>
      <c r="HP241" s="171"/>
      <c r="HQ241" s="171"/>
      <c r="HR241" s="171"/>
      <c r="HS241" s="171"/>
      <c r="HT241" s="171"/>
      <c r="HU241" s="171"/>
      <c r="HV241" s="171"/>
      <c r="HW241" s="171"/>
      <c r="HX241" s="171"/>
      <c r="HY241" s="171"/>
      <c r="HZ241" s="171"/>
      <c r="IA241" s="171"/>
      <c r="IB241" s="171"/>
      <c r="IC241" s="171"/>
      <c r="ID241" s="171"/>
      <c r="IE241" s="171"/>
      <c r="IF241" s="171"/>
      <c r="IG241" s="171"/>
      <c r="IH241" s="171"/>
      <c r="II241" s="171"/>
      <c r="IJ241" s="171"/>
      <c r="IK241" s="171"/>
      <c r="IL241" s="171"/>
      <c r="IM241" s="171"/>
      <c r="IN241" s="171"/>
      <c r="IO241" s="171"/>
      <c r="IP241" s="171"/>
      <c r="IQ241" s="171"/>
      <c r="IR241" s="171"/>
      <c r="IS241" s="171"/>
      <c r="IT241" s="171"/>
      <c r="IU241" s="171"/>
    </row>
    <row r="242" spans="1:255" s="32" customFormat="1" ht="51" customHeight="1">
      <c r="A242" s="98">
        <v>3</v>
      </c>
      <c r="B242" s="97" t="s">
        <v>1370</v>
      </c>
      <c r="C242" s="98"/>
      <c r="D242" s="141"/>
      <c r="E242" s="98"/>
      <c r="F242" s="98"/>
      <c r="G242" s="98"/>
      <c r="H242" s="98"/>
      <c r="I242" s="98"/>
      <c r="J242" s="141"/>
      <c r="K242" s="141"/>
      <c r="L242" s="141"/>
      <c r="M242" s="141"/>
      <c r="N242" s="141"/>
      <c r="O242" s="141"/>
      <c r="P242" s="141"/>
      <c r="Q242" s="141"/>
      <c r="R242" s="141"/>
      <c r="S242" s="141"/>
      <c r="T242" s="349">
        <v>1500</v>
      </c>
      <c r="U242" s="141"/>
      <c r="V242" s="141"/>
      <c r="W242" s="20" t="s">
        <v>986</v>
      </c>
      <c r="X242" s="171"/>
      <c r="Y242" s="171"/>
      <c r="Z242" s="171"/>
      <c r="AA242" s="171"/>
      <c r="AB242" s="171"/>
      <c r="AC242" s="171"/>
      <c r="AD242" s="171"/>
      <c r="AE242" s="171"/>
      <c r="AF242" s="171"/>
      <c r="AG242" s="171"/>
      <c r="AH242" s="171"/>
      <c r="AI242" s="171"/>
      <c r="AJ242" s="171"/>
      <c r="AK242" s="171"/>
      <c r="AL242" s="171"/>
      <c r="AM242" s="171"/>
      <c r="AN242" s="171"/>
      <c r="AO242" s="171"/>
      <c r="AP242" s="171"/>
      <c r="AQ242" s="171"/>
      <c r="AR242" s="171"/>
      <c r="AS242" s="171"/>
      <c r="AT242" s="171"/>
      <c r="AU242" s="171"/>
      <c r="AV242" s="171"/>
      <c r="AW242" s="171"/>
      <c r="AX242" s="171"/>
      <c r="AY242" s="171"/>
      <c r="AZ242" s="171"/>
      <c r="BA242" s="171"/>
      <c r="BB242" s="171"/>
      <c r="BC242" s="171"/>
      <c r="BD242" s="171"/>
      <c r="BE242" s="171"/>
      <c r="BF242" s="171"/>
      <c r="BG242" s="171"/>
      <c r="BH242" s="171"/>
      <c r="BI242" s="171"/>
      <c r="BJ242" s="171"/>
      <c r="BK242" s="171"/>
      <c r="BL242" s="171"/>
      <c r="BM242" s="171"/>
      <c r="BN242" s="171"/>
      <c r="BO242" s="171"/>
      <c r="BP242" s="171"/>
      <c r="BQ242" s="171"/>
      <c r="BR242" s="171"/>
      <c r="BS242" s="171"/>
      <c r="BT242" s="171"/>
      <c r="BU242" s="171"/>
      <c r="BV242" s="171"/>
      <c r="BW242" s="171"/>
      <c r="BX242" s="171"/>
      <c r="BY242" s="171"/>
      <c r="BZ242" s="171"/>
      <c r="CA242" s="171"/>
      <c r="CB242" s="171"/>
      <c r="CC242" s="171"/>
      <c r="CD242" s="171"/>
      <c r="CE242" s="171"/>
      <c r="CF242" s="171"/>
      <c r="CG242" s="171"/>
      <c r="CH242" s="171"/>
      <c r="CI242" s="171"/>
      <c r="CJ242" s="171"/>
      <c r="CK242" s="171"/>
      <c r="CL242" s="171"/>
      <c r="CM242" s="171"/>
      <c r="CN242" s="171"/>
      <c r="CO242" s="171"/>
      <c r="CP242" s="171"/>
      <c r="CQ242" s="171"/>
      <c r="CR242" s="171"/>
      <c r="CS242" s="171"/>
      <c r="CT242" s="171"/>
      <c r="CU242" s="171"/>
      <c r="CV242" s="171"/>
      <c r="CW242" s="171"/>
      <c r="CX242" s="171"/>
      <c r="CY242" s="171"/>
      <c r="CZ242" s="171"/>
      <c r="DA242" s="171"/>
      <c r="DB242" s="171"/>
      <c r="DC242" s="171"/>
      <c r="DD242" s="171"/>
      <c r="DE242" s="171"/>
      <c r="DF242" s="171"/>
      <c r="DG242" s="171"/>
      <c r="DH242" s="171"/>
      <c r="DI242" s="171"/>
      <c r="DJ242" s="171"/>
      <c r="DK242" s="171"/>
      <c r="DL242" s="171"/>
      <c r="DM242" s="171"/>
      <c r="DN242" s="171"/>
      <c r="DO242" s="171"/>
      <c r="DP242" s="171"/>
      <c r="DQ242" s="171"/>
      <c r="DR242" s="171"/>
      <c r="DS242" s="171"/>
      <c r="DT242" s="171"/>
      <c r="DU242" s="171"/>
      <c r="DV242" s="171"/>
      <c r="DW242" s="171"/>
      <c r="DX242" s="171"/>
      <c r="DY242" s="171"/>
      <c r="DZ242" s="171"/>
      <c r="EA242" s="171"/>
      <c r="EB242" s="171"/>
      <c r="EC242" s="171"/>
      <c r="ED242" s="171"/>
      <c r="EE242" s="171"/>
      <c r="EF242" s="171"/>
      <c r="EG242" s="171"/>
      <c r="EH242" s="171"/>
      <c r="EI242" s="171"/>
      <c r="EJ242" s="171"/>
      <c r="EK242" s="171"/>
      <c r="EL242" s="171"/>
      <c r="EM242" s="171"/>
      <c r="EN242" s="171"/>
      <c r="EO242" s="171"/>
      <c r="EP242" s="171"/>
      <c r="EQ242" s="171"/>
      <c r="ER242" s="171"/>
      <c r="ES242" s="171"/>
      <c r="ET242" s="171"/>
      <c r="EU242" s="171"/>
      <c r="EV242" s="171"/>
      <c r="EW242" s="171"/>
      <c r="EX242" s="171"/>
      <c r="EY242" s="171"/>
      <c r="EZ242" s="171"/>
      <c r="FA242" s="171"/>
      <c r="FB242" s="171"/>
      <c r="FC242" s="171"/>
      <c r="FD242" s="171"/>
      <c r="FE242" s="171"/>
      <c r="FF242" s="171"/>
      <c r="FG242" s="171"/>
      <c r="FH242" s="171"/>
      <c r="FI242" s="171"/>
      <c r="FJ242" s="171"/>
      <c r="FK242" s="171"/>
      <c r="FL242" s="171"/>
      <c r="FM242" s="171"/>
      <c r="FN242" s="171"/>
      <c r="FO242" s="171"/>
      <c r="FP242" s="171"/>
      <c r="FQ242" s="171"/>
      <c r="FR242" s="171"/>
      <c r="FS242" s="171"/>
      <c r="FT242" s="171"/>
      <c r="FU242" s="171"/>
      <c r="FV242" s="171"/>
      <c r="FW242" s="171"/>
      <c r="FX242" s="171"/>
      <c r="FY242" s="171"/>
      <c r="FZ242" s="171"/>
      <c r="GA242" s="171"/>
      <c r="GB242" s="171"/>
      <c r="GC242" s="171"/>
      <c r="GD242" s="171"/>
      <c r="GE242" s="171"/>
      <c r="GF242" s="171"/>
      <c r="GG242" s="171"/>
      <c r="GH242" s="171"/>
      <c r="GI242" s="171"/>
      <c r="GJ242" s="171"/>
      <c r="GK242" s="171"/>
      <c r="GL242" s="171"/>
      <c r="GM242" s="171"/>
      <c r="GN242" s="171"/>
      <c r="GO242" s="171"/>
      <c r="GP242" s="171"/>
      <c r="GQ242" s="171"/>
      <c r="GR242" s="171"/>
      <c r="GS242" s="171"/>
      <c r="GT242" s="171"/>
      <c r="GU242" s="171"/>
      <c r="GV242" s="171"/>
      <c r="GW242" s="171"/>
      <c r="GX242" s="171"/>
      <c r="GY242" s="171"/>
      <c r="GZ242" s="171"/>
      <c r="HA242" s="171"/>
      <c r="HB242" s="171"/>
      <c r="HC242" s="171"/>
      <c r="HD242" s="171"/>
      <c r="HE242" s="171"/>
      <c r="HF242" s="171"/>
      <c r="HG242" s="171"/>
      <c r="HH242" s="171"/>
      <c r="HI242" s="171"/>
      <c r="HJ242" s="171"/>
      <c r="HK242" s="171"/>
      <c r="HL242" s="171"/>
      <c r="HM242" s="171"/>
      <c r="HN242" s="171"/>
      <c r="HO242" s="171"/>
      <c r="HP242" s="171"/>
      <c r="HQ242" s="171"/>
      <c r="HR242" s="171"/>
      <c r="HS242" s="171"/>
      <c r="HT242" s="171"/>
      <c r="HU242" s="171"/>
      <c r="HV242" s="171"/>
      <c r="HW242" s="171"/>
      <c r="HX242" s="171"/>
      <c r="HY242" s="171"/>
      <c r="HZ242" s="171"/>
      <c r="IA242" s="171"/>
      <c r="IB242" s="171"/>
      <c r="IC242" s="171"/>
      <c r="ID242" s="171"/>
      <c r="IE242" s="171"/>
      <c r="IF242" s="171"/>
      <c r="IG242" s="171"/>
      <c r="IH242" s="171"/>
      <c r="II242" s="171"/>
      <c r="IJ242" s="171"/>
      <c r="IK242" s="171"/>
      <c r="IL242" s="171"/>
      <c r="IM242" s="171"/>
      <c r="IN242" s="171"/>
      <c r="IO242" s="171"/>
      <c r="IP242" s="171"/>
      <c r="IQ242" s="171"/>
      <c r="IR242" s="171"/>
      <c r="IS242" s="171"/>
      <c r="IT242" s="171"/>
      <c r="IU242" s="171"/>
    </row>
    <row r="243" spans="1:255" s="32" customFormat="1" ht="53.45" customHeight="1">
      <c r="A243" s="98">
        <v>4</v>
      </c>
      <c r="B243" s="31" t="s">
        <v>366</v>
      </c>
      <c r="C243" s="20" t="s">
        <v>236</v>
      </c>
      <c r="D243" s="31"/>
      <c r="E243" s="31"/>
      <c r="F243" s="31"/>
      <c r="G243" s="31"/>
      <c r="H243" s="31"/>
      <c r="I243" s="31"/>
      <c r="J243" s="31"/>
      <c r="K243" s="31"/>
      <c r="L243" s="31"/>
      <c r="M243" s="31"/>
      <c r="N243" s="31"/>
      <c r="O243" s="31"/>
      <c r="P243" s="31"/>
      <c r="Q243" s="31"/>
      <c r="R243" s="31"/>
      <c r="S243" s="31"/>
      <c r="T243" s="350">
        <v>250</v>
      </c>
      <c r="U243" s="31"/>
      <c r="V243" s="31"/>
      <c r="W243" s="20" t="s">
        <v>354</v>
      </c>
    </row>
    <row r="244" spans="1:255" s="22" customFormat="1" ht="51.6" customHeight="1">
      <c r="A244" s="98">
        <v>5</v>
      </c>
      <c r="B244" s="31" t="s">
        <v>367</v>
      </c>
      <c r="C244" s="20" t="s">
        <v>236</v>
      </c>
      <c r="D244" s="31"/>
      <c r="E244" s="31"/>
      <c r="F244" s="31"/>
      <c r="G244" s="31"/>
      <c r="H244" s="31"/>
      <c r="I244" s="31"/>
      <c r="J244" s="31"/>
      <c r="K244" s="31"/>
      <c r="L244" s="31"/>
      <c r="M244" s="31"/>
      <c r="N244" s="31"/>
      <c r="O244" s="31"/>
      <c r="P244" s="31"/>
      <c r="Q244" s="31"/>
      <c r="R244" s="31"/>
      <c r="S244" s="31"/>
      <c r="T244" s="350">
        <v>100</v>
      </c>
      <c r="U244" s="31"/>
      <c r="V244" s="31"/>
      <c r="W244" s="20" t="s">
        <v>354</v>
      </c>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c r="BC244" s="32"/>
      <c r="BD244" s="32"/>
      <c r="BE244" s="32"/>
      <c r="BF244" s="32"/>
      <c r="BG244" s="32"/>
      <c r="BH244" s="32"/>
      <c r="BI244" s="32"/>
      <c r="BJ244" s="32"/>
      <c r="BK244" s="32"/>
      <c r="BL244" s="32"/>
      <c r="BM244" s="32"/>
      <c r="BN244" s="32"/>
      <c r="BO244" s="32"/>
      <c r="BP244" s="32"/>
      <c r="BQ244" s="32"/>
      <c r="BR244" s="32"/>
      <c r="BS244" s="32"/>
      <c r="BT244" s="32"/>
      <c r="BU244" s="32"/>
      <c r="BV244" s="32"/>
      <c r="BW244" s="32"/>
      <c r="BX244" s="32"/>
      <c r="BY244" s="32"/>
      <c r="BZ244" s="32"/>
      <c r="CA244" s="32"/>
      <c r="CB244" s="32"/>
      <c r="CC244" s="32"/>
      <c r="CD244" s="32"/>
      <c r="CE244" s="32"/>
      <c r="CF244" s="32"/>
      <c r="CG244" s="32"/>
      <c r="CH244" s="32"/>
      <c r="CI244" s="32"/>
      <c r="CJ244" s="32"/>
      <c r="CK244" s="32"/>
      <c r="CL244" s="32"/>
      <c r="CM244" s="32"/>
      <c r="CN244" s="32"/>
      <c r="CO244" s="32"/>
      <c r="CP244" s="32"/>
      <c r="CQ244" s="32"/>
      <c r="CR244" s="32"/>
      <c r="CS244" s="32"/>
      <c r="CT244" s="32"/>
      <c r="CU244" s="32"/>
      <c r="CV244" s="32"/>
      <c r="CW244" s="32"/>
      <c r="CX244" s="32"/>
      <c r="CY244" s="32"/>
      <c r="CZ244" s="32"/>
      <c r="DA244" s="32"/>
      <c r="DB244" s="32"/>
      <c r="DC244" s="32"/>
      <c r="DD244" s="32"/>
      <c r="DE244" s="32"/>
      <c r="DF244" s="32"/>
      <c r="DG244" s="32"/>
      <c r="DH244" s="32"/>
      <c r="DI244" s="32"/>
      <c r="DJ244" s="32"/>
      <c r="DK244" s="32"/>
      <c r="DL244" s="32"/>
      <c r="DM244" s="32"/>
      <c r="DN244" s="32"/>
      <c r="DO244" s="32"/>
      <c r="DP244" s="32"/>
      <c r="DQ244" s="32"/>
      <c r="DR244" s="32"/>
      <c r="DS244" s="32"/>
      <c r="DT244" s="32"/>
      <c r="DU244" s="32"/>
      <c r="DV244" s="32"/>
      <c r="DW244" s="32"/>
      <c r="DX244" s="32"/>
      <c r="DY244" s="32"/>
      <c r="DZ244" s="32"/>
      <c r="EA244" s="32"/>
      <c r="EB244" s="32"/>
      <c r="EC244" s="32"/>
      <c r="ED244" s="32"/>
      <c r="EE244" s="32"/>
      <c r="EF244" s="32"/>
      <c r="EG244" s="32"/>
      <c r="EH244" s="32"/>
      <c r="EI244" s="32"/>
      <c r="EJ244" s="32"/>
      <c r="EK244" s="32"/>
      <c r="EL244" s="32"/>
      <c r="EM244" s="32"/>
      <c r="EN244" s="32"/>
      <c r="EO244" s="32"/>
      <c r="EP244" s="32"/>
      <c r="EQ244" s="32"/>
      <c r="ER244" s="32"/>
      <c r="ES244" s="32"/>
      <c r="ET244" s="32"/>
      <c r="EU244" s="32"/>
      <c r="EV244" s="32"/>
      <c r="EW244" s="32"/>
      <c r="EX244" s="32"/>
      <c r="EY244" s="32"/>
      <c r="EZ244" s="32"/>
      <c r="FA244" s="32"/>
      <c r="FB244" s="32"/>
      <c r="FC244" s="32"/>
      <c r="FD244" s="32"/>
      <c r="FE244" s="32"/>
      <c r="FF244" s="32"/>
      <c r="FG244" s="32"/>
      <c r="FH244" s="32"/>
      <c r="FI244" s="32"/>
      <c r="FJ244" s="32"/>
      <c r="FK244" s="32"/>
      <c r="FL244" s="32"/>
      <c r="FM244" s="32"/>
      <c r="FN244" s="32"/>
      <c r="FO244" s="32"/>
      <c r="FP244" s="32"/>
      <c r="FQ244" s="32"/>
      <c r="FR244" s="32"/>
      <c r="FS244" s="32"/>
      <c r="FT244" s="32"/>
      <c r="FU244" s="32"/>
      <c r="FV244" s="32"/>
      <c r="FW244" s="32"/>
      <c r="FX244" s="32"/>
      <c r="FY244" s="32"/>
      <c r="FZ244" s="32"/>
      <c r="GA244" s="32"/>
      <c r="GB244" s="32"/>
      <c r="GC244" s="32"/>
      <c r="GD244" s="32"/>
      <c r="GE244" s="32"/>
      <c r="GF244" s="32"/>
      <c r="GG244" s="32"/>
      <c r="GH244" s="32"/>
      <c r="GI244" s="32"/>
      <c r="GJ244" s="32"/>
      <c r="GK244" s="32"/>
      <c r="GL244" s="32"/>
      <c r="GM244" s="32"/>
      <c r="GN244" s="32"/>
      <c r="GO244" s="32"/>
      <c r="GP244" s="32"/>
      <c r="GQ244" s="32"/>
      <c r="GR244" s="32"/>
      <c r="GS244" s="32"/>
      <c r="GT244" s="32"/>
      <c r="GU244" s="32"/>
      <c r="GV244" s="32"/>
      <c r="GW244" s="32"/>
      <c r="GX244" s="32"/>
      <c r="GY244" s="32"/>
      <c r="GZ244" s="32"/>
      <c r="HA244" s="32"/>
      <c r="HB244" s="32"/>
      <c r="HC244" s="32"/>
      <c r="HD244" s="32"/>
      <c r="HE244" s="32"/>
      <c r="HF244" s="32"/>
      <c r="HG244" s="32"/>
      <c r="HH244" s="32"/>
      <c r="HI244" s="32"/>
      <c r="HJ244" s="32"/>
      <c r="HK244" s="32"/>
      <c r="HL244" s="32"/>
      <c r="HM244" s="32"/>
      <c r="HN244" s="32"/>
      <c r="HO244" s="32"/>
      <c r="HP244" s="32"/>
      <c r="HQ244" s="32"/>
      <c r="HR244" s="32"/>
      <c r="HS244" s="32"/>
      <c r="HT244" s="32"/>
      <c r="HU244" s="32"/>
      <c r="HV244" s="32"/>
      <c r="HW244" s="32"/>
      <c r="HX244" s="32"/>
      <c r="HY244" s="32"/>
      <c r="HZ244" s="32"/>
      <c r="IA244" s="32"/>
      <c r="IB244" s="32"/>
      <c r="IC244" s="32"/>
      <c r="ID244" s="32"/>
      <c r="IE244" s="32"/>
      <c r="IF244" s="32"/>
      <c r="IG244" s="32"/>
      <c r="IH244" s="32"/>
      <c r="II244" s="32"/>
      <c r="IJ244" s="32"/>
      <c r="IK244" s="32"/>
      <c r="IL244" s="32"/>
      <c r="IM244" s="32"/>
      <c r="IN244" s="32"/>
      <c r="IO244" s="32"/>
      <c r="IP244" s="32"/>
      <c r="IQ244" s="32"/>
      <c r="IR244" s="32"/>
      <c r="IS244" s="32"/>
      <c r="IT244" s="32"/>
      <c r="IU244" s="32"/>
    </row>
    <row r="245" spans="1:255" s="22" customFormat="1" ht="48.75" customHeight="1">
      <c r="A245" s="98">
        <v>6</v>
      </c>
      <c r="B245" s="31" t="s">
        <v>369</v>
      </c>
      <c r="C245" s="20" t="s">
        <v>236</v>
      </c>
      <c r="D245" s="31"/>
      <c r="E245" s="31"/>
      <c r="F245" s="31"/>
      <c r="G245" s="31"/>
      <c r="H245" s="31"/>
      <c r="I245" s="31"/>
      <c r="J245" s="31"/>
      <c r="K245" s="31"/>
      <c r="L245" s="31"/>
      <c r="M245" s="31"/>
      <c r="N245" s="31"/>
      <c r="O245" s="31"/>
      <c r="P245" s="31"/>
      <c r="Q245" s="31"/>
      <c r="R245" s="31"/>
      <c r="S245" s="31"/>
      <c r="T245" s="350">
        <v>150</v>
      </c>
      <c r="U245" s="31"/>
      <c r="V245" s="31"/>
      <c r="W245" s="20" t="s">
        <v>354</v>
      </c>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32"/>
      <c r="BG245" s="32"/>
      <c r="BH245" s="32"/>
      <c r="BI245" s="32"/>
      <c r="BJ245" s="32"/>
      <c r="BK245" s="32"/>
      <c r="BL245" s="32"/>
      <c r="BM245" s="32"/>
      <c r="BN245" s="32"/>
      <c r="BO245" s="32"/>
      <c r="BP245" s="32"/>
      <c r="BQ245" s="32"/>
      <c r="BR245" s="32"/>
      <c r="BS245" s="32"/>
      <c r="BT245" s="32"/>
      <c r="BU245" s="32"/>
      <c r="BV245" s="32"/>
      <c r="BW245" s="32"/>
      <c r="BX245" s="32"/>
      <c r="BY245" s="32"/>
      <c r="BZ245" s="32"/>
      <c r="CA245" s="32"/>
      <c r="CB245" s="32"/>
      <c r="CC245" s="32"/>
      <c r="CD245" s="32"/>
      <c r="CE245" s="32"/>
      <c r="CF245" s="32"/>
      <c r="CG245" s="32"/>
      <c r="CH245" s="32"/>
      <c r="CI245" s="32"/>
      <c r="CJ245" s="32"/>
      <c r="CK245" s="32"/>
      <c r="CL245" s="32"/>
      <c r="CM245" s="32"/>
      <c r="CN245" s="32"/>
      <c r="CO245" s="32"/>
      <c r="CP245" s="32"/>
      <c r="CQ245" s="32"/>
      <c r="CR245" s="32"/>
      <c r="CS245" s="32"/>
      <c r="CT245" s="32"/>
      <c r="CU245" s="32"/>
      <c r="CV245" s="32"/>
      <c r="CW245" s="32"/>
      <c r="CX245" s="32"/>
      <c r="CY245" s="32"/>
      <c r="CZ245" s="32"/>
      <c r="DA245" s="32"/>
      <c r="DB245" s="32"/>
      <c r="DC245" s="32"/>
      <c r="DD245" s="32"/>
      <c r="DE245" s="32"/>
      <c r="DF245" s="32"/>
      <c r="DG245" s="32"/>
      <c r="DH245" s="32"/>
      <c r="DI245" s="32"/>
      <c r="DJ245" s="32"/>
      <c r="DK245" s="32"/>
      <c r="DL245" s="32"/>
      <c r="DM245" s="32"/>
      <c r="DN245" s="32"/>
      <c r="DO245" s="32"/>
      <c r="DP245" s="32"/>
      <c r="DQ245" s="32"/>
      <c r="DR245" s="32"/>
      <c r="DS245" s="32"/>
      <c r="DT245" s="32"/>
      <c r="DU245" s="32"/>
      <c r="DV245" s="32"/>
      <c r="DW245" s="32"/>
      <c r="DX245" s="32"/>
      <c r="DY245" s="32"/>
      <c r="DZ245" s="32"/>
      <c r="EA245" s="32"/>
      <c r="EB245" s="32"/>
      <c r="EC245" s="32"/>
      <c r="ED245" s="32"/>
      <c r="EE245" s="32"/>
      <c r="EF245" s="32"/>
      <c r="EG245" s="32"/>
      <c r="EH245" s="32"/>
      <c r="EI245" s="32"/>
      <c r="EJ245" s="32"/>
      <c r="EK245" s="32"/>
      <c r="EL245" s="32"/>
      <c r="EM245" s="32"/>
      <c r="EN245" s="32"/>
      <c r="EO245" s="32"/>
      <c r="EP245" s="32"/>
      <c r="EQ245" s="32"/>
      <c r="ER245" s="32"/>
      <c r="ES245" s="32"/>
      <c r="ET245" s="32"/>
      <c r="EU245" s="32"/>
      <c r="EV245" s="32"/>
      <c r="EW245" s="32"/>
      <c r="EX245" s="32"/>
      <c r="EY245" s="32"/>
      <c r="EZ245" s="32"/>
      <c r="FA245" s="32"/>
      <c r="FB245" s="32"/>
      <c r="FC245" s="32"/>
      <c r="FD245" s="32"/>
      <c r="FE245" s="32"/>
      <c r="FF245" s="32"/>
      <c r="FG245" s="32"/>
      <c r="FH245" s="32"/>
      <c r="FI245" s="32"/>
      <c r="FJ245" s="32"/>
      <c r="FK245" s="32"/>
      <c r="FL245" s="32"/>
      <c r="FM245" s="32"/>
      <c r="FN245" s="32"/>
      <c r="FO245" s="32"/>
      <c r="FP245" s="32"/>
      <c r="FQ245" s="32"/>
      <c r="FR245" s="32"/>
      <c r="FS245" s="32"/>
      <c r="FT245" s="32"/>
      <c r="FU245" s="32"/>
      <c r="FV245" s="32"/>
      <c r="FW245" s="32"/>
      <c r="FX245" s="32"/>
      <c r="FY245" s="32"/>
      <c r="FZ245" s="32"/>
      <c r="GA245" s="32"/>
      <c r="GB245" s="32"/>
      <c r="GC245" s="32"/>
      <c r="GD245" s="32"/>
      <c r="GE245" s="32"/>
      <c r="GF245" s="32"/>
      <c r="GG245" s="32"/>
      <c r="GH245" s="32"/>
      <c r="GI245" s="32"/>
      <c r="GJ245" s="32"/>
      <c r="GK245" s="32"/>
      <c r="GL245" s="32"/>
      <c r="GM245" s="32"/>
      <c r="GN245" s="32"/>
      <c r="GO245" s="32"/>
      <c r="GP245" s="32"/>
      <c r="GQ245" s="32"/>
      <c r="GR245" s="32"/>
      <c r="GS245" s="32"/>
      <c r="GT245" s="32"/>
      <c r="GU245" s="32"/>
      <c r="GV245" s="32"/>
      <c r="GW245" s="32"/>
      <c r="GX245" s="32"/>
      <c r="GY245" s="32"/>
      <c r="GZ245" s="32"/>
      <c r="HA245" s="32"/>
      <c r="HB245" s="32"/>
      <c r="HC245" s="32"/>
      <c r="HD245" s="32"/>
      <c r="HE245" s="32"/>
      <c r="HF245" s="32"/>
      <c r="HG245" s="32"/>
      <c r="HH245" s="32"/>
      <c r="HI245" s="32"/>
      <c r="HJ245" s="32"/>
      <c r="HK245" s="32"/>
      <c r="HL245" s="32"/>
      <c r="HM245" s="32"/>
      <c r="HN245" s="32"/>
      <c r="HO245" s="32"/>
      <c r="HP245" s="32"/>
      <c r="HQ245" s="32"/>
      <c r="HR245" s="32"/>
      <c r="HS245" s="32"/>
      <c r="HT245" s="32"/>
      <c r="HU245" s="32"/>
      <c r="HV245" s="32"/>
      <c r="HW245" s="32"/>
      <c r="HX245" s="32"/>
      <c r="HY245" s="32"/>
      <c r="HZ245" s="32"/>
      <c r="IA245" s="32"/>
      <c r="IB245" s="32"/>
      <c r="IC245" s="32"/>
      <c r="ID245" s="32"/>
      <c r="IE245" s="32"/>
      <c r="IF245" s="32"/>
      <c r="IG245" s="32"/>
      <c r="IH245" s="32"/>
      <c r="II245" s="32"/>
      <c r="IJ245" s="32"/>
      <c r="IK245" s="32"/>
      <c r="IL245" s="32"/>
      <c r="IM245" s="32"/>
      <c r="IN245" s="32"/>
      <c r="IO245" s="32"/>
      <c r="IP245" s="32"/>
      <c r="IQ245" s="32"/>
      <c r="IR245" s="32"/>
      <c r="IS245" s="32"/>
      <c r="IT245" s="32"/>
      <c r="IU245" s="32"/>
    </row>
    <row r="246" spans="1:255" s="22" customFormat="1" ht="53.25" customHeight="1">
      <c r="A246" s="98">
        <v>7</v>
      </c>
      <c r="B246" s="31" t="s">
        <v>1441</v>
      </c>
      <c r="C246" s="20" t="s">
        <v>236</v>
      </c>
      <c r="D246" s="31"/>
      <c r="E246" s="31"/>
      <c r="F246" s="31"/>
      <c r="G246" s="31"/>
      <c r="H246" s="31"/>
      <c r="I246" s="31"/>
      <c r="J246" s="31"/>
      <c r="K246" s="31"/>
      <c r="L246" s="31"/>
      <c r="M246" s="31"/>
      <c r="N246" s="31"/>
      <c r="O246" s="31"/>
      <c r="P246" s="31"/>
      <c r="Q246" s="31"/>
      <c r="R246" s="31"/>
      <c r="S246" s="31"/>
      <c r="T246" s="350">
        <v>100</v>
      </c>
      <c r="U246" s="31"/>
      <c r="V246" s="31"/>
      <c r="W246" s="20" t="s">
        <v>354</v>
      </c>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c r="AY246" s="32"/>
      <c r="AZ246" s="32"/>
      <c r="BA246" s="32"/>
      <c r="BB246" s="32"/>
      <c r="BC246" s="32"/>
      <c r="BD246" s="32"/>
      <c r="BE246" s="32"/>
      <c r="BF246" s="32"/>
      <c r="BG246" s="32"/>
      <c r="BH246" s="32"/>
      <c r="BI246" s="32"/>
      <c r="BJ246" s="32"/>
      <c r="BK246" s="32"/>
      <c r="BL246" s="32"/>
      <c r="BM246" s="32"/>
      <c r="BN246" s="32"/>
      <c r="BO246" s="32"/>
      <c r="BP246" s="32"/>
      <c r="BQ246" s="32"/>
      <c r="BR246" s="32"/>
      <c r="BS246" s="32"/>
      <c r="BT246" s="32"/>
      <c r="BU246" s="32"/>
      <c r="BV246" s="32"/>
      <c r="BW246" s="32"/>
      <c r="BX246" s="32"/>
      <c r="BY246" s="32"/>
      <c r="BZ246" s="32"/>
      <c r="CA246" s="32"/>
      <c r="CB246" s="32"/>
      <c r="CC246" s="32"/>
      <c r="CD246" s="32"/>
      <c r="CE246" s="32"/>
      <c r="CF246" s="32"/>
      <c r="CG246" s="32"/>
      <c r="CH246" s="32"/>
      <c r="CI246" s="32"/>
      <c r="CJ246" s="32"/>
      <c r="CK246" s="32"/>
      <c r="CL246" s="32"/>
      <c r="CM246" s="32"/>
      <c r="CN246" s="32"/>
      <c r="CO246" s="32"/>
      <c r="CP246" s="32"/>
      <c r="CQ246" s="32"/>
      <c r="CR246" s="32"/>
      <c r="CS246" s="32"/>
      <c r="CT246" s="32"/>
      <c r="CU246" s="32"/>
      <c r="CV246" s="32"/>
      <c r="CW246" s="32"/>
      <c r="CX246" s="32"/>
      <c r="CY246" s="32"/>
      <c r="CZ246" s="32"/>
      <c r="DA246" s="32"/>
      <c r="DB246" s="32"/>
      <c r="DC246" s="32"/>
      <c r="DD246" s="32"/>
      <c r="DE246" s="32"/>
      <c r="DF246" s="32"/>
      <c r="DG246" s="32"/>
      <c r="DH246" s="32"/>
      <c r="DI246" s="32"/>
      <c r="DJ246" s="32"/>
      <c r="DK246" s="32"/>
      <c r="DL246" s="32"/>
      <c r="DM246" s="32"/>
      <c r="DN246" s="32"/>
      <c r="DO246" s="32"/>
      <c r="DP246" s="32"/>
      <c r="DQ246" s="32"/>
      <c r="DR246" s="32"/>
      <c r="DS246" s="32"/>
      <c r="DT246" s="32"/>
      <c r="DU246" s="32"/>
      <c r="DV246" s="32"/>
      <c r="DW246" s="32"/>
      <c r="DX246" s="32"/>
      <c r="DY246" s="32"/>
      <c r="DZ246" s="32"/>
      <c r="EA246" s="32"/>
      <c r="EB246" s="32"/>
      <c r="EC246" s="32"/>
      <c r="ED246" s="32"/>
      <c r="EE246" s="32"/>
      <c r="EF246" s="32"/>
      <c r="EG246" s="32"/>
      <c r="EH246" s="32"/>
      <c r="EI246" s="32"/>
      <c r="EJ246" s="32"/>
      <c r="EK246" s="32"/>
      <c r="EL246" s="32"/>
      <c r="EM246" s="32"/>
      <c r="EN246" s="32"/>
      <c r="EO246" s="32"/>
      <c r="EP246" s="32"/>
      <c r="EQ246" s="32"/>
      <c r="ER246" s="32"/>
      <c r="ES246" s="32"/>
      <c r="ET246" s="32"/>
      <c r="EU246" s="32"/>
      <c r="EV246" s="32"/>
      <c r="EW246" s="32"/>
      <c r="EX246" s="32"/>
      <c r="EY246" s="32"/>
      <c r="EZ246" s="32"/>
      <c r="FA246" s="32"/>
      <c r="FB246" s="32"/>
      <c r="FC246" s="32"/>
      <c r="FD246" s="32"/>
      <c r="FE246" s="32"/>
      <c r="FF246" s="32"/>
      <c r="FG246" s="32"/>
      <c r="FH246" s="32"/>
      <c r="FI246" s="32"/>
      <c r="FJ246" s="32"/>
      <c r="FK246" s="32"/>
      <c r="FL246" s="32"/>
      <c r="FM246" s="32"/>
      <c r="FN246" s="32"/>
      <c r="FO246" s="32"/>
      <c r="FP246" s="32"/>
      <c r="FQ246" s="32"/>
      <c r="FR246" s="32"/>
      <c r="FS246" s="32"/>
      <c r="FT246" s="32"/>
      <c r="FU246" s="32"/>
      <c r="FV246" s="32"/>
      <c r="FW246" s="32"/>
      <c r="FX246" s="32"/>
      <c r="FY246" s="32"/>
      <c r="FZ246" s="32"/>
      <c r="GA246" s="32"/>
      <c r="GB246" s="32"/>
      <c r="GC246" s="32"/>
      <c r="GD246" s="32"/>
      <c r="GE246" s="32"/>
      <c r="GF246" s="32"/>
      <c r="GG246" s="32"/>
      <c r="GH246" s="32"/>
      <c r="GI246" s="32"/>
      <c r="GJ246" s="32"/>
      <c r="GK246" s="32"/>
      <c r="GL246" s="32"/>
      <c r="GM246" s="32"/>
      <c r="GN246" s="32"/>
      <c r="GO246" s="32"/>
      <c r="GP246" s="32"/>
      <c r="GQ246" s="32"/>
      <c r="GR246" s="32"/>
      <c r="GS246" s="32"/>
      <c r="GT246" s="32"/>
      <c r="GU246" s="32"/>
      <c r="GV246" s="32"/>
      <c r="GW246" s="32"/>
      <c r="GX246" s="32"/>
      <c r="GY246" s="32"/>
      <c r="GZ246" s="32"/>
      <c r="HA246" s="32"/>
      <c r="HB246" s="32"/>
      <c r="HC246" s="32"/>
      <c r="HD246" s="32"/>
      <c r="HE246" s="32"/>
      <c r="HF246" s="32"/>
      <c r="HG246" s="32"/>
      <c r="HH246" s="32"/>
      <c r="HI246" s="32"/>
      <c r="HJ246" s="32"/>
      <c r="HK246" s="32"/>
      <c r="HL246" s="32"/>
      <c r="HM246" s="32"/>
      <c r="HN246" s="32"/>
      <c r="HO246" s="32"/>
      <c r="HP246" s="32"/>
      <c r="HQ246" s="32"/>
      <c r="HR246" s="32"/>
      <c r="HS246" s="32"/>
      <c r="HT246" s="32"/>
      <c r="HU246" s="32"/>
      <c r="HV246" s="32"/>
      <c r="HW246" s="32"/>
      <c r="HX246" s="32"/>
      <c r="HY246" s="32"/>
      <c r="HZ246" s="32"/>
      <c r="IA246" s="32"/>
      <c r="IB246" s="32"/>
      <c r="IC246" s="32"/>
      <c r="ID246" s="32"/>
      <c r="IE246" s="32"/>
      <c r="IF246" s="32"/>
      <c r="IG246" s="32"/>
      <c r="IH246" s="32"/>
      <c r="II246" s="32"/>
      <c r="IJ246" s="32"/>
      <c r="IK246" s="32"/>
      <c r="IL246" s="32"/>
      <c r="IM246" s="32"/>
      <c r="IN246" s="32"/>
      <c r="IO246" s="32"/>
      <c r="IP246" s="32"/>
      <c r="IQ246" s="32"/>
      <c r="IR246" s="32"/>
      <c r="IS246" s="32"/>
      <c r="IT246" s="32"/>
      <c r="IU246" s="32"/>
    </row>
    <row r="247" spans="1:255" s="22" customFormat="1" ht="50.1" customHeight="1">
      <c r="A247" s="98">
        <v>8</v>
      </c>
      <c r="B247" s="23" t="s">
        <v>1136</v>
      </c>
      <c r="C247" s="20" t="s">
        <v>146</v>
      </c>
      <c r="D247" s="21"/>
      <c r="E247" s="21"/>
      <c r="F247" s="21"/>
      <c r="G247" s="21"/>
      <c r="H247" s="21"/>
      <c r="I247" s="21"/>
      <c r="J247" s="21"/>
      <c r="K247" s="21"/>
      <c r="L247" s="21"/>
      <c r="M247" s="21"/>
      <c r="N247" s="21"/>
      <c r="O247" s="21"/>
      <c r="P247" s="21"/>
      <c r="Q247" s="21"/>
      <c r="R247" s="21"/>
      <c r="S247" s="21"/>
      <c r="T247" s="350">
        <v>30000</v>
      </c>
      <c r="U247" s="21"/>
      <c r="V247" s="21"/>
      <c r="W247" s="20" t="s">
        <v>1129</v>
      </c>
    </row>
    <row r="248" spans="1:255" s="105" customFormat="1" ht="30.6" customHeight="1">
      <c r="A248" s="98">
        <v>9</v>
      </c>
      <c r="B248" s="97" t="s">
        <v>1137</v>
      </c>
      <c r="C248" s="20" t="s">
        <v>146</v>
      </c>
      <c r="D248" s="21"/>
      <c r="E248" s="21"/>
      <c r="F248" s="21"/>
      <c r="G248" s="21"/>
      <c r="H248" s="21"/>
      <c r="I248" s="21"/>
      <c r="J248" s="21"/>
      <c r="K248" s="21"/>
      <c r="L248" s="21"/>
      <c r="M248" s="21"/>
      <c r="N248" s="21"/>
      <c r="O248" s="21"/>
      <c r="P248" s="21"/>
      <c r="Q248" s="21"/>
      <c r="R248" s="21"/>
      <c r="S248" s="21"/>
      <c r="T248" s="350">
        <v>2000</v>
      </c>
      <c r="U248" s="21"/>
      <c r="V248" s="21"/>
      <c r="W248" s="20" t="s">
        <v>1129</v>
      </c>
      <c r="X248" s="22"/>
      <c r="Y248" s="22"/>
      <c r="Z248" s="22"/>
      <c r="AA248" s="22"/>
      <c r="AB248" s="22"/>
      <c r="AC248" s="22"/>
      <c r="AD248" s="22"/>
      <c r="AE248" s="22"/>
      <c r="AF248" s="22"/>
      <c r="AG248" s="22"/>
      <c r="AH248" s="22"/>
      <c r="AI248" s="22"/>
      <c r="AJ248" s="22"/>
      <c r="AK248" s="22"/>
      <c r="AL248" s="22"/>
      <c r="AM248" s="22"/>
      <c r="AN248" s="22"/>
      <c r="AO248" s="22"/>
      <c r="AP248" s="22"/>
      <c r="AQ248" s="22"/>
      <c r="AR248" s="22"/>
      <c r="AS248" s="22"/>
      <c r="AT248" s="22"/>
      <c r="AU248" s="22"/>
      <c r="AV248" s="22"/>
      <c r="AW248" s="22"/>
      <c r="AX248" s="22"/>
      <c r="AY248" s="22"/>
      <c r="AZ248" s="22"/>
      <c r="BA248" s="22"/>
      <c r="BB248" s="22"/>
      <c r="BC248" s="22"/>
      <c r="BD248" s="22"/>
      <c r="BE248" s="22"/>
      <c r="BF248" s="22"/>
      <c r="BG248" s="22"/>
      <c r="BH248" s="22"/>
      <c r="BI248" s="22"/>
      <c r="BJ248" s="22"/>
      <c r="BK248" s="22"/>
      <c r="BL248" s="22"/>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c r="CM248" s="22"/>
      <c r="CN248" s="22"/>
      <c r="CO248" s="22"/>
      <c r="CP248" s="22"/>
      <c r="CQ248" s="22"/>
      <c r="CR248" s="22"/>
      <c r="CS248" s="22"/>
      <c r="CT248" s="22"/>
      <c r="CU248" s="22"/>
      <c r="CV248" s="22"/>
      <c r="CW248" s="22"/>
      <c r="CX248" s="22"/>
      <c r="CY248" s="22"/>
      <c r="CZ248" s="22"/>
      <c r="DA248" s="22"/>
      <c r="DB248" s="22"/>
      <c r="DC248" s="22"/>
      <c r="DD248" s="22"/>
      <c r="DE248" s="22"/>
      <c r="DF248" s="22"/>
      <c r="DG248" s="22"/>
      <c r="DH248" s="22"/>
      <c r="DI248" s="22"/>
      <c r="DJ248" s="22"/>
      <c r="DK248" s="22"/>
      <c r="DL248" s="22"/>
      <c r="DM248" s="22"/>
      <c r="DN248" s="22"/>
      <c r="DO248" s="22"/>
      <c r="DP248" s="22"/>
      <c r="DQ248" s="22"/>
      <c r="DR248" s="22"/>
      <c r="DS248" s="22"/>
      <c r="DT248" s="22"/>
      <c r="DU248" s="22"/>
      <c r="DV248" s="22"/>
      <c r="DW248" s="22"/>
      <c r="DX248" s="22"/>
      <c r="DY248" s="22"/>
      <c r="DZ248" s="22"/>
      <c r="EA248" s="22"/>
      <c r="EB248" s="22"/>
      <c r="EC248" s="22"/>
      <c r="ED248" s="22"/>
      <c r="EE248" s="22"/>
      <c r="EF248" s="22"/>
      <c r="EG248" s="22"/>
      <c r="EH248" s="22"/>
      <c r="EI248" s="22"/>
      <c r="EJ248" s="22"/>
      <c r="EK248" s="22"/>
      <c r="EL248" s="22"/>
      <c r="EM248" s="22"/>
      <c r="EN248" s="22"/>
      <c r="EO248" s="22"/>
      <c r="EP248" s="22"/>
      <c r="EQ248" s="22"/>
      <c r="ER248" s="22"/>
      <c r="ES248" s="22"/>
      <c r="ET248" s="22"/>
      <c r="EU248" s="22"/>
      <c r="EV248" s="22"/>
      <c r="EW248" s="22"/>
      <c r="EX248" s="22"/>
      <c r="EY248" s="22"/>
      <c r="EZ248" s="22"/>
      <c r="FA248" s="22"/>
      <c r="FB248" s="22"/>
      <c r="FC248" s="22"/>
      <c r="FD248" s="22"/>
      <c r="FE248" s="22"/>
      <c r="FF248" s="22"/>
      <c r="FG248" s="22"/>
      <c r="FH248" s="22"/>
      <c r="FI248" s="22"/>
      <c r="FJ248" s="22"/>
      <c r="FK248" s="22"/>
      <c r="FL248" s="22"/>
      <c r="FM248" s="22"/>
      <c r="FN248" s="22"/>
      <c r="FO248" s="22"/>
      <c r="FP248" s="22"/>
      <c r="FQ248" s="22"/>
      <c r="FR248" s="22"/>
      <c r="FS248" s="22"/>
      <c r="FT248" s="22"/>
      <c r="FU248" s="22"/>
      <c r="FV248" s="22"/>
      <c r="FW248" s="22"/>
      <c r="FX248" s="22"/>
      <c r="FY248" s="22"/>
      <c r="FZ248" s="22"/>
      <c r="GA248" s="22"/>
      <c r="GB248" s="22"/>
      <c r="GC248" s="22"/>
      <c r="GD248" s="22"/>
      <c r="GE248" s="22"/>
      <c r="GF248" s="22"/>
      <c r="GG248" s="22"/>
      <c r="GH248" s="22"/>
      <c r="GI248" s="22"/>
      <c r="GJ248" s="22"/>
      <c r="GK248" s="22"/>
      <c r="GL248" s="22"/>
      <c r="GM248" s="22"/>
      <c r="GN248" s="22"/>
      <c r="GO248" s="22"/>
      <c r="GP248" s="22"/>
      <c r="GQ248" s="22"/>
      <c r="GR248" s="22"/>
      <c r="GS248" s="22"/>
      <c r="GT248" s="22"/>
      <c r="GU248" s="22"/>
      <c r="GV248" s="22"/>
      <c r="GW248" s="22"/>
      <c r="GX248" s="22"/>
      <c r="GY248" s="22"/>
      <c r="GZ248" s="22"/>
      <c r="HA248" s="22"/>
      <c r="HB248" s="22"/>
      <c r="HC248" s="22"/>
      <c r="HD248" s="22"/>
      <c r="HE248" s="22"/>
      <c r="HF248" s="22"/>
      <c r="HG248" s="22"/>
      <c r="HH248" s="22"/>
      <c r="HI248" s="22"/>
      <c r="HJ248" s="22"/>
      <c r="HK248" s="22"/>
      <c r="HL248" s="22"/>
      <c r="HM248" s="22"/>
      <c r="HN248" s="22"/>
      <c r="HO248" s="22"/>
      <c r="HP248" s="22"/>
      <c r="HQ248" s="22"/>
      <c r="HR248" s="22"/>
      <c r="HS248" s="22"/>
      <c r="HT248" s="22"/>
      <c r="HU248" s="22"/>
      <c r="HV248" s="22"/>
      <c r="HW248" s="22"/>
      <c r="HX248" s="22"/>
      <c r="HY248" s="22"/>
      <c r="HZ248" s="22"/>
      <c r="IA248" s="22"/>
      <c r="IB248" s="22"/>
      <c r="IC248" s="22"/>
      <c r="ID248" s="22"/>
      <c r="IE248" s="22"/>
      <c r="IF248" s="22"/>
      <c r="IG248" s="22"/>
      <c r="IH248" s="22"/>
      <c r="II248" s="22"/>
      <c r="IJ248" s="22"/>
      <c r="IK248" s="22"/>
      <c r="IL248" s="22"/>
      <c r="IM248" s="22"/>
      <c r="IN248" s="22"/>
      <c r="IO248" s="22"/>
      <c r="IP248" s="22"/>
      <c r="IQ248" s="22"/>
      <c r="IR248" s="22"/>
      <c r="IS248" s="22"/>
      <c r="IT248" s="22"/>
      <c r="IU248" s="22"/>
    </row>
    <row r="249" spans="1:255" s="105" customFormat="1" ht="31.5" customHeight="1">
      <c r="A249" s="98">
        <v>10</v>
      </c>
      <c r="B249" s="97" t="s">
        <v>1543</v>
      </c>
      <c r="C249" s="20" t="s">
        <v>146</v>
      </c>
      <c r="D249" s="21"/>
      <c r="E249" s="21"/>
      <c r="F249" s="21"/>
      <c r="G249" s="21"/>
      <c r="H249" s="21"/>
      <c r="I249" s="21"/>
      <c r="J249" s="21"/>
      <c r="K249" s="21"/>
      <c r="L249" s="21"/>
      <c r="M249" s="21"/>
      <c r="N249" s="21"/>
      <c r="O249" s="21"/>
      <c r="P249" s="21"/>
      <c r="Q249" s="21"/>
      <c r="R249" s="21"/>
      <c r="S249" s="21"/>
      <c r="T249" s="350">
        <v>400</v>
      </c>
      <c r="U249" s="21"/>
      <c r="V249" s="21"/>
      <c r="W249" s="20" t="s">
        <v>1129</v>
      </c>
      <c r="X249" s="22"/>
      <c r="Y249" s="22"/>
      <c r="Z249" s="22"/>
      <c r="AA249" s="22"/>
      <c r="AB249" s="22"/>
      <c r="AC249" s="22"/>
      <c r="AD249" s="22"/>
      <c r="AE249" s="22"/>
      <c r="AF249" s="22"/>
      <c r="AG249" s="22"/>
      <c r="AH249" s="22"/>
      <c r="AI249" s="22"/>
      <c r="AJ249" s="22"/>
      <c r="AK249" s="22"/>
      <c r="AL249" s="22"/>
      <c r="AM249" s="22"/>
      <c r="AN249" s="22"/>
      <c r="AO249" s="22"/>
      <c r="AP249" s="22"/>
      <c r="AQ249" s="22"/>
      <c r="AR249" s="22"/>
      <c r="AS249" s="22"/>
      <c r="AT249" s="22"/>
      <c r="AU249" s="22"/>
      <c r="AV249" s="22"/>
      <c r="AW249" s="22"/>
      <c r="AX249" s="22"/>
      <c r="AY249" s="22"/>
      <c r="AZ249" s="22"/>
      <c r="BA249" s="22"/>
      <c r="BB249" s="22"/>
      <c r="BC249" s="22"/>
      <c r="BD249" s="22"/>
      <c r="BE249" s="22"/>
      <c r="BF249" s="22"/>
      <c r="BG249" s="22"/>
      <c r="BH249" s="22"/>
      <c r="BI249" s="22"/>
      <c r="BJ249" s="22"/>
      <c r="BK249" s="22"/>
      <c r="BL249" s="22"/>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c r="CM249" s="22"/>
      <c r="CN249" s="22"/>
      <c r="CO249" s="22"/>
      <c r="CP249" s="22"/>
      <c r="CQ249" s="22"/>
      <c r="CR249" s="22"/>
      <c r="CS249" s="22"/>
      <c r="CT249" s="22"/>
      <c r="CU249" s="22"/>
      <c r="CV249" s="22"/>
      <c r="CW249" s="22"/>
      <c r="CX249" s="22"/>
      <c r="CY249" s="22"/>
      <c r="CZ249" s="22"/>
      <c r="DA249" s="22"/>
      <c r="DB249" s="22"/>
      <c r="DC249" s="22"/>
      <c r="DD249" s="22"/>
      <c r="DE249" s="22"/>
      <c r="DF249" s="22"/>
      <c r="DG249" s="22"/>
      <c r="DH249" s="22"/>
      <c r="DI249" s="22"/>
      <c r="DJ249" s="22"/>
      <c r="DK249" s="22"/>
      <c r="DL249" s="22"/>
      <c r="DM249" s="22"/>
      <c r="DN249" s="22"/>
      <c r="DO249" s="22"/>
      <c r="DP249" s="22"/>
      <c r="DQ249" s="22"/>
      <c r="DR249" s="22"/>
      <c r="DS249" s="22"/>
      <c r="DT249" s="22"/>
      <c r="DU249" s="22"/>
      <c r="DV249" s="22"/>
      <c r="DW249" s="22"/>
      <c r="DX249" s="22"/>
      <c r="DY249" s="22"/>
      <c r="DZ249" s="22"/>
      <c r="EA249" s="22"/>
      <c r="EB249" s="22"/>
      <c r="EC249" s="22"/>
      <c r="ED249" s="22"/>
      <c r="EE249" s="22"/>
      <c r="EF249" s="22"/>
      <c r="EG249" s="22"/>
      <c r="EH249" s="22"/>
      <c r="EI249" s="22"/>
      <c r="EJ249" s="22"/>
      <c r="EK249" s="22"/>
      <c r="EL249" s="22"/>
      <c r="EM249" s="22"/>
      <c r="EN249" s="22"/>
      <c r="EO249" s="22"/>
      <c r="EP249" s="22"/>
      <c r="EQ249" s="22"/>
      <c r="ER249" s="22"/>
      <c r="ES249" s="22"/>
      <c r="ET249" s="22"/>
      <c r="EU249" s="22"/>
      <c r="EV249" s="22"/>
      <c r="EW249" s="22"/>
      <c r="EX249" s="22"/>
      <c r="EY249" s="22"/>
      <c r="EZ249" s="22"/>
      <c r="FA249" s="22"/>
      <c r="FB249" s="22"/>
      <c r="FC249" s="22"/>
      <c r="FD249" s="22"/>
      <c r="FE249" s="22"/>
      <c r="FF249" s="22"/>
      <c r="FG249" s="22"/>
      <c r="FH249" s="22"/>
      <c r="FI249" s="22"/>
      <c r="FJ249" s="22"/>
      <c r="FK249" s="22"/>
      <c r="FL249" s="22"/>
      <c r="FM249" s="22"/>
      <c r="FN249" s="22"/>
      <c r="FO249" s="22"/>
      <c r="FP249" s="22"/>
      <c r="FQ249" s="22"/>
      <c r="FR249" s="22"/>
      <c r="FS249" s="22"/>
      <c r="FT249" s="22"/>
      <c r="FU249" s="22"/>
      <c r="FV249" s="22"/>
      <c r="FW249" s="22"/>
      <c r="FX249" s="22"/>
      <c r="FY249" s="22"/>
      <c r="FZ249" s="22"/>
      <c r="GA249" s="22"/>
      <c r="GB249" s="22"/>
      <c r="GC249" s="22"/>
      <c r="GD249" s="22"/>
      <c r="GE249" s="22"/>
      <c r="GF249" s="22"/>
      <c r="GG249" s="22"/>
      <c r="GH249" s="22"/>
      <c r="GI249" s="22"/>
      <c r="GJ249" s="22"/>
      <c r="GK249" s="22"/>
      <c r="GL249" s="22"/>
      <c r="GM249" s="22"/>
      <c r="GN249" s="22"/>
      <c r="GO249" s="22"/>
      <c r="GP249" s="22"/>
      <c r="GQ249" s="22"/>
      <c r="GR249" s="22"/>
      <c r="GS249" s="22"/>
      <c r="GT249" s="22"/>
      <c r="GU249" s="22"/>
      <c r="GV249" s="22"/>
      <c r="GW249" s="22"/>
      <c r="GX249" s="22"/>
      <c r="GY249" s="22"/>
      <c r="GZ249" s="22"/>
      <c r="HA249" s="22"/>
      <c r="HB249" s="22"/>
      <c r="HC249" s="22"/>
      <c r="HD249" s="22"/>
      <c r="HE249" s="22"/>
      <c r="HF249" s="22"/>
      <c r="HG249" s="22"/>
      <c r="HH249" s="22"/>
      <c r="HI249" s="22"/>
      <c r="HJ249" s="22"/>
      <c r="HK249" s="22"/>
      <c r="HL249" s="22"/>
      <c r="HM249" s="22"/>
      <c r="HN249" s="22"/>
      <c r="HO249" s="22"/>
      <c r="HP249" s="22"/>
      <c r="HQ249" s="22"/>
      <c r="HR249" s="22"/>
      <c r="HS249" s="22"/>
      <c r="HT249" s="22"/>
      <c r="HU249" s="22"/>
      <c r="HV249" s="22"/>
      <c r="HW249" s="22"/>
      <c r="HX249" s="22"/>
      <c r="HY249" s="22"/>
      <c r="HZ249" s="22"/>
      <c r="IA249" s="22"/>
      <c r="IB249" s="22"/>
      <c r="IC249" s="22"/>
      <c r="ID249" s="22"/>
      <c r="IE249" s="22"/>
      <c r="IF249" s="22"/>
      <c r="IG249" s="22"/>
      <c r="IH249" s="22"/>
      <c r="II249" s="22"/>
      <c r="IJ249" s="22"/>
      <c r="IK249" s="22"/>
      <c r="IL249" s="22"/>
      <c r="IM249" s="22"/>
      <c r="IN249" s="22"/>
      <c r="IO249" s="22"/>
      <c r="IP249" s="22"/>
      <c r="IQ249" s="22"/>
      <c r="IR249" s="22"/>
      <c r="IS249" s="22"/>
      <c r="IT249" s="22"/>
      <c r="IU249" s="22"/>
    </row>
    <row r="250" spans="1:255" s="105" customFormat="1" ht="29.1" customHeight="1">
      <c r="A250" s="98">
        <v>11</v>
      </c>
      <c r="B250" s="97" t="s">
        <v>1138</v>
      </c>
      <c r="C250" s="20" t="s">
        <v>146</v>
      </c>
      <c r="D250" s="21"/>
      <c r="E250" s="21"/>
      <c r="F250" s="21"/>
      <c r="G250" s="21"/>
      <c r="H250" s="21"/>
      <c r="I250" s="21"/>
      <c r="J250" s="21"/>
      <c r="K250" s="21"/>
      <c r="L250" s="21"/>
      <c r="M250" s="21"/>
      <c r="N250" s="21"/>
      <c r="O250" s="21"/>
      <c r="P250" s="21"/>
      <c r="Q250" s="21"/>
      <c r="R250" s="21"/>
      <c r="S250" s="21"/>
      <c r="T250" s="350">
        <v>500</v>
      </c>
      <c r="U250" s="21"/>
      <c r="V250" s="21"/>
      <c r="W250" s="20" t="s">
        <v>1129</v>
      </c>
      <c r="X250" s="22"/>
      <c r="Y250" s="22"/>
      <c r="Z250" s="22"/>
      <c r="AA250" s="22"/>
      <c r="AB250" s="22"/>
      <c r="AC250" s="22"/>
      <c r="AD250" s="22"/>
      <c r="AE250" s="22"/>
      <c r="AF250" s="22"/>
      <c r="AG250" s="22"/>
      <c r="AH250" s="22"/>
      <c r="AI250" s="22"/>
      <c r="AJ250" s="22"/>
      <c r="AK250" s="22"/>
      <c r="AL250" s="22"/>
      <c r="AM250" s="22"/>
      <c r="AN250" s="22"/>
      <c r="AO250" s="22"/>
      <c r="AP250" s="22"/>
      <c r="AQ250" s="22"/>
      <c r="AR250" s="22"/>
      <c r="AS250" s="22"/>
      <c r="AT250" s="22"/>
      <c r="AU250" s="22"/>
      <c r="AV250" s="22"/>
      <c r="AW250" s="22"/>
      <c r="AX250" s="22"/>
      <c r="AY250" s="22"/>
      <c r="AZ250" s="22"/>
      <c r="BA250" s="22"/>
      <c r="BB250" s="22"/>
      <c r="BC250" s="22"/>
      <c r="BD250" s="22"/>
      <c r="BE250" s="22"/>
      <c r="BF250" s="22"/>
      <c r="BG250" s="22"/>
      <c r="BH250" s="22"/>
      <c r="BI250" s="22"/>
      <c r="BJ250" s="22"/>
      <c r="BK250" s="22"/>
      <c r="BL250" s="22"/>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c r="CM250" s="22"/>
      <c r="CN250" s="22"/>
      <c r="CO250" s="22"/>
      <c r="CP250" s="22"/>
      <c r="CQ250" s="22"/>
      <c r="CR250" s="22"/>
      <c r="CS250" s="22"/>
      <c r="CT250" s="22"/>
      <c r="CU250" s="22"/>
      <c r="CV250" s="22"/>
      <c r="CW250" s="22"/>
      <c r="CX250" s="22"/>
      <c r="CY250" s="22"/>
      <c r="CZ250" s="22"/>
      <c r="DA250" s="22"/>
      <c r="DB250" s="22"/>
      <c r="DC250" s="22"/>
      <c r="DD250" s="22"/>
      <c r="DE250" s="22"/>
      <c r="DF250" s="22"/>
      <c r="DG250" s="22"/>
      <c r="DH250" s="22"/>
      <c r="DI250" s="22"/>
      <c r="DJ250" s="22"/>
      <c r="DK250" s="22"/>
      <c r="DL250" s="22"/>
      <c r="DM250" s="22"/>
      <c r="DN250" s="22"/>
      <c r="DO250" s="22"/>
      <c r="DP250" s="22"/>
      <c r="DQ250" s="22"/>
      <c r="DR250" s="22"/>
      <c r="DS250" s="22"/>
      <c r="DT250" s="22"/>
      <c r="DU250" s="22"/>
      <c r="DV250" s="22"/>
      <c r="DW250" s="22"/>
      <c r="DX250" s="22"/>
      <c r="DY250" s="22"/>
      <c r="DZ250" s="22"/>
      <c r="EA250" s="22"/>
      <c r="EB250" s="22"/>
      <c r="EC250" s="22"/>
      <c r="ED250" s="22"/>
      <c r="EE250" s="22"/>
      <c r="EF250" s="22"/>
      <c r="EG250" s="22"/>
      <c r="EH250" s="22"/>
      <c r="EI250" s="22"/>
      <c r="EJ250" s="22"/>
      <c r="EK250" s="22"/>
      <c r="EL250" s="22"/>
      <c r="EM250" s="22"/>
      <c r="EN250" s="22"/>
      <c r="EO250" s="22"/>
      <c r="EP250" s="22"/>
      <c r="EQ250" s="22"/>
      <c r="ER250" s="22"/>
      <c r="ES250" s="22"/>
      <c r="ET250" s="22"/>
      <c r="EU250" s="22"/>
      <c r="EV250" s="22"/>
      <c r="EW250" s="22"/>
      <c r="EX250" s="22"/>
      <c r="EY250" s="22"/>
      <c r="EZ250" s="22"/>
      <c r="FA250" s="22"/>
      <c r="FB250" s="22"/>
      <c r="FC250" s="22"/>
      <c r="FD250" s="22"/>
      <c r="FE250" s="22"/>
      <c r="FF250" s="22"/>
      <c r="FG250" s="22"/>
      <c r="FH250" s="22"/>
      <c r="FI250" s="22"/>
      <c r="FJ250" s="22"/>
      <c r="FK250" s="22"/>
      <c r="FL250" s="22"/>
      <c r="FM250" s="22"/>
      <c r="FN250" s="22"/>
      <c r="FO250" s="22"/>
      <c r="FP250" s="22"/>
      <c r="FQ250" s="22"/>
      <c r="FR250" s="22"/>
      <c r="FS250" s="22"/>
      <c r="FT250" s="22"/>
      <c r="FU250" s="22"/>
      <c r="FV250" s="22"/>
      <c r="FW250" s="22"/>
      <c r="FX250" s="22"/>
      <c r="FY250" s="22"/>
      <c r="FZ250" s="22"/>
      <c r="GA250" s="22"/>
      <c r="GB250" s="22"/>
      <c r="GC250" s="22"/>
      <c r="GD250" s="22"/>
      <c r="GE250" s="22"/>
      <c r="GF250" s="22"/>
      <c r="GG250" s="22"/>
      <c r="GH250" s="22"/>
      <c r="GI250" s="22"/>
      <c r="GJ250" s="22"/>
      <c r="GK250" s="22"/>
      <c r="GL250" s="22"/>
      <c r="GM250" s="22"/>
      <c r="GN250" s="22"/>
      <c r="GO250" s="22"/>
      <c r="GP250" s="22"/>
      <c r="GQ250" s="22"/>
      <c r="GR250" s="22"/>
      <c r="GS250" s="22"/>
      <c r="GT250" s="22"/>
      <c r="GU250" s="22"/>
      <c r="GV250" s="22"/>
      <c r="GW250" s="22"/>
      <c r="GX250" s="22"/>
      <c r="GY250" s="22"/>
      <c r="GZ250" s="22"/>
      <c r="HA250" s="22"/>
      <c r="HB250" s="22"/>
      <c r="HC250" s="22"/>
      <c r="HD250" s="22"/>
      <c r="HE250" s="22"/>
      <c r="HF250" s="22"/>
      <c r="HG250" s="22"/>
      <c r="HH250" s="22"/>
      <c r="HI250" s="22"/>
      <c r="HJ250" s="22"/>
      <c r="HK250" s="22"/>
      <c r="HL250" s="22"/>
      <c r="HM250" s="22"/>
      <c r="HN250" s="22"/>
      <c r="HO250" s="22"/>
      <c r="HP250" s="22"/>
      <c r="HQ250" s="22"/>
      <c r="HR250" s="22"/>
      <c r="HS250" s="22"/>
      <c r="HT250" s="22"/>
      <c r="HU250" s="22"/>
      <c r="HV250" s="22"/>
      <c r="HW250" s="22"/>
      <c r="HX250" s="22"/>
      <c r="HY250" s="22"/>
      <c r="HZ250" s="22"/>
      <c r="IA250" s="22"/>
      <c r="IB250" s="22"/>
      <c r="IC250" s="22"/>
      <c r="ID250" s="22"/>
      <c r="IE250" s="22"/>
      <c r="IF250" s="22"/>
      <c r="IG250" s="22"/>
      <c r="IH250" s="22"/>
      <c r="II250" s="22"/>
      <c r="IJ250" s="22"/>
      <c r="IK250" s="22"/>
      <c r="IL250" s="22"/>
      <c r="IM250" s="22"/>
      <c r="IN250" s="22"/>
      <c r="IO250" s="22"/>
      <c r="IP250" s="22"/>
      <c r="IQ250" s="22"/>
      <c r="IR250" s="22"/>
      <c r="IS250" s="22"/>
      <c r="IT250" s="22"/>
      <c r="IU250" s="22"/>
    </row>
    <row r="251" spans="1:255" s="105" customFormat="1" ht="52.5" customHeight="1">
      <c r="A251" s="98">
        <v>12</v>
      </c>
      <c r="B251" s="97" t="s">
        <v>1542</v>
      </c>
      <c r="C251" s="20" t="s">
        <v>146</v>
      </c>
      <c r="D251" s="21"/>
      <c r="E251" s="21"/>
      <c r="F251" s="21"/>
      <c r="G251" s="21"/>
      <c r="H251" s="21"/>
      <c r="I251" s="21"/>
      <c r="J251" s="21"/>
      <c r="K251" s="21"/>
      <c r="L251" s="21"/>
      <c r="M251" s="21"/>
      <c r="N251" s="21"/>
      <c r="O251" s="21"/>
      <c r="P251" s="21"/>
      <c r="Q251" s="21"/>
      <c r="R251" s="21"/>
      <c r="S251" s="21"/>
      <c r="T251" s="350">
        <v>500</v>
      </c>
      <c r="U251" s="21"/>
      <c r="V251" s="21"/>
      <c r="W251" s="20" t="s">
        <v>1129</v>
      </c>
      <c r="X251" s="22"/>
      <c r="Y251" s="22"/>
      <c r="Z251" s="22"/>
      <c r="AA251" s="22"/>
      <c r="AB251" s="22"/>
      <c r="AC251" s="22"/>
      <c r="AD251" s="22"/>
      <c r="AE251" s="22"/>
      <c r="AF251" s="22"/>
      <c r="AG251" s="22"/>
      <c r="AH251" s="22"/>
      <c r="AI251" s="22"/>
      <c r="AJ251" s="22"/>
      <c r="AK251" s="22"/>
      <c r="AL251" s="22"/>
      <c r="AM251" s="22"/>
      <c r="AN251" s="22"/>
      <c r="AO251" s="22"/>
      <c r="AP251" s="22"/>
      <c r="AQ251" s="22"/>
      <c r="AR251" s="22"/>
      <c r="AS251" s="22"/>
      <c r="AT251" s="22"/>
      <c r="AU251" s="22"/>
      <c r="AV251" s="22"/>
      <c r="AW251" s="22"/>
      <c r="AX251" s="22"/>
      <c r="AY251" s="22"/>
      <c r="AZ251" s="22"/>
      <c r="BA251" s="22"/>
      <c r="BB251" s="22"/>
      <c r="BC251" s="22"/>
      <c r="BD251" s="22"/>
      <c r="BE251" s="22"/>
      <c r="BF251" s="22"/>
      <c r="BG251" s="22"/>
      <c r="BH251" s="22"/>
      <c r="BI251" s="22"/>
      <c r="BJ251" s="22"/>
      <c r="BK251" s="22"/>
      <c r="BL251" s="22"/>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c r="CM251" s="22"/>
      <c r="CN251" s="22"/>
      <c r="CO251" s="22"/>
      <c r="CP251" s="22"/>
      <c r="CQ251" s="22"/>
      <c r="CR251" s="22"/>
      <c r="CS251" s="22"/>
      <c r="CT251" s="22"/>
      <c r="CU251" s="22"/>
      <c r="CV251" s="22"/>
      <c r="CW251" s="22"/>
      <c r="CX251" s="22"/>
      <c r="CY251" s="22"/>
      <c r="CZ251" s="22"/>
      <c r="DA251" s="22"/>
      <c r="DB251" s="22"/>
      <c r="DC251" s="22"/>
      <c r="DD251" s="22"/>
      <c r="DE251" s="22"/>
      <c r="DF251" s="22"/>
      <c r="DG251" s="22"/>
      <c r="DH251" s="22"/>
      <c r="DI251" s="22"/>
      <c r="DJ251" s="22"/>
      <c r="DK251" s="22"/>
      <c r="DL251" s="22"/>
      <c r="DM251" s="22"/>
      <c r="DN251" s="22"/>
      <c r="DO251" s="22"/>
      <c r="DP251" s="22"/>
      <c r="DQ251" s="22"/>
      <c r="DR251" s="22"/>
      <c r="DS251" s="22"/>
      <c r="DT251" s="22"/>
      <c r="DU251" s="22"/>
      <c r="DV251" s="22"/>
      <c r="DW251" s="22"/>
      <c r="DX251" s="22"/>
      <c r="DY251" s="22"/>
      <c r="DZ251" s="22"/>
      <c r="EA251" s="22"/>
      <c r="EB251" s="22"/>
      <c r="EC251" s="22"/>
      <c r="ED251" s="22"/>
      <c r="EE251" s="22"/>
      <c r="EF251" s="22"/>
      <c r="EG251" s="22"/>
      <c r="EH251" s="22"/>
      <c r="EI251" s="22"/>
      <c r="EJ251" s="22"/>
      <c r="EK251" s="22"/>
      <c r="EL251" s="22"/>
      <c r="EM251" s="22"/>
      <c r="EN251" s="22"/>
      <c r="EO251" s="22"/>
      <c r="EP251" s="22"/>
      <c r="EQ251" s="22"/>
      <c r="ER251" s="22"/>
      <c r="ES251" s="22"/>
      <c r="ET251" s="22"/>
      <c r="EU251" s="22"/>
      <c r="EV251" s="22"/>
      <c r="EW251" s="22"/>
      <c r="EX251" s="22"/>
      <c r="EY251" s="22"/>
      <c r="EZ251" s="22"/>
      <c r="FA251" s="22"/>
      <c r="FB251" s="22"/>
      <c r="FC251" s="22"/>
      <c r="FD251" s="22"/>
      <c r="FE251" s="22"/>
      <c r="FF251" s="22"/>
      <c r="FG251" s="22"/>
      <c r="FH251" s="22"/>
      <c r="FI251" s="22"/>
      <c r="FJ251" s="22"/>
      <c r="FK251" s="22"/>
      <c r="FL251" s="22"/>
      <c r="FM251" s="22"/>
      <c r="FN251" s="22"/>
      <c r="FO251" s="22"/>
      <c r="FP251" s="22"/>
      <c r="FQ251" s="22"/>
      <c r="FR251" s="22"/>
      <c r="FS251" s="22"/>
      <c r="FT251" s="22"/>
      <c r="FU251" s="22"/>
      <c r="FV251" s="22"/>
      <c r="FW251" s="22"/>
      <c r="FX251" s="22"/>
      <c r="FY251" s="22"/>
      <c r="FZ251" s="22"/>
      <c r="GA251" s="22"/>
      <c r="GB251" s="22"/>
      <c r="GC251" s="22"/>
      <c r="GD251" s="22"/>
      <c r="GE251" s="22"/>
      <c r="GF251" s="22"/>
      <c r="GG251" s="22"/>
      <c r="GH251" s="22"/>
      <c r="GI251" s="22"/>
      <c r="GJ251" s="22"/>
      <c r="GK251" s="22"/>
      <c r="GL251" s="22"/>
      <c r="GM251" s="22"/>
      <c r="GN251" s="22"/>
      <c r="GO251" s="22"/>
      <c r="GP251" s="22"/>
      <c r="GQ251" s="22"/>
      <c r="GR251" s="22"/>
      <c r="GS251" s="22"/>
      <c r="GT251" s="22"/>
      <c r="GU251" s="22"/>
      <c r="GV251" s="22"/>
      <c r="GW251" s="22"/>
      <c r="GX251" s="22"/>
      <c r="GY251" s="22"/>
      <c r="GZ251" s="22"/>
      <c r="HA251" s="22"/>
      <c r="HB251" s="22"/>
      <c r="HC251" s="22"/>
      <c r="HD251" s="22"/>
      <c r="HE251" s="22"/>
      <c r="HF251" s="22"/>
      <c r="HG251" s="22"/>
      <c r="HH251" s="22"/>
      <c r="HI251" s="22"/>
      <c r="HJ251" s="22"/>
      <c r="HK251" s="22"/>
      <c r="HL251" s="22"/>
      <c r="HM251" s="22"/>
      <c r="HN251" s="22"/>
      <c r="HO251" s="22"/>
      <c r="HP251" s="22"/>
      <c r="HQ251" s="22"/>
      <c r="HR251" s="22"/>
      <c r="HS251" s="22"/>
      <c r="HT251" s="22"/>
      <c r="HU251" s="22"/>
      <c r="HV251" s="22"/>
      <c r="HW251" s="22"/>
      <c r="HX251" s="22"/>
      <c r="HY251" s="22"/>
      <c r="HZ251" s="22"/>
      <c r="IA251" s="22"/>
      <c r="IB251" s="22"/>
      <c r="IC251" s="22"/>
      <c r="ID251" s="22"/>
      <c r="IE251" s="22"/>
      <c r="IF251" s="22"/>
      <c r="IG251" s="22"/>
      <c r="IH251" s="22"/>
      <c r="II251" s="22"/>
      <c r="IJ251" s="22"/>
      <c r="IK251" s="22"/>
      <c r="IL251" s="22"/>
      <c r="IM251" s="22"/>
      <c r="IN251" s="22"/>
      <c r="IO251" s="22"/>
      <c r="IP251" s="22"/>
      <c r="IQ251" s="22"/>
      <c r="IR251" s="22"/>
      <c r="IS251" s="22"/>
      <c r="IT251" s="22"/>
      <c r="IU251" s="22"/>
    </row>
    <row r="252" spans="1:255" s="105" customFormat="1" ht="32.1" customHeight="1">
      <c r="A252" s="98">
        <v>13</v>
      </c>
      <c r="B252" s="97" t="s">
        <v>1139</v>
      </c>
      <c r="C252" s="20" t="s">
        <v>150</v>
      </c>
      <c r="D252" s="21"/>
      <c r="E252" s="21"/>
      <c r="F252" s="21"/>
      <c r="G252" s="21"/>
      <c r="H252" s="21"/>
      <c r="I252" s="21"/>
      <c r="J252" s="21"/>
      <c r="K252" s="21"/>
      <c r="L252" s="21"/>
      <c r="M252" s="21"/>
      <c r="N252" s="21"/>
      <c r="O252" s="21"/>
      <c r="P252" s="21"/>
      <c r="Q252" s="21"/>
      <c r="R252" s="21"/>
      <c r="S252" s="21"/>
      <c r="T252" s="350">
        <v>400</v>
      </c>
      <c r="U252" s="21"/>
      <c r="V252" s="21"/>
      <c r="W252" s="20" t="s">
        <v>1129</v>
      </c>
      <c r="X252" s="22"/>
      <c r="Y252" s="22"/>
      <c r="Z252" s="22"/>
      <c r="AA252" s="22"/>
      <c r="AB252" s="22"/>
      <c r="AC252" s="22"/>
      <c r="AD252" s="22"/>
      <c r="AE252" s="22"/>
      <c r="AF252" s="22"/>
      <c r="AG252" s="22"/>
      <c r="AH252" s="22"/>
      <c r="AI252" s="22"/>
      <c r="AJ252" s="22"/>
      <c r="AK252" s="22"/>
      <c r="AL252" s="22"/>
      <c r="AM252" s="22"/>
      <c r="AN252" s="22"/>
      <c r="AO252" s="22"/>
      <c r="AP252" s="22"/>
      <c r="AQ252" s="22"/>
      <c r="AR252" s="22"/>
      <c r="AS252" s="22"/>
      <c r="AT252" s="22"/>
      <c r="AU252" s="22"/>
      <c r="AV252" s="22"/>
      <c r="AW252" s="22"/>
      <c r="AX252" s="22"/>
      <c r="AY252" s="22"/>
      <c r="AZ252" s="22"/>
      <c r="BA252" s="22"/>
      <c r="BB252" s="22"/>
      <c r="BC252" s="22"/>
      <c r="BD252" s="22"/>
      <c r="BE252" s="22"/>
      <c r="BF252" s="22"/>
      <c r="BG252" s="22"/>
      <c r="BH252" s="22"/>
      <c r="BI252" s="22"/>
      <c r="BJ252" s="22"/>
      <c r="BK252" s="22"/>
      <c r="BL252" s="22"/>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c r="CM252" s="22"/>
      <c r="CN252" s="22"/>
      <c r="CO252" s="22"/>
      <c r="CP252" s="22"/>
      <c r="CQ252" s="22"/>
      <c r="CR252" s="22"/>
      <c r="CS252" s="22"/>
      <c r="CT252" s="22"/>
      <c r="CU252" s="22"/>
      <c r="CV252" s="22"/>
      <c r="CW252" s="22"/>
      <c r="CX252" s="22"/>
      <c r="CY252" s="22"/>
      <c r="CZ252" s="22"/>
      <c r="DA252" s="22"/>
      <c r="DB252" s="22"/>
      <c r="DC252" s="22"/>
      <c r="DD252" s="22"/>
      <c r="DE252" s="22"/>
      <c r="DF252" s="22"/>
      <c r="DG252" s="22"/>
      <c r="DH252" s="22"/>
      <c r="DI252" s="22"/>
      <c r="DJ252" s="22"/>
      <c r="DK252" s="22"/>
      <c r="DL252" s="22"/>
      <c r="DM252" s="22"/>
      <c r="DN252" s="22"/>
      <c r="DO252" s="22"/>
      <c r="DP252" s="22"/>
      <c r="DQ252" s="22"/>
      <c r="DR252" s="22"/>
      <c r="DS252" s="22"/>
      <c r="DT252" s="22"/>
      <c r="DU252" s="22"/>
      <c r="DV252" s="22"/>
      <c r="DW252" s="22"/>
      <c r="DX252" s="22"/>
      <c r="DY252" s="22"/>
      <c r="DZ252" s="22"/>
      <c r="EA252" s="22"/>
      <c r="EB252" s="22"/>
      <c r="EC252" s="22"/>
      <c r="ED252" s="22"/>
      <c r="EE252" s="22"/>
      <c r="EF252" s="22"/>
      <c r="EG252" s="22"/>
      <c r="EH252" s="22"/>
      <c r="EI252" s="22"/>
      <c r="EJ252" s="22"/>
      <c r="EK252" s="22"/>
      <c r="EL252" s="22"/>
      <c r="EM252" s="22"/>
      <c r="EN252" s="22"/>
      <c r="EO252" s="22"/>
      <c r="EP252" s="22"/>
      <c r="EQ252" s="22"/>
      <c r="ER252" s="22"/>
      <c r="ES252" s="22"/>
      <c r="ET252" s="22"/>
      <c r="EU252" s="22"/>
      <c r="EV252" s="22"/>
      <c r="EW252" s="22"/>
      <c r="EX252" s="22"/>
      <c r="EY252" s="22"/>
      <c r="EZ252" s="22"/>
      <c r="FA252" s="22"/>
      <c r="FB252" s="22"/>
      <c r="FC252" s="22"/>
      <c r="FD252" s="22"/>
      <c r="FE252" s="22"/>
      <c r="FF252" s="22"/>
      <c r="FG252" s="22"/>
      <c r="FH252" s="22"/>
      <c r="FI252" s="22"/>
      <c r="FJ252" s="22"/>
      <c r="FK252" s="22"/>
      <c r="FL252" s="22"/>
      <c r="FM252" s="22"/>
      <c r="FN252" s="22"/>
      <c r="FO252" s="22"/>
      <c r="FP252" s="22"/>
      <c r="FQ252" s="22"/>
      <c r="FR252" s="22"/>
      <c r="FS252" s="22"/>
      <c r="FT252" s="22"/>
      <c r="FU252" s="22"/>
      <c r="FV252" s="22"/>
      <c r="FW252" s="22"/>
      <c r="FX252" s="22"/>
      <c r="FY252" s="22"/>
      <c r="FZ252" s="22"/>
      <c r="GA252" s="22"/>
      <c r="GB252" s="22"/>
      <c r="GC252" s="22"/>
      <c r="GD252" s="22"/>
      <c r="GE252" s="22"/>
      <c r="GF252" s="22"/>
      <c r="GG252" s="22"/>
      <c r="GH252" s="22"/>
      <c r="GI252" s="22"/>
      <c r="GJ252" s="22"/>
      <c r="GK252" s="22"/>
      <c r="GL252" s="22"/>
      <c r="GM252" s="22"/>
      <c r="GN252" s="22"/>
      <c r="GO252" s="22"/>
      <c r="GP252" s="22"/>
      <c r="GQ252" s="22"/>
      <c r="GR252" s="22"/>
      <c r="GS252" s="22"/>
      <c r="GT252" s="22"/>
      <c r="GU252" s="22"/>
      <c r="GV252" s="22"/>
      <c r="GW252" s="22"/>
      <c r="GX252" s="22"/>
      <c r="GY252" s="22"/>
      <c r="GZ252" s="22"/>
      <c r="HA252" s="22"/>
      <c r="HB252" s="22"/>
      <c r="HC252" s="22"/>
      <c r="HD252" s="22"/>
      <c r="HE252" s="22"/>
      <c r="HF252" s="22"/>
      <c r="HG252" s="22"/>
      <c r="HH252" s="22"/>
      <c r="HI252" s="22"/>
      <c r="HJ252" s="22"/>
      <c r="HK252" s="22"/>
      <c r="HL252" s="22"/>
      <c r="HM252" s="22"/>
      <c r="HN252" s="22"/>
      <c r="HO252" s="22"/>
      <c r="HP252" s="22"/>
      <c r="HQ252" s="22"/>
      <c r="HR252" s="22"/>
      <c r="HS252" s="22"/>
      <c r="HT252" s="22"/>
      <c r="HU252" s="22"/>
      <c r="HV252" s="22"/>
      <c r="HW252" s="22"/>
      <c r="HX252" s="22"/>
      <c r="HY252" s="22"/>
      <c r="HZ252" s="22"/>
      <c r="IA252" s="22"/>
      <c r="IB252" s="22"/>
      <c r="IC252" s="22"/>
      <c r="ID252" s="22"/>
      <c r="IE252" s="22"/>
      <c r="IF252" s="22"/>
      <c r="IG252" s="22"/>
      <c r="IH252" s="22"/>
      <c r="II252" s="22"/>
      <c r="IJ252" s="22"/>
      <c r="IK252" s="22"/>
      <c r="IL252" s="22"/>
      <c r="IM252" s="22"/>
      <c r="IN252" s="22"/>
      <c r="IO252" s="22"/>
      <c r="IP252" s="22"/>
      <c r="IQ252" s="22"/>
      <c r="IR252" s="22"/>
      <c r="IS252" s="22"/>
      <c r="IT252" s="22"/>
      <c r="IU252" s="22"/>
    </row>
    <row r="253" spans="1:255" s="105" customFormat="1" ht="30.6" customHeight="1">
      <c r="A253" s="98">
        <v>14</v>
      </c>
      <c r="B253" s="97" t="s">
        <v>1140</v>
      </c>
      <c r="C253" s="20" t="s">
        <v>150</v>
      </c>
      <c r="D253" s="21"/>
      <c r="E253" s="21"/>
      <c r="F253" s="21"/>
      <c r="G253" s="21"/>
      <c r="H253" s="21"/>
      <c r="I253" s="21"/>
      <c r="J253" s="21"/>
      <c r="K253" s="21"/>
      <c r="L253" s="21"/>
      <c r="M253" s="21"/>
      <c r="N253" s="21"/>
      <c r="O253" s="21"/>
      <c r="P253" s="21"/>
      <c r="Q253" s="21"/>
      <c r="R253" s="21"/>
      <c r="S253" s="21"/>
      <c r="T253" s="350">
        <v>600</v>
      </c>
      <c r="U253" s="21"/>
      <c r="V253" s="21"/>
      <c r="W253" s="20" t="s">
        <v>1129</v>
      </c>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c r="AT253" s="22"/>
      <c r="AU253" s="22"/>
      <c r="AV253" s="22"/>
      <c r="AW253" s="22"/>
      <c r="AX253" s="22"/>
      <c r="AY253" s="22"/>
      <c r="AZ253" s="22"/>
      <c r="BA253" s="22"/>
      <c r="BB253" s="22"/>
      <c r="BC253" s="22"/>
      <c r="BD253" s="22"/>
      <c r="BE253" s="22"/>
      <c r="BF253" s="22"/>
      <c r="BG253" s="22"/>
      <c r="BH253" s="22"/>
      <c r="BI253" s="22"/>
      <c r="BJ253" s="22"/>
      <c r="BK253" s="22"/>
      <c r="BL253" s="22"/>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c r="CM253" s="22"/>
      <c r="CN253" s="22"/>
      <c r="CO253" s="22"/>
      <c r="CP253" s="22"/>
      <c r="CQ253" s="22"/>
      <c r="CR253" s="22"/>
      <c r="CS253" s="22"/>
      <c r="CT253" s="22"/>
      <c r="CU253" s="22"/>
      <c r="CV253" s="22"/>
      <c r="CW253" s="22"/>
      <c r="CX253" s="22"/>
      <c r="CY253" s="22"/>
      <c r="CZ253" s="22"/>
      <c r="DA253" s="22"/>
      <c r="DB253" s="22"/>
      <c r="DC253" s="22"/>
      <c r="DD253" s="22"/>
      <c r="DE253" s="22"/>
      <c r="DF253" s="22"/>
      <c r="DG253" s="22"/>
      <c r="DH253" s="22"/>
      <c r="DI253" s="22"/>
      <c r="DJ253" s="22"/>
      <c r="DK253" s="22"/>
      <c r="DL253" s="22"/>
      <c r="DM253" s="22"/>
      <c r="DN253" s="22"/>
      <c r="DO253" s="22"/>
      <c r="DP253" s="22"/>
      <c r="DQ253" s="22"/>
      <c r="DR253" s="22"/>
      <c r="DS253" s="22"/>
      <c r="DT253" s="22"/>
      <c r="DU253" s="22"/>
      <c r="DV253" s="22"/>
      <c r="DW253" s="22"/>
      <c r="DX253" s="22"/>
      <c r="DY253" s="22"/>
      <c r="DZ253" s="22"/>
      <c r="EA253" s="22"/>
      <c r="EB253" s="22"/>
      <c r="EC253" s="22"/>
      <c r="ED253" s="22"/>
      <c r="EE253" s="22"/>
      <c r="EF253" s="22"/>
      <c r="EG253" s="22"/>
      <c r="EH253" s="22"/>
      <c r="EI253" s="22"/>
      <c r="EJ253" s="22"/>
      <c r="EK253" s="22"/>
      <c r="EL253" s="22"/>
      <c r="EM253" s="22"/>
      <c r="EN253" s="22"/>
      <c r="EO253" s="22"/>
      <c r="EP253" s="22"/>
      <c r="EQ253" s="22"/>
      <c r="ER253" s="22"/>
      <c r="ES253" s="22"/>
      <c r="ET253" s="22"/>
      <c r="EU253" s="22"/>
      <c r="EV253" s="22"/>
      <c r="EW253" s="22"/>
      <c r="EX253" s="22"/>
      <c r="EY253" s="22"/>
      <c r="EZ253" s="22"/>
      <c r="FA253" s="22"/>
      <c r="FB253" s="22"/>
      <c r="FC253" s="22"/>
      <c r="FD253" s="22"/>
      <c r="FE253" s="22"/>
      <c r="FF253" s="22"/>
      <c r="FG253" s="22"/>
      <c r="FH253" s="22"/>
      <c r="FI253" s="22"/>
      <c r="FJ253" s="22"/>
      <c r="FK253" s="22"/>
      <c r="FL253" s="22"/>
      <c r="FM253" s="22"/>
      <c r="FN253" s="22"/>
      <c r="FO253" s="22"/>
      <c r="FP253" s="22"/>
      <c r="FQ253" s="22"/>
      <c r="FR253" s="22"/>
      <c r="FS253" s="22"/>
      <c r="FT253" s="22"/>
      <c r="FU253" s="22"/>
      <c r="FV253" s="22"/>
      <c r="FW253" s="22"/>
      <c r="FX253" s="22"/>
      <c r="FY253" s="22"/>
      <c r="FZ253" s="22"/>
      <c r="GA253" s="22"/>
      <c r="GB253" s="22"/>
      <c r="GC253" s="22"/>
      <c r="GD253" s="22"/>
      <c r="GE253" s="22"/>
      <c r="GF253" s="22"/>
      <c r="GG253" s="22"/>
      <c r="GH253" s="22"/>
      <c r="GI253" s="22"/>
      <c r="GJ253" s="22"/>
      <c r="GK253" s="22"/>
      <c r="GL253" s="22"/>
      <c r="GM253" s="22"/>
      <c r="GN253" s="22"/>
      <c r="GO253" s="22"/>
      <c r="GP253" s="22"/>
      <c r="GQ253" s="22"/>
      <c r="GR253" s="22"/>
      <c r="GS253" s="22"/>
      <c r="GT253" s="22"/>
      <c r="GU253" s="22"/>
      <c r="GV253" s="22"/>
      <c r="GW253" s="22"/>
      <c r="GX253" s="22"/>
      <c r="GY253" s="22"/>
      <c r="GZ253" s="22"/>
      <c r="HA253" s="22"/>
      <c r="HB253" s="22"/>
      <c r="HC253" s="22"/>
      <c r="HD253" s="22"/>
      <c r="HE253" s="22"/>
      <c r="HF253" s="22"/>
      <c r="HG253" s="22"/>
      <c r="HH253" s="22"/>
      <c r="HI253" s="22"/>
      <c r="HJ253" s="22"/>
      <c r="HK253" s="22"/>
      <c r="HL253" s="22"/>
      <c r="HM253" s="22"/>
      <c r="HN253" s="22"/>
      <c r="HO253" s="22"/>
      <c r="HP253" s="22"/>
      <c r="HQ253" s="22"/>
      <c r="HR253" s="22"/>
      <c r="HS253" s="22"/>
      <c r="HT253" s="22"/>
      <c r="HU253" s="22"/>
      <c r="HV253" s="22"/>
      <c r="HW253" s="22"/>
      <c r="HX253" s="22"/>
      <c r="HY253" s="22"/>
      <c r="HZ253" s="22"/>
      <c r="IA253" s="22"/>
      <c r="IB253" s="22"/>
      <c r="IC253" s="22"/>
      <c r="ID253" s="22"/>
      <c r="IE253" s="22"/>
      <c r="IF253" s="22"/>
      <c r="IG253" s="22"/>
      <c r="IH253" s="22"/>
      <c r="II253" s="22"/>
      <c r="IJ253" s="22"/>
      <c r="IK253" s="22"/>
      <c r="IL253" s="22"/>
      <c r="IM253" s="22"/>
      <c r="IN253" s="22"/>
      <c r="IO253" s="22"/>
      <c r="IP253" s="22"/>
      <c r="IQ253" s="22"/>
      <c r="IR253" s="22"/>
      <c r="IS253" s="22"/>
      <c r="IT253" s="22"/>
      <c r="IU253" s="22"/>
    </row>
    <row r="254" spans="1:255" s="105" customFormat="1" ht="30.6" customHeight="1">
      <c r="A254" s="98">
        <v>15</v>
      </c>
      <c r="B254" s="97" t="s">
        <v>1142</v>
      </c>
      <c r="C254" s="20" t="s">
        <v>154</v>
      </c>
      <c r="D254" s="21"/>
      <c r="E254" s="21"/>
      <c r="F254" s="21"/>
      <c r="G254" s="21"/>
      <c r="H254" s="21"/>
      <c r="I254" s="21"/>
      <c r="J254" s="21"/>
      <c r="K254" s="21"/>
      <c r="L254" s="21"/>
      <c r="M254" s="21"/>
      <c r="N254" s="21"/>
      <c r="O254" s="21"/>
      <c r="P254" s="21"/>
      <c r="Q254" s="21"/>
      <c r="R254" s="21"/>
      <c r="S254" s="21"/>
      <c r="T254" s="350">
        <v>300</v>
      </c>
      <c r="U254" s="21"/>
      <c r="V254" s="21"/>
      <c r="W254" s="20" t="s">
        <v>1129</v>
      </c>
      <c r="X254" s="22"/>
      <c r="Y254" s="22"/>
      <c r="Z254" s="22"/>
      <c r="AA254" s="22"/>
      <c r="AB254" s="22"/>
      <c r="AC254" s="22"/>
      <c r="AD254" s="22"/>
      <c r="AE254" s="22"/>
      <c r="AF254" s="22"/>
      <c r="AG254" s="22"/>
      <c r="AH254" s="22"/>
      <c r="AI254" s="22"/>
      <c r="AJ254" s="22"/>
      <c r="AK254" s="22"/>
      <c r="AL254" s="22"/>
      <c r="AM254" s="22"/>
      <c r="AN254" s="22"/>
      <c r="AO254" s="22"/>
      <c r="AP254" s="22"/>
      <c r="AQ254" s="22"/>
      <c r="AR254" s="22"/>
      <c r="AS254" s="22"/>
      <c r="AT254" s="22"/>
      <c r="AU254" s="22"/>
      <c r="AV254" s="22"/>
      <c r="AW254" s="22"/>
      <c r="AX254" s="22"/>
      <c r="AY254" s="22"/>
      <c r="AZ254" s="22"/>
      <c r="BA254" s="22"/>
      <c r="BB254" s="22"/>
      <c r="BC254" s="22"/>
      <c r="BD254" s="22"/>
      <c r="BE254" s="22"/>
      <c r="BF254" s="22"/>
      <c r="BG254" s="22"/>
      <c r="BH254" s="22"/>
      <c r="BI254" s="22"/>
      <c r="BJ254" s="22"/>
      <c r="BK254" s="22"/>
      <c r="BL254" s="22"/>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c r="CM254" s="22"/>
      <c r="CN254" s="22"/>
      <c r="CO254" s="22"/>
      <c r="CP254" s="22"/>
      <c r="CQ254" s="22"/>
      <c r="CR254" s="22"/>
      <c r="CS254" s="22"/>
      <c r="CT254" s="22"/>
      <c r="CU254" s="22"/>
      <c r="CV254" s="22"/>
      <c r="CW254" s="22"/>
      <c r="CX254" s="22"/>
      <c r="CY254" s="22"/>
      <c r="CZ254" s="22"/>
      <c r="DA254" s="22"/>
      <c r="DB254" s="22"/>
      <c r="DC254" s="22"/>
      <c r="DD254" s="22"/>
      <c r="DE254" s="22"/>
      <c r="DF254" s="22"/>
      <c r="DG254" s="22"/>
      <c r="DH254" s="22"/>
      <c r="DI254" s="22"/>
      <c r="DJ254" s="22"/>
      <c r="DK254" s="22"/>
      <c r="DL254" s="22"/>
      <c r="DM254" s="22"/>
      <c r="DN254" s="22"/>
      <c r="DO254" s="22"/>
      <c r="DP254" s="22"/>
      <c r="DQ254" s="22"/>
      <c r="DR254" s="22"/>
      <c r="DS254" s="22"/>
      <c r="DT254" s="22"/>
      <c r="DU254" s="22"/>
      <c r="DV254" s="22"/>
      <c r="DW254" s="22"/>
      <c r="DX254" s="22"/>
      <c r="DY254" s="22"/>
      <c r="DZ254" s="22"/>
      <c r="EA254" s="22"/>
      <c r="EB254" s="22"/>
      <c r="EC254" s="22"/>
      <c r="ED254" s="22"/>
      <c r="EE254" s="22"/>
      <c r="EF254" s="22"/>
      <c r="EG254" s="22"/>
      <c r="EH254" s="22"/>
      <c r="EI254" s="22"/>
      <c r="EJ254" s="22"/>
      <c r="EK254" s="22"/>
      <c r="EL254" s="22"/>
      <c r="EM254" s="22"/>
      <c r="EN254" s="22"/>
      <c r="EO254" s="22"/>
      <c r="EP254" s="22"/>
      <c r="EQ254" s="22"/>
      <c r="ER254" s="22"/>
      <c r="ES254" s="22"/>
      <c r="ET254" s="22"/>
      <c r="EU254" s="22"/>
      <c r="EV254" s="22"/>
      <c r="EW254" s="22"/>
      <c r="EX254" s="22"/>
      <c r="EY254" s="22"/>
      <c r="EZ254" s="22"/>
      <c r="FA254" s="22"/>
      <c r="FB254" s="22"/>
      <c r="FC254" s="22"/>
      <c r="FD254" s="22"/>
      <c r="FE254" s="22"/>
      <c r="FF254" s="22"/>
      <c r="FG254" s="22"/>
      <c r="FH254" s="22"/>
      <c r="FI254" s="22"/>
      <c r="FJ254" s="22"/>
      <c r="FK254" s="22"/>
      <c r="FL254" s="22"/>
      <c r="FM254" s="22"/>
      <c r="FN254" s="22"/>
      <c r="FO254" s="22"/>
      <c r="FP254" s="22"/>
      <c r="FQ254" s="22"/>
      <c r="FR254" s="22"/>
      <c r="FS254" s="22"/>
      <c r="FT254" s="22"/>
      <c r="FU254" s="22"/>
      <c r="FV254" s="22"/>
      <c r="FW254" s="22"/>
      <c r="FX254" s="22"/>
      <c r="FY254" s="22"/>
      <c r="FZ254" s="22"/>
      <c r="GA254" s="22"/>
      <c r="GB254" s="22"/>
      <c r="GC254" s="22"/>
      <c r="GD254" s="22"/>
      <c r="GE254" s="22"/>
      <c r="GF254" s="22"/>
      <c r="GG254" s="22"/>
      <c r="GH254" s="22"/>
      <c r="GI254" s="22"/>
      <c r="GJ254" s="22"/>
      <c r="GK254" s="22"/>
      <c r="GL254" s="22"/>
      <c r="GM254" s="22"/>
      <c r="GN254" s="22"/>
      <c r="GO254" s="22"/>
      <c r="GP254" s="22"/>
      <c r="GQ254" s="22"/>
      <c r="GR254" s="22"/>
      <c r="GS254" s="22"/>
      <c r="GT254" s="22"/>
      <c r="GU254" s="22"/>
      <c r="GV254" s="22"/>
      <c r="GW254" s="22"/>
      <c r="GX254" s="22"/>
      <c r="GY254" s="22"/>
      <c r="GZ254" s="22"/>
      <c r="HA254" s="22"/>
      <c r="HB254" s="22"/>
      <c r="HC254" s="22"/>
      <c r="HD254" s="22"/>
      <c r="HE254" s="22"/>
      <c r="HF254" s="22"/>
      <c r="HG254" s="22"/>
      <c r="HH254" s="22"/>
      <c r="HI254" s="22"/>
      <c r="HJ254" s="22"/>
      <c r="HK254" s="22"/>
      <c r="HL254" s="22"/>
      <c r="HM254" s="22"/>
      <c r="HN254" s="22"/>
      <c r="HO254" s="22"/>
      <c r="HP254" s="22"/>
      <c r="HQ254" s="22"/>
      <c r="HR254" s="22"/>
      <c r="HS254" s="22"/>
      <c r="HT254" s="22"/>
      <c r="HU254" s="22"/>
      <c r="HV254" s="22"/>
      <c r="HW254" s="22"/>
      <c r="HX254" s="22"/>
      <c r="HY254" s="22"/>
      <c r="HZ254" s="22"/>
      <c r="IA254" s="22"/>
      <c r="IB254" s="22"/>
      <c r="IC254" s="22"/>
      <c r="ID254" s="22"/>
      <c r="IE254" s="22"/>
      <c r="IF254" s="22"/>
      <c r="IG254" s="22"/>
      <c r="IH254" s="22"/>
      <c r="II254" s="22"/>
      <c r="IJ254" s="22"/>
      <c r="IK254" s="22"/>
      <c r="IL254" s="22"/>
      <c r="IM254" s="22"/>
      <c r="IN254" s="22"/>
      <c r="IO254" s="22"/>
      <c r="IP254" s="22"/>
      <c r="IQ254" s="22"/>
      <c r="IR254" s="22"/>
      <c r="IS254" s="22"/>
      <c r="IT254" s="22"/>
      <c r="IU254" s="22"/>
    </row>
    <row r="255" spans="1:255" s="105" customFormat="1" ht="32.1" customHeight="1">
      <c r="A255" s="98">
        <v>17</v>
      </c>
      <c r="B255" s="97" t="s">
        <v>1143</v>
      </c>
      <c r="C255" s="98" t="s">
        <v>154</v>
      </c>
      <c r="D255" s="128"/>
      <c r="E255" s="128"/>
      <c r="F255" s="128"/>
      <c r="G255" s="128"/>
      <c r="H255" s="128"/>
      <c r="I255" s="128"/>
      <c r="J255" s="128"/>
      <c r="K255" s="128"/>
      <c r="L255" s="128"/>
      <c r="M255" s="128"/>
      <c r="N255" s="128"/>
      <c r="O255" s="128"/>
      <c r="P255" s="128"/>
      <c r="Q255" s="128"/>
      <c r="R255" s="128"/>
      <c r="S255" s="128"/>
      <c r="T255" s="359">
        <v>3000</v>
      </c>
      <c r="U255" s="128"/>
      <c r="V255" s="128"/>
      <c r="W255" s="20" t="s">
        <v>1129</v>
      </c>
      <c r="X255" s="74"/>
      <c r="Y255" s="74"/>
      <c r="Z255" s="74"/>
      <c r="AA255" s="74"/>
      <c r="AB255" s="74"/>
      <c r="AC255" s="74"/>
      <c r="AD255" s="74"/>
      <c r="AE255" s="74"/>
      <c r="AF255" s="74"/>
      <c r="AG255" s="74"/>
      <c r="AH255" s="74"/>
      <c r="AI255" s="74"/>
      <c r="AJ255" s="74"/>
      <c r="AK255" s="74"/>
      <c r="AL255" s="74"/>
      <c r="AM255" s="74"/>
      <c r="AN255" s="74"/>
      <c r="AO255" s="74"/>
      <c r="AP255" s="74"/>
      <c r="AQ255" s="74"/>
      <c r="AR255" s="74"/>
      <c r="AS255" s="74"/>
      <c r="AT255" s="74"/>
      <c r="AU255" s="74"/>
      <c r="AV255" s="74"/>
      <c r="AW255" s="74"/>
      <c r="AX255" s="74"/>
      <c r="AY255" s="74"/>
      <c r="AZ255" s="74"/>
      <c r="BA255" s="74"/>
      <c r="BB255" s="74"/>
      <c r="BC255" s="74"/>
      <c r="BD255" s="74"/>
      <c r="BE255" s="74"/>
      <c r="BF255" s="74"/>
      <c r="BG255" s="74"/>
      <c r="BH255" s="74"/>
      <c r="BI255" s="74"/>
      <c r="BJ255" s="74"/>
      <c r="BK255" s="74"/>
      <c r="BL255" s="74"/>
      <c r="BM255" s="74"/>
      <c r="BN255" s="74"/>
      <c r="BO255" s="74"/>
      <c r="BP255" s="74"/>
      <c r="BQ255" s="74"/>
      <c r="BR255" s="74"/>
      <c r="BS255" s="74"/>
      <c r="BT255" s="74"/>
      <c r="BU255" s="74"/>
      <c r="BV255" s="74"/>
      <c r="BW255" s="74"/>
      <c r="BX255" s="74"/>
      <c r="BY255" s="74"/>
      <c r="BZ255" s="74"/>
      <c r="CA255" s="74"/>
      <c r="CB255" s="74"/>
      <c r="CC255" s="74"/>
      <c r="CD255" s="74"/>
      <c r="CE255" s="74"/>
      <c r="CF255" s="74"/>
      <c r="CG255" s="74"/>
      <c r="CH255" s="74"/>
      <c r="CI255" s="74"/>
      <c r="CJ255" s="74"/>
      <c r="CK255" s="74"/>
      <c r="CL255" s="74"/>
      <c r="CM255" s="74"/>
      <c r="CN255" s="74"/>
      <c r="CO255" s="74"/>
      <c r="CP255" s="74"/>
      <c r="CQ255" s="74"/>
      <c r="CR255" s="74"/>
      <c r="CS255" s="74"/>
      <c r="CT255" s="74"/>
      <c r="CU255" s="74"/>
      <c r="CV255" s="74"/>
      <c r="CW255" s="74"/>
      <c r="CX255" s="74"/>
      <c r="CY255" s="74"/>
      <c r="CZ255" s="74"/>
      <c r="DA255" s="74"/>
      <c r="DB255" s="74"/>
      <c r="DC255" s="74"/>
      <c r="DD255" s="74"/>
      <c r="DE255" s="74"/>
      <c r="DF255" s="74"/>
      <c r="DG255" s="74"/>
      <c r="DH255" s="74"/>
      <c r="DI255" s="74"/>
      <c r="DJ255" s="74"/>
      <c r="DK255" s="74"/>
      <c r="DL255" s="74"/>
      <c r="DM255" s="74"/>
      <c r="DN255" s="74"/>
      <c r="DO255" s="74"/>
      <c r="DP255" s="74"/>
      <c r="DQ255" s="74"/>
      <c r="DR255" s="74"/>
      <c r="DS255" s="74"/>
      <c r="DT255" s="74"/>
      <c r="DU255" s="74"/>
      <c r="DV255" s="74"/>
      <c r="DW255" s="74"/>
      <c r="DX255" s="74"/>
      <c r="DY255" s="74"/>
      <c r="DZ255" s="74"/>
      <c r="EA255" s="74"/>
      <c r="EB255" s="74"/>
      <c r="EC255" s="74"/>
      <c r="ED255" s="74"/>
      <c r="EE255" s="74"/>
      <c r="EF255" s="74"/>
      <c r="EG255" s="74"/>
      <c r="EH255" s="74"/>
      <c r="EI255" s="74"/>
      <c r="EJ255" s="74"/>
      <c r="EK255" s="74"/>
      <c r="EL255" s="74"/>
      <c r="EM255" s="74"/>
      <c r="EN255" s="74"/>
      <c r="EO255" s="74"/>
      <c r="EP255" s="74"/>
      <c r="EQ255" s="74"/>
      <c r="ER255" s="74"/>
      <c r="ES255" s="74"/>
      <c r="ET255" s="74"/>
      <c r="EU255" s="74"/>
      <c r="EV255" s="74"/>
      <c r="EW255" s="74"/>
      <c r="EX255" s="74"/>
      <c r="EY255" s="74"/>
      <c r="EZ255" s="74"/>
      <c r="FA255" s="74"/>
      <c r="FB255" s="74"/>
      <c r="FC255" s="74"/>
      <c r="FD255" s="74"/>
      <c r="FE255" s="74"/>
      <c r="FF255" s="74"/>
      <c r="FG255" s="74"/>
      <c r="FH255" s="74"/>
      <c r="FI255" s="74"/>
      <c r="FJ255" s="74"/>
      <c r="FK255" s="74"/>
      <c r="FL255" s="74"/>
      <c r="FM255" s="74"/>
      <c r="FN255" s="74"/>
      <c r="FO255" s="74"/>
      <c r="FP255" s="74"/>
      <c r="FQ255" s="74"/>
      <c r="FR255" s="74"/>
      <c r="FS255" s="74"/>
      <c r="FT255" s="74"/>
      <c r="FU255" s="74"/>
      <c r="FV255" s="74"/>
      <c r="FW255" s="74"/>
      <c r="FX255" s="74"/>
      <c r="FY255" s="74"/>
      <c r="FZ255" s="74"/>
      <c r="GA255" s="74"/>
      <c r="GB255" s="74"/>
      <c r="GC255" s="74"/>
      <c r="GD255" s="74"/>
      <c r="GE255" s="74"/>
      <c r="GF255" s="74"/>
      <c r="GG255" s="74"/>
      <c r="GH255" s="74"/>
      <c r="GI255" s="74"/>
      <c r="GJ255" s="74"/>
      <c r="GK255" s="74"/>
      <c r="GL255" s="74"/>
      <c r="GM255" s="74"/>
      <c r="GN255" s="74"/>
      <c r="GO255" s="74"/>
      <c r="GP255" s="74"/>
      <c r="GQ255" s="74"/>
      <c r="GR255" s="74"/>
      <c r="GS255" s="74"/>
      <c r="GT255" s="74"/>
      <c r="GU255" s="74"/>
      <c r="GV255" s="74"/>
      <c r="GW255" s="74"/>
      <c r="GX255" s="74"/>
      <c r="GY255" s="74"/>
      <c r="GZ255" s="74"/>
      <c r="HA255" s="74"/>
      <c r="HB255" s="74"/>
      <c r="HC255" s="74"/>
      <c r="HD255" s="74"/>
      <c r="HE255" s="74"/>
      <c r="HF255" s="74"/>
      <c r="HG255" s="74"/>
      <c r="HH255" s="74"/>
      <c r="HI255" s="74"/>
      <c r="HJ255" s="74"/>
      <c r="HK255" s="74"/>
      <c r="HL255" s="74"/>
      <c r="HM255" s="74"/>
      <c r="HN255" s="74"/>
      <c r="HO255" s="74"/>
      <c r="HP255" s="74"/>
      <c r="HQ255" s="74"/>
      <c r="HR255" s="74"/>
      <c r="HS255" s="74"/>
      <c r="HT255" s="74"/>
      <c r="HU255" s="74"/>
      <c r="HV255" s="74"/>
      <c r="HW255" s="74"/>
      <c r="HX255" s="74"/>
      <c r="HY255" s="74"/>
      <c r="HZ255" s="74"/>
      <c r="IA255" s="74"/>
      <c r="IB255" s="74"/>
      <c r="IC255" s="74"/>
      <c r="ID255" s="74"/>
      <c r="IE255" s="74"/>
      <c r="IF255" s="74"/>
      <c r="IG255" s="74"/>
      <c r="IH255" s="74"/>
      <c r="II255" s="74"/>
      <c r="IJ255" s="74"/>
      <c r="IK255" s="74"/>
      <c r="IL255" s="74"/>
      <c r="IM255" s="74"/>
      <c r="IN255" s="74"/>
      <c r="IO255" s="74"/>
      <c r="IP255" s="74"/>
      <c r="IQ255" s="74"/>
      <c r="IR255" s="74"/>
      <c r="IS255" s="74"/>
      <c r="IT255" s="74"/>
      <c r="IU255" s="74"/>
    </row>
    <row r="256" spans="1:255" s="105" customFormat="1" ht="50.1" customHeight="1">
      <c r="A256" s="98">
        <v>18</v>
      </c>
      <c r="B256" s="23" t="s">
        <v>1634</v>
      </c>
      <c r="C256" s="20"/>
      <c r="D256" s="31"/>
      <c r="E256" s="31"/>
      <c r="F256" s="31"/>
      <c r="G256" s="31"/>
      <c r="H256" s="31"/>
      <c r="I256" s="31"/>
      <c r="J256" s="31"/>
      <c r="K256" s="31"/>
      <c r="L256" s="31"/>
      <c r="M256" s="31"/>
      <c r="N256" s="31"/>
      <c r="O256" s="31"/>
      <c r="P256" s="31"/>
      <c r="Q256" s="31"/>
      <c r="R256" s="31"/>
      <c r="S256" s="31"/>
      <c r="T256" s="359">
        <v>2000</v>
      </c>
      <c r="U256" s="31"/>
      <c r="V256" s="31"/>
      <c r="W256" s="20" t="s">
        <v>77</v>
      </c>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c r="AY256" s="32"/>
      <c r="AZ256" s="32"/>
      <c r="BA256" s="32"/>
      <c r="BB256" s="32"/>
      <c r="BC256" s="32"/>
      <c r="BD256" s="32"/>
      <c r="BE256" s="32"/>
      <c r="BF256" s="32"/>
      <c r="BG256" s="32"/>
      <c r="BH256" s="32"/>
      <c r="BI256" s="32"/>
      <c r="BJ256" s="32"/>
      <c r="BK256" s="32"/>
      <c r="BL256" s="32"/>
      <c r="BM256" s="32"/>
      <c r="BN256" s="32"/>
      <c r="BO256" s="32"/>
      <c r="BP256" s="32"/>
      <c r="BQ256" s="32"/>
      <c r="BR256" s="32"/>
      <c r="BS256" s="32"/>
      <c r="BT256" s="32"/>
      <c r="BU256" s="32"/>
      <c r="BV256" s="32"/>
      <c r="BW256" s="32"/>
      <c r="BX256" s="32"/>
      <c r="BY256" s="32"/>
      <c r="BZ256" s="32"/>
      <c r="CA256" s="32"/>
      <c r="CB256" s="32"/>
      <c r="CC256" s="32"/>
      <c r="CD256" s="32"/>
      <c r="CE256" s="32"/>
      <c r="CF256" s="32"/>
      <c r="CG256" s="32"/>
      <c r="CH256" s="32"/>
      <c r="CI256" s="32"/>
      <c r="CJ256" s="32"/>
      <c r="CK256" s="32"/>
      <c r="CL256" s="32"/>
      <c r="CM256" s="32"/>
      <c r="CN256" s="32"/>
      <c r="CO256" s="32"/>
      <c r="CP256" s="32"/>
      <c r="CQ256" s="32"/>
      <c r="CR256" s="32"/>
      <c r="CS256" s="32"/>
      <c r="CT256" s="32"/>
      <c r="CU256" s="32"/>
      <c r="CV256" s="32"/>
      <c r="CW256" s="32"/>
      <c r="CX256" s="32"/>
      <c r="CY256" s="32"/>
      <c r="CZ256" s="32"/>
      <c r="DA256" s="32"/>
      <c r="DB256" s="32"/>
      <c r="DC256" s="32"/>
      <c r="DD256" s="32"/>
      <c r="DE256" s="32"/>
      <c r="DF256" s="32"/>
      <c r="DG256" s="32"/>
      <c r="DH256" s="32"/>
      <c r="DI256" s="32"/>
      <c r="DJ256" s="32"/>
      <c r="DK256" s="32"/>
      <c r="DL256" s="32"/>
      <c r="DM256" s="32"/>
      <c r="DN256" s="32"/>
      <c r="DO256" s="32"/>
      <c r="DP256" s="32"/>
      <c r="DQ256" s="32"/>
      <c r="DR256" s="32"/>
      <c r="DS256" s="32"/>
      <c r="DT256" s="32"/>
      <c r="DU256" s="32"/>
      <c r="DV256" s="32"/>
      <c r="DW256" s="32"/>
      <c r="DX256" s="32"/>
      <c r="DY256" s="32"/>
      <c r="DZ256" s="32"/>
      <c r="EA256" s="32"/>
      <c r="EB256" s="32"/>
      <c r="EC256" s="32"/>
      <c r="ED256" s="32"/>
      <c r="EE256" s="32"/>
      <c r="EF256" s="32"/>
      <c r="EG256" s="32"/>
      <c r="EH256" s="32"/>
      <c r="EI256" s="32"/>
      <c r="EJ256" s="32"/>
      <c r="EK256" s="32"/>
      <c r="EL256" s="32"/>
      <c r="EM256" s="32"/>
      <c r="EN256" s="32"/>
      <c r="EO256" s="32"/>
      <c r="EP256" s="32"/>
      <c r="EQ256" s="32"/>
      <c r="ER256" s="32"/>
      <c r="ES256" s="32"/>
      <c r="ET256" s="32"/>
      <c r="EU256" s="32"/>
      <c r="EV256" s="32"/>
      <c r="EW256" s="32"/>
      <c r="EX256" s="32"/>
      <c r="EY256" s="32"/>
      <c r="EZ256" s="32"/>
      <c r="FA256" s="32"/>
      <c r="FB256" s="32"/>
      <c r="FC256" s="32"/>
      <c r="FD256" s="32"/>
      <c r="FE256" s="32"/>
      <c r="FF256" s="32"/>
      <c r="FG256" s="32"/>
      <c r="FH256" s="32"/>
      <c r="FI256" s="32"/>
      <c r="FJ256" s="32"/>
      <c r="FK256" s="32"/>
      <c r="FL256" s="32"/>
      <c r="FM256" s="32"/>
      <c r="FN256" s="32"/>
      <c r="FO256" s="32"/>
      <c r="FP256" s="32"/>
      <c r="FQ256" s="32"/>
      <c r="FR256" s="32"/>
      <c r="FS256" s="32"/>
      <c r="FT256" s="32"/>
      <c r="FU256" s="32"/>
      <c r="FV256" s="32"/>
      <c r="FW256" s="32"/>
      <c r="FX256" s="32"/>
      <c r="FY256" s="32"/>
      <c r="FZ256" s="32"/>
      <c r="GA256" s="32"/>
      <c r="GB256" s="32"/>
      <c r="GC256" s="32"/>
      <c r="GD256" s="32"/>
      <c r="GE256" s="32"/>
      <c r="GF256" s="32"/>
      <c r="GG256" s="32"/>
      <c r="GH256" s="32"/>
      <c r="GI256" s="32"/>
      <c r="GJ256" s="32"/>
      <c r="GK256" s="32"/>
      <c r="GL256" s="32"/>
      <c r="GM256" s="32"/>
      <c r="GN256" s="32"/>
      <c r="GO256" s="32"/>
      <c r="GP256" s="32"/>
      <c r="GQ256" s="32"/>
      <c r="GR256" s="32"/>
      <c r="GS256" s="32"/>
      <c r="GT256" s="32"/>
      <c r="GU256" s="32"/>
      <c r="GV256" s="32"/>
      <c r="GW256" s="32"/>
      <c r="GX256" s="32"/>
      <c r="GY256" s="32"/>
      <c r="GZ256" s="32"/>
      <c r="HA256" s="32"/>
      <c r="HB256" s="32"/>
      <c r="HC256" s="32"/>
      <c r="HD256" s="32"/>
      <c r="HE256" s="32"/>
      <c r="HF256" s="32"/>
      <c r="HG256" s="32"/>
      <c r="HH256" s="32"/>
      <c r="HI256" s="32"/>
      <c r="HJ256" s="32"/>
      <c r="HK256" s="32"/>
      <c r="HL256" s="32"/>
      <c r="HM256" s="32"/>
      <c r="HN256" s="32"/>
      <c r="HO256" s="32"/>
      <c r="HP256" s="32"/>
      <c r="HQ256" s="32"/>
      <c r="HR256" s="32"/>
      <c r="HS256" s="32"/>
      <c r="HT256" s="32"/>
      <c r="HU256" s="32"/>
      <c r="HV256" s="32"/>
      <c r="HW256" s="32"/>
      <c r="HX256" s="32"/>
      <c r="HY256" s="32"/>
      <c r="HZ256" s="32"/>
      <c r="IA256" s="32"/>
      <c r="IB256" s="32"/>
      <c r="IC256" s="32"/>
      <c r="ID256" s="32"/>
      <c r="IE256" s="32"/>
      <c r="IF256" s="32"/>
      <c r="IG256" s="32"/>
      <c r="IH256" s="32"/>
      <c r="II256" s="32"/>
      <c r="IJ256" s="32"/>
      <c r="IK256" s="32"/>
      <c r="IL256" s="32"/>
      <c r="IM256" s="32"/>
      <c r="IN256" s="32"/>
      <c r="IO256" s="32"/>
      <c r="IP256" s="32"/>
      <c r="IQ256" s="32"/>
      <c r="IR256" s="32"/>
      <c r="IS256" s="32"/>
      <c r="IT256" s="32"/>
      <c r="IU256" s="32"/>
    </row>
    <row r="257" spans="1:255" s="105" customFormat="1" ht="38.1" customHeight="1">
      <c r="A257" s="98">
        <v>19</v>
      </c>
      <c r="B257" s="23" t="s">
        <v>1635</v>
      </c>
      <c r="C257" s="20"/>
      <c r="D257" s="31"/>
      <c r="E257" s="31"/>
      <c r="F257" s="31"/>
      <c r="G257" s="31"/>
      <c r="H257" s="31"/>
      <c r="I257" s="31"/>
      <c r="J257" s="31"/>
      <c r="K257" s="31"/>
      <c r="L257" s="31"/>
      <c r="M257" s="31"/>
      <c r="N257" s="31"/>
      <c r="O257" s="31"/>
      <c r="P257" s="31"/>
      <c r="Q257" s="31"/>
      <c r="R257" s="31"/>
      <c r="S257" s="31"/>
      <c r="T257" s="359">
        <v>3000</v>
      </c>
      <c r="U257" s="31"/>
      <c r="V257" s="31"/>
      <c r="W257" s="20" t="s">
        <v>77</v>
      </c>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c r="AY257" s="32"/>
      <c r="AZ257" s="32"/>
      <c r="BA257" s="32"/>
      <c r="BB257" s="32"/>
      <c r="BC257" s="32"/>
      <c r="BD257" s="32"/>
      <c r="BE257" s="32"/>
      <c r="BF257" s="32"/>
      <c r="BG257" s="32"/>
      <c r="BH257" s="32"/>
      <c r="BI257" s="32"/>
      <c r="BJ257" s="32"/>
      <c r="BK257" s="32"/>
      <c r="BL257" s="32"/>
      <c r="BM257" s="32"/>
      <c r="BN257" s="32"/>
      <c r="BO257" s="32"/>
      <c r="BP257" s="32"/>
      <c r="BQ257" s="32"/>
      <c r="BR257" s="32"/>
      <c r="BS257" s="32"/>
      <c r="BT257" s="32"/>
      <c r="BU257" s="32"/>
      <c r="BV257" s="32"/>
      <c r="BW257" s="32"/>
      <c r="BX257" s="32"/>
      <c r="BY257" s="32"/>
      <c r="BZ257" s="32"/>
      <c r="CA257" s="32"/>
      <c r="CB257" s="32"/>
      <c r="CC257" s="32"/>
      <c r="CD257" s="32"/>
      <c r="CE257" s="32"/>
      <c r="CF257" s="32"/>
      <c r="CG257" s="32"/>
      <c r="CH257" s="32"/>
      <c r="CI257" s="32"/>
      <c r="CJ257" s="32"/>
      <c r="CK257" s="32"/>
      <c r="CL257" s="32"/>
      <c r="CM257" s="32"/>
      <c r="CN257" s="32"/>
      <c r="CO257" s="32"/>
      <c r="CP257" s="32"/>
      <c r="CQ257" s="32"/>
      <c r="CR257" s="32"/>
      <c r="CS257" s="32"/>
      <c r="CT257" s="32"/>
      <c r="CU257" s="32"/>
      <c r="CV257" s="32"/>
      <c r="CW257" s="32"/>
      <c r="CX257" s="32"/>
      <c r="CY257" s="32"/>
      <c r="CZ257" s="32"/>
      <c r="DA257" s="32"/>
      <c r="DB257" s="32"/>
      <c r="DC257" s="32"/>
      <c r="DD257" s="32"/>
      <c r="DE257" s="32"/>
      <c r="DF257" s="32"/>
      <c r="DG257" s="32"/>
      <c r="DH257" s="32"/>
      <c r="DI257" s="32"/>
      <c r="DJ257" s="32"/>
      <c r="DK257" s="32"/>
      <c r="DL257" s="32"/>
      <c r="DM257" s="32"/>
      <c r="DN257" s="32"/>
      <c r="DO257" s="32"/>
      <c r="DP257" s="32"/>
      <c r="DQ257" s="32"/>
      <c r="DR257" s="32"/>
      <c r="DS257" s="32"/>
      <c r="DT257" s="32"/>
      <c r="DU257" s="32"/>
      <c r="DV257" s="32"/>
      <c r="DW257" s="32"/>
      <c r="DX257" s="32"/>
      <c r="DY257" s="32"/>
      <c r="DZ257" s="32"/>
      <c r="EA257" s="32"/>
      <c r="EB257" s="32"/>
      <c r="EC257" s="32"/>
      <c r="ED257" s="32"/>
      <c r="EE257" s="32"/>
      <c r="EF257" s="32"/>
      <c r="EG257" s="32"/>
      <c r="EH257" s="32"/>
      <c r="EI257" s="32"/>
      <c r="EJ257" s="32"/>
      <c r="EK257" s="32"/>
      <c r="EL257" s="32"/>
      <c r="EM257" s="32"/>
      <c r="EN257" s="32"/>
      <c r="EO257" s="32"/>
      <c r="EP257" s="32"/>
      <c r="EQ257" s="32"/>
      <c r="ER257" s="32"/>
      <c r="ES257" s="32"/>
      <c r="ET257" s="32"/>
      <c r="EU257" s="32"/>
      <c r="EV257" s="32"/>
      <c r="EW257" s="32"/>
      <c r="EX257" s="32"/>
      <c r="EY257" s="32"/>
      <c r="EZ257" s="32"/>
      <c r="FA257" s="32"/>
      <c r="FB257" s="32"/>
      <c r="FC257" s="32"/>
      <c r="FD257" s="32"/>
      <c r="FE257" s="32"/>
      <c r="FF257" s="32"/>
      <c r="FG257" s="32"/>
      <c r="FH257" s="32"/>
      <c r="FI257" s="32"/>
      <c r="FJ257" s="32"/>
      <c r="FK257" s="32"/>
      <c r="FL257" s="32"/>
      <c r="FM257" s="32"/>
      <c r="FN257" s="32"/>
      <c r="FO257" s="32"/>
      <c r="FP257" s="32"/>
      <c r="FQ257" s="32"/>
      <c r="FR257" s="32"/>
      <c r="FS257" s="32"/>
      <c r="FT257" s="32"/>
      <c r="FU257" s="32"/>
      <c r="FV257" s="32"/>
      <c r="FW257" s="32"/>
      <c r="FX257" s="32"/>
      <c r="FY257" s="32"/>
      <c r="FZ257" s="32"/>
      <c r="GA257" s="32"/>
      <c r="GB257" s="32"/>
      <c r="GC257" s="32"/>
      <c r="GD257" s="32"/>
      <c r="GE257" s="32"/>
      <c r="GF257" s="32"/>
      <c r="GG257" s="32"/>
      <c r="GH257" s="32"/>
      <c r="GI257" s="32"/>
      <c r="GJ257" s="32"/>
      <c r="GK257" s="32"/>
      <c r="GL257" s="32"/>
      <c r="GM257" s="32"/>
      <c r="GN257" s="32"/>
      <c r="GO257" s="32"/>
      <c r="GP257" s="32"/>
      <c r="GQ257" s="32"/>
      <c r="GR257" s="32"/>
      <c r="GS257" s="32"/>
      <c r="GT257" s="32"/>
      <c r="GU257" s="32"/>
      <c r="GV257" s="32"/>
      <c r="GW257" s="32"/>
      <c r="GX257" s="32"/>
      <c r="GY257" s="32"/>
      <c r="GZ257" s="32"/>
      <c r="HA257" s="32"/>
      <c r="HB257" s="32"/>
      <c r="HC257" s="32"/>
      <c r="HD257" s="32"/>
      <c r="HE257" s="32"/>
      <c r="HF257" s="32"/>
      <c r="HG257" s="32"/>
      <c r="HH257" s="32"/>
      <c r="HI257" s="32"/>
      <c r="HJ257" s="32"/>
      <c r="HK257" s="32"/>
      <c r="HL257" s="32"/>
      <c r="HM257" s="32"/>
      <c r="HN257" s="32"/>
      <c r="HO257" s="32"/>
      <c r="HP257" s="32"/>
      <c r="HQ257" s="32"/>
      <c r="HR257" s="32"/>
      <c r="HS257" s="32"/>
      <c r="HT257" s="32"/>
      <c r="HU257" s="32"/>
      <c r="HV257" s="32"/>
      <c r="HW257" s="32"/>
      <c r="HX257" s="32"/>
      <c r="HY257" s="32"/>
      <c r="HZ257" s="32"/>
      <c r="IA257" s="32"/>
      <c r="IB257" s="32"/>
      <c r="IC257" s="32"/>
      <c r="ID257" s="32"/>
      <c r="IE257" s="32"/>
      <c r="IF257" s="32"/>
      <c r="IG257" s="32"/>
      <c r="IH257" s="32"/>
      <c r="II257" s="32"/>
      <c r="IJ257" s="32"/>
      <c r="IK257" s="32"/>
      <c r="IL257" s="32"/>
      <c r="IM257" s="32"/>
      <c r="IN257" s="32"/>
      <c r="IO257" s="32"/>
      <c r="IP257" s="32"/>
      <c r="IQ257" s="32"/>
      <c r="IR257" s="32"/>
      <c r="IS257" s="32"/>
      <c r="IT257" s="32"/>
      <c r="IU257" s="32"/>
    </row>
    <row r="258" spans="1:255" s="105" customFormat="1" ht="45.95" customHeight="1">
      <c r="A258" s="98">
        <v>20</v>
      </c>
      <c r="B258" s="23" t="s">
        <v>484</v>
      </c>
      <c r="C258" s="20" t="s">
        <v>236</v>
      </c>
      <c r="D258" s="21"/>
      <c r="E258" s="21"/>
      <c r="F258" s="21"/>
      <c r="G258" s="21"/>
      <c r="H258" s="21"/>
      <c r="I258" s="21"/>
      <c r="J258" s="21"/>
      <c r="K258" s="21"/>
      <c r="L258" s="21"/>
      <c r="M258" s="21"/>
      <c r="N258" s="21"/>
      <c r="O258" s="21"/>
      <c r="P258" s="21"/>
      <c r="Q258" s="21"/>
      <c r="R258" s="21"/>
      <c r="S258" s="21"/>
      <c r="T258" s="359">
        <v>100</v>
      </c>
      <c r="U258" s="21"/>
      <c r="V258" s="21"/>
      <c r="W258" s="20" t="s">
        <v>101</v>
      </c>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c r="AT258" s="22"/>
      <c r="AU258" s="22"/>
      <c r="AV258" s="22"/>
      <c r="AW258" s="22"/>
      <c r="AX258" s="22"/>
      <c r="AY258" s="22"/>
      <c r="AZ258" s="22"/>
      <c r="BA258" s="22"/>
      <c r="BB258" s="22"/>
      <c r="BC258" s="22"/>
      <c r="BD258" s="22"/>
      <c r="BE258" s="22"/>
      <c r="BF258" s="22"/>
      <c r="BG258" s="22"/>
      <c r="BH258" s="22"/>
      <c r="BI258" s="22"/>
      <c r="BJ258" s="22"/>
      <c r="BK258" s="22"/>
      <c r="BL258" s="22"/>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c r="CM258" s="22"/>
      <c r="CN258" s="22"/>
      <c r="CO258" s="22"/>
      <c r="CP258" s="22"/>
      <c r="CQ258" s="22"/>
      <c r="CR258" s="22"/>
      <c r="CS258" s="22"/>
      <c r="CT258" s="22"/>
      <c r="CU258" s="22"/>
      <c r="CV258" s="22"/>
      <c r="CW258" s="22"/>
      <c r="CX258" s="22"/>
      <c r="CY258" s="22"/>
      <c r="CZ258" s="22"/>
      <c r="DA258" s="22"/>
      <c r="DB258" s="22"/>
      <c r="DC258" s="22"/>
      <c r="DD258" s="22"/>
      <c r="DE258" s="22"/>
      <c r="DF258" s="22"/>
      <c r="DG258" s="22"/>
      <c r="DH258" s="22"/>
      <c r="DI258" s="22"/>
      <c r="DJ258" s="22"/>
      <c r="DK258" s="22"/>
      <c r="DL258" s="22"/>
      <c r="DM258" s="22"/>
      <c r="DN258" s="22"/>
      <c r="DO258" s="22"/>
      <c r="DP258" s="22"/>
      <c r="DQ258" s="22"/>
      <c r="DR258" s="22"/>
      <c r="DS258" s="22"/>
      <c r="DT258" s="22"/>
      <c r="DU258" s="22"/>
      <c r="DV258" s="22"/>
      <c r="DW258" s="22"/>
      <c r="DX258" s="22"/>
      <c r="DY258" s="22"/>
      <c r="DZ258" s="22"/>
      <c r="EA258" s="22"/>
      <c r="EB258" s="22"/>
      <c r="EC258" s="22"/>
      <c r="ED258" s="22"/>
      <c r="EE258" s="22"/>
      <c r="EF258" s="22"/>
      <c r="EG258" s="22"/>
      <c r="EH258" s="22"/>
      <c r="EI258" s="22"/>
      <c r="EJ258" s="22"/>
      <c r="EK258" s="22"/>
      <c r="EL258" s="22"/>
      <c r="EM258" s="22"/>
      <c r="EN258" s="22"/>
      <c r="EO258" s="22"/>
      <c r="EP258" s="22"/>
      <c r="EQ258" s="22"/>
      <c r="ER258" s="22"/>
      <c r="ES258" s="22"/>
      <c r="ET258" s="22"/>
      <c r="EU258" s="22"/>
      <c r="EV258" s="22"/>
      <c r="EW258" s="22"/>
      <c r="EX258" s="22"/>
      <c r="EY258" s="22"/>
      <c r="EZ258" s="22"/>
      <c r="FA258" s="22"/>
      <c r="FB258" s="22"/>
      <c r="FC258" s="22"/>
      <c r="FD258" s="22"/>
      <c r="FE258" s="22"/>
      <c r="FF258" s="22"/>
      <c r="FG258" s="22"/>
      <c r="FH258" s="22"/>
      <c r="FI258" s="22"/>
      <c r="FJ258" s="22"/>
      <c r="FK258" s="22"/>
      <c r="FL258" s="22"/>
      <c r="FM258" s="22"/>
      <c r="FN258" s="22"/>
      <c r="FO258" s="22"/>
      <c r="FP258" s="22"/>
      <c r="FQ258" s="22"/>
      <c r="FR258" s="22"/>
      <c r="FS258" s="22"/>
      <c r="FT258" s="22"/>
      <c r="FU258" s="22"/>
      <c r="FV258" s="22"/>
      <c r="FW258" s="22"/>
      <c r="FX258" s="22"/>
      <c r="FY258" s="22"/>
      <c r="FZ258" s="22"/>
      <c r="GA258" s="22"/>
      <c r="GB258" s="22"/>
      <c r="GC258" s="22"/>
      <c r="GD258" s="22"/>
      <c r="GE258" s="22"/>
      <c r="GF258" s="22"/>
      <c r="GG258" s="22"/>
      <c r="GH258" s="22"/>
      <c r="GI258" s="22"/>
      <c r="GJ258" s="22"/>
      <c r="GK258" s="22"/>
      <c r="GL258" s="22"/>
      <c r="GM258" s="22"/>
      <c r="GN258" s="22"/>
      <c r="GO258" s="22"/>
      <c r="GP258" s="22"/>
      <c r="GQ258" s="22"/>
      <c r="GR258" s="22"/>
      <c r="GS258" s="22"/>
      <c r="GT258" s="22"/>
      <c r="GU258" s="22"/>
      <c r="GV258" s="22"/>
      <c r="GW258" s="22"/>
      <c r="GX258" s="22"/>
      <c r="GY258" s="22"/>
      <c r="GZ258" s="22"/>
      <c r="HA258" s="22"/>
      <c r="HB258" s="22"/>
      <c r="HC258" s="22"/>
      <c r="HD258" s="22"/>
      <c r="HE258" s="22"/>
      <c r="HF258" s="22"/>
      <c r="HG258" s="22"/>
      <c r="HH258" s="22"/>
      <c r="HI258" s="22"/>
      <c r="HJ258" s="22"/>
      <c r="HK258" s="22"/>
      <c r="HL258" s="22"/>
      <c r="HM258" s="22"/>
      <c r="HN258" s="22"/>
      <c r="HO258" s="22"/>
      <c r="HP258" s="22"/>
      <c r="HQ258" s="22"/>
      <c r="HR258" s="22"/>
      <c r="HS258" s="22"/>
      <c r="HT258" s="22"/>
      <c r="HU258" s="22"/>
      <c r="HV258" s="22"/>
      <c r="HW258" s="22"/>
      <c r="HX258" s="22"/>
      <c r="HY258" s="22"/>
      <c r="HZ258" s="22"/>
      <c r="IA258" s="22"/>
      <c r="IB258" s="22"/>
      <c r="IC258" s="22"/>
      <c r="ID258" s="22"/>
      <c r="IE258" s="22"/>
      <c r="IF258" s="22"/>
      <c r="IG258" s="22"/>
      <c r="IH258" s="22"/>
      <c r="II258" s="22"/>
      <c r="IJ258" s="22"/>
      <c r="IK258" s="22"/>
      <c r="IL258" s="22"/>
      <c r="IM258" s="22"/>
      <c r="IN258" s="22"/>
      <c r="IO258" s="22"/>
      <c r="IP258" s="22"/>
      <c r="IQ258" s="22"/>
      <c r="IR258" s="22"/>
      <c r="IS258" s="22"/>
      <c r="IT258" s="22"/>
      <c r="IU258" s="22"/>
    </row>
    <row r="259" spans="1:255" s="105" customFormat="1" ht="44.45" customHeight="1">
      <c r="A259" s="98">
        <v>21</v>
      </c>
      <c r="B259" s="23" t="s">
        <v>485</v>
      </c>
      <c r="C259" s="20" t="s">
        <v>236</v>
      </c>
      <c r="D259" s="21"/>
      <c r="E259" s="21"/>
      <c r="F259" s="21"/>
      <c r="G259" s="21"/>
      <c r="H259" s="21"/>
      <c r="I259" s="21"/>
      <c r="J259" s="21"/>
      <c r="K259" s="21"/>
      <c r="L259" s="21"/>
      <c r="M259" s="21"/>
      <c r="N259" s="21"/>
      <c r="O259" s="21"/>
      <c r="P259" s="21"/>
      <c r="Q259" s="21"/>
      <c r="R259" s="21"/>
      <c r="S259" s="21"/>
      <c r="T259" s="359">
        <v>350</v>
      </c>
      <c r="U259" s="21"/>
      <c r="V259" s="21"/>
      <c r="W259" s="20" t="s">
        <v>101</v>
      </c>
      <c r="X259" s="22"/>
      <c r="Y259" s="22"/>
      <c r="Z259" s="22"/>
      <c r="AA259" s="22"/>
      <c r="AB259" s="22"/>
      <c r="AC259" s="22"/>
      <c r="AD259" s="22"/>
      <c r="AE259" s="22"/>
      <c r="AF259" s="22"/>
      <c r="AG259" s="22"/>
      <c r="AH259" s="22"/>
      <c r="AI259" s="22"/>
      <c r="AJ259" s="22"/>
      <c r="AK259" s="22"/>
      <c r="AL259" s="22"/>
      <c r="AM259" s="22"/>
      <c r="AN259" s="22"/>
      <c r="AO259" s="22"/>
      <c r="AP259" s="22"/>
      <c r="AQ259" s="22"/>
      <c r="AR259" s="22"/>
      <c r="AS259" s="22"/>
      <c r="AT259" s="22"/>
      <c r="AU259" s="22"/>
      <c r="AV259" s="22"/>
      <c r="AW259" s="22"/>
      <c r="AX259" s="22"/>
      <c r="AY259" s="22"/>
      <c r="AZ259" s="22"/>
      <c r="BA259" s="22"/>
      <c r="BB259" s="22"/>
      <c r="BC259" s="22"/>
      <c r="BD259" s="22"/>
      <c r="BE259" s="22"/>
      <c r="BF259" s="22"/>
      <c r="BG259" s="22"/>
      <c r="BH259" s="22"/>
      <c r="BI259" s="22"/>
      <c r="BJ259" s="22"/>
      <c r="BK259" s="22"/>
      <c r="BL259" s="22"/>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c r="CM259" s="22"/>
      <c r="CN259" s="22"/>
      <c r="CO259" s="22"/>
      <c r="CP259" s="22"/>
      <c r="CQ259" s="22"/>
      <c r="CR259" s="22"/>
      <c r="CS259" s="22"/>
      <c r="CT259" s="22"/>
      <c r="CU259" s="22"/>
      <c r="CV259" s="22"/>
      <c r="CW259" s="22"/>
      <c r="CX259" s="22"/>
      <c r="CY259" s="22"/>
      <c r="CZ259" s="22"/>
      <c r="DA259" s="22"/>
      <c r="DB259" s="22"/>
      <c r="DC259" s="22"/>
      <c r="DD259" s="22"/>
      <c r="DE259" s="22"/>
      <c r="DF259" s="22"/>
      <c r="DG259" s="22"/>
      <c r="DH259" s="22"/>
      <c r="DI259" s="22"/>
      <c r="DJ259" s="22"/>
      <c r="DK259" s="22"/>
      <c r="DL259" s="22"/>
      <c r="DM259" s="22"/>
      <c r="DN259" s="22"/>
      <c r="DO259" s="22"/>
      <c r="DP259" s="22"/>
      <c r="DQ259" s="22"/>
      <c r="DR259" s="22"/>
      <c r="DS259" s="22"/>
      <c r="DT259" s="22"/>
      <c r="DU259" s="22"/>
      <c r="DV259" s="22"/>
      <c r="DW259" s="22"/>
      <c r="DX259" s="22"/>
      <c r="DY259" s="22"/>
      <c r="DZ259" s="22"/>
      <c r="EA259" s="22"/>
      <c r="EB259" s="22"/>
      <c r="EC259" s="22"/>
      <c r="ED259" s="22"/>
      <c r="EE259" s="22"/>
      <c r="EF259" s="22"/>
      <c r="EG259" s="22"/>
      <c r="EH259" s="22"/>
      <c r="EI259" s="22"/>
      <c r="EJ259" s="22"/>
      <c r="EK259" s="22"/>
      <c r="EL259" s="22"/>
      <c r="EM259" s="22"/>
      <c r="EN259" s="22"/>
      <c r="EO259" s="22"/>
      <c r="EP259" s="22"/>
      <c r="EQ259" s="22"/>
      <c r="ER259" s="22"/>
      <c r="ES259" s="22"/>
      <c r="ET259" s="22"/>
      <c r="EU259" s="22"/>
      <c r="EV259" s="22"/>
      <c r="EW259" s="22"/>
      <c r="EX259" s="22"/>
      <c r="EY259" s="22"/>
      <c r="EZ259" s="22"/>
      <c r="FA259" s="22"/>
      <c r="FB259" s="22"/>
      <c r="FC259" s="22"/>
      <c r="FD259" s="22"/>
      <c r="FE259" s="22"/>
      <c r="FF259" s="22"/>
      <c r="FG259" s="22"/>
      <c r="FH259" s="22"/>
      <c r="FI259" s="22"/>
      <c r="FJ259" s="22"/>
      <c r="FK259" s="22"/>
      <c r="FL259" s="22"/>
      <c r="FM259" s="22"/>
      <c r="FN259" s="22"/>
      <c r="FO259" s="22"/>
      <c r="FP259" s="22"/>
      <c r="FQ259" s="22"/>
      <c r="FR259" s="22"/>
      <c r="FS259" s="22"/>
      <c r="FT259" s="22"/>
      <c r="FU259" s="22"/>
      <c r="FV259" s="22"/>
      <c r="FW259" s="22"/>
      <c r="FX259" s="22"/>
      <c r="FY259" s="22"/>
      <c r="FZ259" s="22"/>
      <c r="GA259" s="22"/>
      <c r="GB259" s="22"/>
      <c r="GC259" s="22"/>
      <c r="GD259" s="22"/>
      <c r="GE259" s="22"/>
      <c r="GF259" s="22"/>
      <c r="GG259" s="22"/>
      <c r="GH259" s="22"/>
      <c r="GI259" s="22"/>
      <c r="GJ259" s="22"/>
      <c r="GK259" s="22"/>
      <c r="GL259" s="22"/>
      <c r="GM259" s="22"/>
      <c r="GN259" s="22"/>
      <c r="GO259" s="22"/>
      <c r="GP259" s="22"/>
      <c r="GQ259" s="22"/>
      <c r="GR259" s="22"/>
      <c r="GS259" s="22"/>
      <c r="GT259" s="22"/>
      <c r="GU259" s="22"/>
      <c r="GV259" s="22"/>
      <c r="GW259" s="22"/>
      <c r="GX259" s="22"/>
      <c r="GY259" s="22"/>
      <c r="GZ259" s="22"/>
      <c r="HA259" s="22"/>
      <c r="HB259" s="22"/>
      <c r="HC259" s="22"/>
      <c r="HD259" s="22"/>
      <c r="HE259" s="22"/>
      <c r="HF259" s="22"/>
      <c r="HG259" s="22"/>
      <c r="HH259" s="22"/>
      <c r="HI259" s="22"/>
      <c r="HJ259" s="22"/>
      <c r="HK259" s="22"/>
      <c r="HL259" s="22"/>
      <c r="HM259" s="22"/>
      <c r="HN259" s="22"/>
      <c r="HO259" s="22"/>
      <c r="HP259" s="22"/>
      <c r="HQ259" s="22"/>
      <c r="HR259" s="22"/>
      <c r="HS259" s="22"/>
      <c r="HT259" s="22"/>
      <c r="HU259" s="22"/>
      <c r="HV259" s="22"/>
      <c r="HW259" s="22"/>
      <c r="HX259" s="22"/>
      <c r="HY259" s="22"/>
      <c r="HZ259" s="22"/>
      <c r="IA259" s="22"/>
      <c r="IB259" s="22"/>
      <c r="IC259" s="22"/>
      <c r="ID259" s="22"/>
      <c r="IE259" s="22"/>
      <c r="IF259" s="22"/>
      <c r="IG259" s="22"/>
      <c r="IH259" s="22"/>
      <c r="II259" s="22"/>
      <c r="IJ259" s="22"/>
      <c r="IK259" s="22"/>
      <c r="IL259" s="22"/>
      <c r="IM259" s="22"/>
      <c r="IN259" s="22"/>
      <c r="IO259" s="22"/>
      <c r="IP259" s="22"/>
      <c r="IQ259" s="22"/>
      <c r="IR259" s="22"/>
      <c r="IS259" s="22"/>
      <c r="IT259" s="22"/>
      <c r="IU259" s="22"/>
    </row>
    <row r="260" spans="1:255" s="105" customFormat="1" ht="47.1" customHeight="1">
      <c r="A260" s="98">
        <v>22</v>
      </c>
      <c r="B260" s="23" t="s">
        <v>486</v>
      </c>
      <c r="C260" s="20" t="s">
        <v>236</v>
      </c>
      <c r="D260" s="21"/>
      <c r="E260" s="21"/>
      <c r="F260" s="21"/>
      <c r="G260" s="21"/>
      <c r="H260" s="21"/>
      <c r="I260" s="21"/>
      <c r="J260" s="21"/>
      <c r="K260" s="21"/>
      <c r="L260" s="21"/>
      <c r="M260" s="21"/>
      <c r="N260" s="21"/>
      <c r="O260" s="21"/>
      <c r="P260" s="21"/>
      <c r="Q260" s="21"/>
      <c r="R260" s="21"/>
      <c r="S260" s="21"/>
      <c r="T260" s="359">
        <v>100</v>
      </c>
      <c r="U260" s="21"/>
      <c r="V260" s="21"/>
      <c r="W260" s="20" t="s">
        <v>101</v>
      </c>
      <c r="X260" s="22"/>
      <c r="Y260" s="22"/>
      <c r="Z260" s="22"/>
      <c r="AA260" s="22"/>
      <c r="AB260" s="22"/>
      <c r="AC260" s="22"/>
      <c r="AD260" s="22"/>
      <c r="AE260" s="22"/>
      <c r="AF260" s="22"/>
      <c r="AG260" s="22"/>
      <c r="AH260" s="22"/>
      <c r="AI260" s="22"/>
      <c r="AJ260" s="22"/>
      <c r="AK260" s="22"/>
      <c r="AL260" s="22"/>
      <c r="AM260" s="22"/>
      <c r="AN260" s="22"/>
      <c r="AO260" s="22"/>
      <c r="AP260" s="22"/>
      <c r="AQ260" s="22"/>
      <c r="AR260" s="22"/>
      <c r="AS260" s="22"/>
      <c r="AT260" s="22"/>
      <c r="AU260" s="22"/>
      <c r="AV260" s="22"/>
      <c r="AW260" s="22"/>
      <c r="AX260" s="22"/>
      <c r="AY260" s="22"/>
      <c r="AZ260" s="22"/>
      <c r="BA260" s="22"/>
      <c r="BB260" s="22"/>
      <c r="BC260" s="22"/>
      <c r="BD260" s="22"/>
      <c r="BE260" s="22"/>
      <c r="BF260" s="22"/>
      <c r="BG260" s="22"/>
      <c r="BH260" s="22"/>
      <c r="BI260" s="22"/>
      <c r="BJ260" s="22"/>
      <c r="BK260" s="22"/>
      <c r="BL260" s="22"/>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c r="CM260" s="22"/>
      <c r="CN260" s="22"/>
      <c r="CO260" s="22"/>
      <c r="CP260" s="22"/>
      <c r="CQ260" s="22"/>
      <c r="CR260" s="22"/>
      <c r="CS260" s="22"/>
      <c r="CT260" s="22"/>
      <c r="CU260" s="22"/>
      <c r="CV260" s="22"/>
      <c r="CW260" s="22"/>
      <c r="CX260" s="22"/>
      <c r="CY260" s="22"/>
      <c r="CZ260" s="22"/>
      <c r="DA260" s="22"/>
      <c r="DB260" s="22"/>
      <c r="DC260" s="22"/>
      <c r="DD260" s="22"/>
      <c r="DE260" s="22"/>
      <c r="DF260" s="22"/>
      <c r="DG260" s="22"/>
      <c r="DH260" s="22"/>
      <c r="DI260" s="22"/>
      <c r="DJ260" s="22"/>
      <c r="DK260" s="22"/>
      <c r="DL260" s="22"/>
      <c r="DM260" s="22"/>
      <c r="DN260" s="22"/>
      <c r="DO260" s="22"/>
      <c r="DP260" s="22"/>
      <c r="DQ260" s="22"/>
      <c r="DR260" s="22"/>
      <c r="DS260" s="22"/>
      <c r="DT260" s="22"/>
      <c r="DU260" s="22"/>
      <c r="DV260" s="22"/>
      <c r="DW260" s="22"/>
      <c r="DX260" s="22"/>
      <c r="DY260" s="22"/>
      <c r="DZ260" s="22"/>
      <c r="EA260" s="22"/>
      <c r="EB260" s="22"/>
      <c r="EC260" s="22"/>
      <c r="ED260" s="22"/>
      <c r="EE260" s="22"/>
      <c r="EF260" s="22"/>
      <c r="EG260" s="22"/>
      <c r="EH260" s="22"/>
      <c r="EI260" s="22"/>
      <c r="EJ260" s="22"/>
      <c r="EK260" s="22"/>
      <c r="EL260" s="22"/>
      <c r="EM260" s="22"/>
      <c r="EN260" s="22"/>
      <c r="EO260" s="22"/>
      <c r="EP260" s="22"/>
      <c r="EQ260" s="22"/>
      <c r="ER260" s="22"/>
      <c r="ES260" s="22"/>
      <c r="ET260" s="22"/>
      <c r="EU260" s="22"/>
      <c r="EV260" s="22"/>
      <c r="EW260" s="22"/>
      <c r="EX260" s="22"/>
      <c r="EY260" s="22"/>
      <c r="EZ260" s="22"/>
      <c r="FA260" s="22"/>
      <c r="FB260" s="22"/>
      <c r="FC260" s="22"/>
      <c r="FD260" s="22"/>
      <c r="FE260" s="22"/>
      <c r="FF260" s="22"/>
      <c r="FG260" s="22"/>
      <c r="FH260" s="22"/>
      <c r="FI260" s="22"/>
      <c r="FJ260" s="22"/>
      <c r="FK260" s="22"/>
      <c r="FL260" s="22"/>
      <c r="FM260" s="22"/>
      <c r="FN260" s="22"/>
      <c r="FO260" s="22"/>
      <c r="FP260" s="22"/>
      <c r="FQ260" s="22"/>
      <c r="FR260" s="22"/>
      <c r="FS260" s="22"/>
      <c r="FT260" s="22"/>
      <c r="FU260" s="22"/>
      <c r="FV260" s="22"/>
      <c r="FW260" s="22"/>
      <c r="FX260" s="22"/>
      <c r="FY260" s="22"/>
      <c r="FZ260" s="22"/>
      <c r="GA260" s="22"/>
      <c r="GB260" s="22"/>
      <c r="GC260" s="22"/>
      <c r="GD260" s="22"/>
      <c r="GE260" s="22"/>
      <c r="GF260" s="22"/>
      <c r="GG260" s="22"/>
      <c r="GH260" s="22"/>
      <c r="GI260" s="22"/>
      <c r="GJ260" s="22"/>
      <c r="GK260" s="22"/>
      <c r="GL260" s="22"/>
      <c r="GM260" s="22"/>
      <c r="GN260" s="22"/>
      <c r="GO260" s="22"/>
      <c r="GP260" s="22"/>
      <c r="GQ260" s="22"/>
      <c r="GR260" s="22"/>
      <c r="GS260" s="22"/>
      <c r="GT260" s="22"/>
      <c r="GU260" s="22"/>
      <c r="GV260" s="22"/>
      <c r="GW260" s="22"/>
      <c r="GX260" s="22"/>
      <c r="GY260" s="22"/>
      <c r="GZ260" s="22"/>
      <c r="HA260" s="22"/>
      <c r="HB260" s="22"/>
      <c r="HC260" s="22"/>
      <c r="HD260" s="22"/>
      <c r="HE260" s="22"/>
      <c r="HF260" s="22"/>
      <c r="HG260" s="22"/>
      <c r="HH260" s="22"/>
      <c r="HI260" s="22"/>
      <c r="HJ260" s="22"/>
      <c r="HK260" s="22"/>
      <c r="HL260" s="22"/>
      <c r="HM260" s="22"/>
      <c r="HN260" s="22"/>
      <c r="HO260" s="22"/>
      <c r="HP260" s="22"/>
      <c r="HQ260" s="22"/>
      <c r="HR260" s="22"/>
      <c r="HS260" s="22"/>
      <c r="HT260" s="22"/>
      <c r="HU260" s="22"/>
      <c r="HV260" s="22"/>
      <c r="HW260" s="22"/>
      <c r="HX260" s="22"/>
      <c r="HY260" s="22"/>
      <c r="HZ260" s="22"/>
      <c r="IA260" s="22"/>
      <c r="IB260" s="22"/>
      <c r="IC260" s="22"/>
      <c r="ID260" s="22"/>
      <c r="IE260" s="22"/>
      <c r="IF260" s="22"/>
      <c r="IG260" s="22"/>
      <c r="IH260" s="22"/>
      <c r="II260" s="22"/>
      <c r="IJ260" s="22"/>
      <c r="IK260" s="22"/>
      <c r="IL260" s="22"/>
      <c r="IM260" s="22"/>
      <c r="IN260" s="22"/>
      <c r="IO260" s="22"/>
      <c r="IP260" s="22"/>
      <c r="IQ260" s="22"/>
      <c r="IR260" s="22"/>
      <c r="IS260" s="22"/>
      <c r="IT260" s="22"/>
      <c r="IU260" s="22"/>
    </row>
    <row r="261" spans="1:255" s="105" customFormat="1" ht="53.1" customHeight="1">
      <c r="A261" s="98">
        <v>23</v>
      </c>
      <c r="B261" s="23" t="s">
        <v>487</v>
      </c>
      <c r="C261" s="20" t="s">
        <v>236</v>
      </c>
      <c r="D261" s="21"/>
      <c r="E261" s="21"/>
      <c r="F261" s="21"/>
      <c r="G261" s="21"/>
      <c r="H261" s="21"/>
      <c r="I261" s="21"/>
      <c r="J261" s="21"/>
      <c r="K261" s="21"/>
      <c r="L261" s="21"/>
      <c r="M261" s="21"/>
      <c r="N261" s="21"/>
      <c r="O261" s="21"/>
      <c r="P261" s="21"/>
      <c r="Q261" s="21"/>
      <c r="R261" s="21"/>
      <c r="S261" s="21"/>
      <c r="T261" s="359">
        <v>150</v>
      </c>
      <c r="U261" s="21"/>
      <c r="V261" s="21"/>
      <c r="W261" s="20" t="s">
        <v>101</v>
      </c>
      <c r="X261" s="22"/>
      <c r="Y261" s="22"/>
      <c r="Z261" s="22"/>
      <c r="AA261" s="22"/>
      <c r="AB261" s="22"/>
      <c r="AC261" s="22"/>
      <c r="AD261" s="22"/>
      <c r="AE261" s="22"/>
      <c r="AF261" s="22"/>
      <c r="AG261" s="22"/>
      <c r="AH261" s="22"/>
      <c r="AI261" s="22"/>
      <c r="AJ261" s="22"/>
      <c r="AK261" s="22"/>
      <c r="AL261" s="22"/>
      <c r="AM261" s="22"/>
      <c r="AN261" s="22"/>
      <c r="AO261" s="22"/>
      <c r="AP261" s="22"/>
      <c r="AQ261" s="22"/>
      <c r="AR261" s="22"/>
      <c r="AS261" s="22"/>
      <c r="AT261" s="22"/>
      <c r="AU261" s="22"/>
      <c r="AV261" s="22"/>
      <c r="AW261" s="22"/>
      <c r="AX261" s="22"/>
      <c r="AY261" s="22"/>
      <c r="AZ261" s="22"/>
      <c r="BA261" s="22"/>
      <c r="BB261" s="22"/>
      <c r="BC261" s="22"/>
      <c r="BD261" s="22"/>
      <c r="BE261" s="22"/>
      <c r="BF261" s="22"/>
      <c r="BG261" s="22"/>
      <c r="BH261" s="22"/>
      <c r="BI261" s="22"/>
      <c r="BJ261" s="22"/>
      <c r="BK261" s="22"/>
      <c r="BL261" s="22"/>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c r="CM261" s="22"/>
      <c r="CN261" s="22"/>
      <c r="CO261" s="22"/>
      <c r="CP261" s="22"/>
      <c r="CQ261" s="22"/>
      <c r="CR261" s="22"/>
      <c r="CS261" s="22"/>
      <c r="CT261" s="22"/>
      <c r="CU261" s="22"/>
      <c r="CV261" s="22"/>
      <c r="CW261" s="22"/>
      <c r="CX261" s="22"/>
      <c r="CY261" s="22"/>
      <c r="CZ261" s="22"/>
      <c r="DA261" s="22"/>
      <c r="DB261" s="22"/>
      <c r="DC261" s="22"/>
      <c r="DD261" s="22"/>
      <c r="DE261" s="22"/>
      <c r="DF261" s="22"/>
      <c r="DG261" s="22"/>
      <c r="DH261" s="22"/>
      <c r="DI261" s="22"/>
      <c r="DJ261" s="22"/>
      <c r="DK261" s="22"/>
      <c r="DL261" s="22"/>
      <c r="DM261" s="22"/>
      <c r="DN261" s="22"/>
      <c r="DO261" s="22"/>
      <c r="DP261" s="22"/>
      <c r="DQ261" s="22"/>
      <c r="DR261" s="22"/>
      <c r="DS261" s="22"/>
      <c r="DT261" s="22"/>
      <c r="DU261" s="22"/>
      <c r="DV261" s="22"/>
      <c r="DW261" s="22"/>
      <c r="DX261" s="22"/>
      <c r="DY261" s="22"/>
      <c r="DZ261" s="22"/>
      <c r="EA261" s="22"/>
      <c r="EB261" s="22"/>
      <c r="EC261" s="22"/>
      <c r="ED261" s="22"/>
      <c r="EE261" s="22"/>
      <c r="EF261" s="22"/>
      <c r="EG261" s="22"/>
      <c r="EH261" s="22"/>
      <c r="EI261" s="22"/>
      <c r="EJ261" s="22"/>
      <c r="EK261" s="22"/>
      <c r="EL261" s="22"/>
      <c r="EM261" s="22"/>
      <c r="EN261" s="22"/>
      <c r="EO261" s="22"/>
      <c r="EP261" s="22"/>
      <c r="EQ261" s="22"/>
      <c r="ER261" s="22"/>
      <c r="ES261" s="22"/>
      <c r="ET261" s="22"/>
      <c r="EU261" s="22"/>
      <c r="EV261" s="22"/>
      <c r="EW261" s="22"/>
      <c r="EX261" s="22"/>
      <c r="EY261" s="22"/>
      <c r="EZ261" s="22"/>
      <c r="FA261" s="22"/>
      <c r="FB261" s="22"/>
      <c r="FC261" s="22"/>
      <c r="FD261" s="22"/>
      <c r="FE261" s="22"/>
      <c r="FF261" s="22"/>
      <c r="FG261" s="22"/>
      <c r="FH261" s="22"/>
      <c r="FI261" s="22"/>
      <c r="FJ261" s="22"/>
      <c r="FK261" s="22"/>
      <c r="FL261" s="22"/>
      <c r="FM261" s="22"/>
      <c r="FN261" s="22"/>
      <c r="FO261" s="22"/>
      <c r="FP261" s="22"/>
      <c r="FQ261" s="22"/>
      <c r="FR261" s="22"/>
      <c r="FS261" s="22"/>
      <c r="FT261" s="22"/>
      <c r="FU261" s="22"/>
      <c r="FV261" s="22"/>
      <c r="FW261" s="22"/>
      <c r="FX261" s="22"/>
      <c r="FY261" s="22"/>
      <c r="FZ261" s="22"/>
      <c r="GA261" s="22"/>
      <c r="GB261" s="22"/>
      <c r="GC261" s="22"/>
      <c r="GD261" s="22"/>
      <c r="GE261" s="22"/>
      <c r="GF261" s="22"/>
      <c r="GG261" s="22"/>
      <c r="GH261" s="22"/>
      <c r="GI261" s="22"/>
      <c r="GJ261" s="22"/>
      <c r="GK261" s="22"/>
      <c r="GL261" s="22"/>
      <c r="GM261" s="22"/>
      <c r="GN261" s="22"/>
      <c r="GO261" s="22"/>
      <c r="GP261" s="22"/>
      <c r="GQ261" s="22"/>
      <c r="GR261" s="22"/>
      <c r="GS261" s="22"/>
      <c r="GT261" s="22"/>
      <c r="GU261" s="22"/>
      <c r="GV261" s="22"/>
      <c r="GW261" s="22"/>
      <c r="GX261" s="22"/>
      <c r="GY261" s="22"/>
      <c r="GZ261" s="22"/>
      <c r="HA261" s="22"/>
      <c r="HB261" s="22"/>
      <c r="HC261" s="22"/>
      <c r="HD261" s="22"/>
      <c r="HE261" s="22"/>
      <c r="HF261" s="22"/>
      <c r="HG261" s="22"/>
      <c r="HH261" s="22"/>
      <c r="HI261" s="22"/>
      <c r="HJ261" s="22"/>
      <c r="HK261" s="22"/>
      <c r="HL261" s="22"/>
      <c r="HM261" s="22"/>
      <c r="HN261" s="22"/>
      <c r="HO261" s="22"/>
      <c r="HP261" s="22"/>
      <c r="HQ261" s="22"/>
      <c r="HR261" s="22"/>
      <c r="HS261" s="22"/>
      <c r="HT261" s="22"/>
      <c r="HU261" s="22"/>
      <c r="HV261" s="22"/>
      <c r="HW261" s="22"/>
      <c r="HX261" s="22"/>
      <c r="HY261" s="22"/>
      <c r="HZ261" s="22"/>
      <c r="IA261" s="22"/>
      <c r="IB261" s="22"/>
      <c r="IC261" s="22"/>
      <c r="ID261" s="22"/>
      <c r="IE261" s="22"/>
      <c r="IF261" s="22"/>
      <c r="IG261" s="22"/>
      <c r="IH261" s="22"/>
      <c r="II261" s="22"/>
      <c r="IJ261" s="22"/>
      <c r="IK261" s="22"/>
      <c r="IL261" s="22"/>
      <c r="IM261" s="22"/>
      <c r="IN261" s="22"/>
      <c r="IO261" s="22"/>
      <c r="IP261" s="22"/>
      <c r="IQ261" s="22"/>
      <c r="IR261" s="22"/>
      <c r="IS261" s="22"/>
      <c r="IT261" s="22"/>
      <c r="IU261" s="22"/>
    </row>
    <row r="262" spans="1:255" s="105" customFormat="1" ht="37.5">
      <c r="A262" s="98">
        <v>24</v>
      </c>
      <c r="B262" s="97" t="s">
        <v>759</v>
      </c>
      <c r="C262" s="98"/>
      <c r="D262" s="97"/>
      <c r="E262" s="97"/>
      <c r="F262" s="97"/>
      <c r="G262" s="97"/>
      <c r="H262" s="97"/>
      <c r="I262" s="97"/>
      <c r="J262" s="97"/>
      <c r="K262" s="97"/>
      <c r="L262" s="97"/>
      <c r="M262" s="97"/>
      <c r="N262" s="97"/>
      <c r="O262" s="97"/>
      <c r="P262" s="97"/>
      <c r="Q262" s="97"/>
      <c r="R262" s="97"/>
      <c r="S262" s="97"/>
      <c r="T262" s="349">
        <v>8000</v>
      </c>
      <c r="U262" s="97"/>
      <c r="V262" s="97"/>
      <c r="W262" s="20" t="s">
        <v>758</v>
      </c>
    </row>
    <row r="263" spans="1:255" s="105" customFormat="1" ht="45" customHeight="1">
      <c r="A263" s="98">
        <v>25</v>
      </c>
      <c r="B263" s="48" t="s">
        <v>776</v>
      </c>
      <c r="C263" s="98"/>
      <c r="D263" s="97"/>
      <c r="E263" s="97"/>
      <c r="F263" s="97"/>
      <c r="G263" s="97"/>
      <c r="H263" s="97"/>
      <c r="I263" s="97"/>
      <c r="J263" s="97"/>
      <c r="K263" s="97"/>
      <c r="L263" s="97"/>
      <c r="M263" s="97"/>
      <c r="N263" s="97"/>
      <c r="O263" s="97"/>
      <c r="P263" s="97"/>
      <c r="Q263" s="97"/>
      <c r="R263" s="97"/>
      <c r="S263" s="97"/>
      <c r="T263" s="360">
        <v>800</v>
      </c>
      <c r="U263" s="97"/>
      <c r="V263" s="97"/>
      <c r="W263" s="20" t="s">
        <v>758</v>
      </c>
    </row>
    <row r="264" spans="1:255" s="105" customFormat="1" ht="48.6" customHeight="1">
      <c r="A264" s="98">
        <v>26</v>
      </c>
      <c r="B264" s="48" t="s">
        <v>782</v>
      </c>
      <c r="C264" s="98"/>
      <c r="D264" s="97"/>
      <c r="E264" s="97"/>
      <c r="F264" s="97"/>
      <c r="G264" s="97"/>
      <c r="H264" s="97"/>
      <c r="I264" s="97"/>
      <c r="J264" s="97"/>
      <c r="K264" s="97"/>
      <c r="L264" s="97"/>
      <c r="M264" s="97"/>
      <c r="N264" s="97"/>
      <c r="O264" s="97"/>
      <c r="P264" s="97"/>
      <c r="Q264" s="97"/>
      <c r="R264" s="97"/>
      <c r="S264" s="97"/>
      <c r="T264" s="360">
        <v>750</v>
      </c>
      <c r="U264" s="97"/>
      <c r="V264" s="97"/>
      <c r="W264" s="20" t="s">
        <v>758</v>
      </c>
    </row>
    <row r="265" spans="1:255" s="105" customFormat="1" ht="45" customHeight="1">
      <c r="A265" s="98">
        <v>27</v>
      </c>
      <c r="B265" s="48" t="s">
        <v>786</v>
      </c>
      <c r="C265" s="98"/>
      <c r="D265" s="97"/>
      <c r="E265" s="97"/>
      <c r="F265" s="97"/>
      <c r="G265" s="97"/>
      <c r="H265" s="97"/>
      <c r="I265" s="97"/>
      <c r="J265" s="97"/>
      <c r="K265" s="97"/>
      <c r="L265" s="97"/>
      <c r="M265" s="97"/>
      <c r="N265" s="97"/>
      <c r="O265" s="97"/>
      <c r="P265" s="97"/>
      <c r="Q265" s="97"/>
      <c r="R265" s="97"/>
      <c r="S265" s="97"/>
      <c r="T265" s="360">
        <v>500</v>
      </c>
      <c r="U265" s="97"/>
      <c r="V265" s="97"/>
      <c r="W265" s="20" t="s">
        <v>758</v>
      </c>
    </row>
    <row r="266" spans="1:255" s="105" customFormat="1" ht="36.950000000000003" customHeight="1">
      <c r="A266" s="98">
        <v>28</v>
      </c>
      <c r="B266" s="48" t="s">
        <v>791</v>
      </c>
      <c r="C266" s="98"/>
      <c r="D266" s="97"/>
      <c r="E266" s="97"/>
      <c r="F266" s="97"/>
      <c r="G266" s="97"/>
      <c r="H266" s="97"/>
      <c r="I266" s="97"/>
      <c r="J266" s="97"/>
      <c r="K266" s="97"/>
      <c r="L266" s="97"/>
      <c r="M266" s="97"/>
      <c r="N266" s="97"/>
      <c r="O266" s="97"/>
      <c r="P266" s="97"/>
      <c r="Q266" s="97"/>
      <c r="R266" s="97"/>
      <c r="S266" s="97"/>
      <c r="T266" s="360">
        <v>200</v>
      </c>
      <c r="U266" s="97"/>
      <c r="V266" s="97"/>
      <c r="W266" s="20" t="s">
        <v>758</v>
      </c>
    </row>
    <row r="267" spans="1:255" s="105" customFormat="1" ht="50.1" customHeight="1">
      <c r="A267" s="98">
        <v>29</v>
      </c>
      <c r="B267" s="48" t="s">
        <v>796</v>
      </c>
      <c r="C267" s="98"/>
      <c r="D267" s="97"/>
      <c r="E267" s="97"/>
      <c r="F267" s="97"/>
      <c r="G267" s="97"/>
      <c r="H267" s="97"/>
      <c r="I267" s="97"/>
      <c r="J267" s="97"/>
      <c r="K267" s="97"/>
      <c r="L267" s="97"/>
      <c r="M267" s="97"/>
      <c r="N267" s="97"/>
      <c r="O267" s="97"/>
      <c r="P267" s="97"/>
      <c r="Q267" s="97"/>
      <c r="R267" s="97"/>
      <c r="S267" s="97"/>
      <c r="T267" s="349">
        <v>2500</v>
      </c>
      <c r="U267" s="97"/>
      <c r="V267" s="97"/>
      <c r="W267" s="20" t="s">
        <v>758</v>
      </c>
    </row>
    <row r="268" spans="1:255" s="76" customFormat="1" ht="50.1" customHeight="1">
      <c r="A268" s="98">
        <v>30</v>
      </c>
      <c r="B268" s="97" t="s">
        <v>801</v>
      </c>
      <c r="C268" s="98"/>
      <c r="D268" s="97"/>
      <c r="E268" s="97"/>
      <c r="F268" s="97"/>
      <c r="G268" s="97"/>
      <c r="H268" s="97"/>
      <c r="I268" s="97"/>
      <c r="J268" s="97"/>
      <c r="K268" s="97"/>
      <c r="L268" s="97"/>
      <c r="M268" s="97"/>
      <c r="N268" s="97"/>
      <c r="O268" s="97"/>
      <c r="P268" s="97"/>
      <c r="Q268" s="97"/>
      <c r="R268" s="97"/>
      <c r="S268" s="97"/>
      <c r="T268" s="349">
        <v>150</v>
      </c>
      <c r="U268" s="97"/>
      <c r="V268" s="97"/>
      <c r="W268" s="20" t="s">
        <v>758</v>
      </c>
      <c r="X268" s="105"/>
      <c r="Y268" s="105"/>
      <c r="Z268" s="105"/>
      <c r="AA268" s="105"/>
      <c r="AB268" s="105"/>
      <c r="AC268" s="105"/>
      <c r="AD268" s="105"/>
      <c r="AE268" s="105"/>
      <c r="AF268" s="105"/>
      <c r="AG268" s="105"/>
      <c r="AH268" s="105"/>
      <c r="AI268" s="105"/>
      <c r="AJ268" s="105"/>
      <c r="AK268" s="105"/>
      <c r="AL268" s="105"/>
      <c r="AM268" s="105"/>
      <c r="AN268" s="105"/>
      <c r="AO268" s="105"/>
      <c r="AP268" s="105"/>
      <c r="AQ268" s="105"/>
      <c r="AR268" s="105"/>
      <c r="AS268" s="105"/>
      <c r="AT268" s="105"/>
      <c r="AU268" s="105"/>
      <c r="AV268" s="105"/>
      <c r="AW268" s="105"/>
      <c r="AX268" s="105"/>
      <c r="AY268" s="105"/>
      <c r="AZ268" s="105"/>
      <c r="BA268" s="105"/>
      <c r="BB268" s="105"/>
      <c r="BC268" s="105"/>
      <c r="BD268" s="105"/>
      <c r="BE268" s="105"/>
      <c r="BF268" s="105"/>
      <c r="BG268" s="105"/>
      <c r="BH268" s="105"/>
      <c r="BI268" s="105"/>
      <c r="BJ268" s="105"/>
      <c r="BK268" s="105"/>
      <c r="BL268" s="105"/>
      <c r="BM268" s="105"/>
      <c r="BN268" s="105"/>
      <c r="BO268" s="105"/>
      <c r="BP268" s="105"/>
      <c r="BQ268" s="105"/>
      <c r="BR268" s="105"/>
      <c r="BS268" s="105"/>
      <c r="BT268" s="105"/>
      <c r="BU268" s="105"/>
      <c r="BV268" s="105"/>
      <c r="BW268" s="105"/>
      <c r="BX268" s="105"/>
      <c r="BY268" s="105"/>
      <c r="BZ268" s="105"/>
      <c r="CA268" s="105"/>
      <c r="CB268" s="105"/>
      <c r="CC268" s="105"/>
      <c r="CD268" s="105"/>
      <c r="CE268" s="105"/>
      <c r="CF268" s="105"/>
      <c r="CG268" s="105"/>
      <c r="CH268" s="105"/>
      <c r="CI268" s="105"/>
      <c r="CJ268" s="105"/>
      <c r="CK268" s="105"/>
      <c r="CL268" s="105"/>
      <c r="CM268" s="105"/>
      <c r="CN268" s="105"/>
      <c r="CO268" s="105"/>
      <c r="CP268" s="105"/>
      <c r="CQ268" s="105"/>
      <c r="CR268" s="105"/>
      <c r="CS268" s="105"/>
      <c r="CT268" s="105"/>
      <c r="CU268" s="105"/>
      <c r="CV268" s="105"/>
      <c r="CW268" s="105"/>
      <c r="CX268" s="105"/>
      <c r="CY268" s="105"/>
      <c r="CZ268" s="105"/>
      <c r="DA268" s="105"/>
      <c r="DB268" s="105"/>
      <c r="DC268" s="105"/>
      <c r="DD268" s="105"/>
      <c r="DE268" s="105"/>
      <c r="DF268" s="105"/>
      <c r="DG268" s="105"/>
      <c r="DH268" s="105"/>
      <c r="DI268" s="105"/>
      <c r="DJ268" s="105"/>
      <c r="DK268" s="105"/>
      <c r="DL268" s="105"/>
      <c r="DM268" s="105"/>
      <c r="DN268" s="105"/>
      <c r="DO268" s="105"/>
      <c r="DP268" s="105"/>
      <c r="DQ268" s="105"/>
      <c r="DR268" s="105"/>
      <c r="DS268" s="105"/>
      <c r="DT268" s="105"/>
      <c r="DU268" s="105"/>
      <c r="DV268" s="105"/>
      <c r="DW268" s="105"/>
      <c r="DX268" s="105"/>
      <c r="DY268" s="105"/>
      <c r="DZ268" s="105"/>
      <c r="EA268" s="105"/>
      <c r="EB268" s="105"/>
      <c r="EC268" s="105"/>
      <c r="ED268" s="105"/>
      <c r="EE268" s="105"/>
      <c r="EF268" s="105"/>
      <c r="EG268" s="105"/>
      <c r="EH268" s="105"/>
      <c r="EI268" s="105"/>
      <c r="EJ268" s="105"/>
      <c r="EK268" s="105"/>
      <c r="EL268" s="105"/>
      <c r="EM268" s="105"/>
      <c r="EN268" s="105"/>
      <c r="EO268" s="105"/>
      <c r="EP268" s="105"/>
      <c r="EQ268" s="105"/>
      <c r="ER268" s="105"/>
      <c r="ES268" s="105"/>
      <c r="ET268" s="105"/>
      <c r="EU268" s="105"/>
      <c r="EV268" s="105"/>
      <c r="EW268" s="105"/>
      <c r="EX268" s="105"/>
      <c r="EY268" s="105"/>
      <c r="EZ268" s="105"/>
      <c r="FA268" s="105"/>
      <c r="FB268" s="105"/>
      <c r="FC268" s="105"/>
      <c r="FD268" s="105"/>
      <c r="FE268" s="105"/>
      <c r="FF268" s="105"/>
      <c r="FG268" s="105"/>
      <c r="FH268" s="105"/>
      <c r="FI268" s="105"/>
      <c r="FJ268" s="105"/>
      <c r="FK268" s="105"/>
      <c r="FL268" s="105"/>
      <c r="FM268" s="105"/>
      <c r="FN268" s="105"/>
      <c r="FO268" s="105"/>
      <c r="FP268" s="105"/>
      <c r="FQ268" s="105"/>
      <c r="FR268" s="105"/>
      <c r="FS268" s="105"/>
      <c r="FT268" s="105"/>
      <c r="FU268" s="105"/>
      <c r="FV268" s="105"/>
      <c r="FW268" s="105"/>
      <c r="FX268" s="105"/>
      <c r="FY268" s="105"/>
      <c r="FZ268" s="105"/>
      <c r="GA268" s="105"/>
      <c r="GB268" s="105"/>
      <c r="GC268" s="105"/>
      <c r="GD268" s="105"/>
      <c r="GE268" s="105"/>
      <c r="GF268" s="105"/>
      <c r="GG268" s="105"/>
      <c r="GH268" s="105"/>
      <c r="GI268" s="105"/>
      <c r="GJ268" s="105"/>
      <c r="GK268" s="105"/>
      <c r="GL268" s="105"/>
      <c r="GM268" s="105"/>
      <c r="GN268" s="105"/>
      <c r="GO268" s="105"/>
      <c r="GP268" s="105"/>
      <c r="GQ268" s="105"/>
      <c r="GR268" s="105"/>
      <c r="GS268" s="105"/>
      <c r="GT268" s="105"/>
      <c r="GU268" s="105"/>
      <c r="GV268" s="105"/>
      <c r="GW268" s="105"/>
      <c r="GX268" s="105"/>
      <c r="GY268" s="105"/>
      <c r="GZ268" s="105"/>
      <c r="HA268" s="105"/>
      <c r="HB268" s="105"/>
      <c r="HC268" s="105"/>
      <c r="HD268" s="105"/>
      <c r="HE268" s="105"/>
      <c r="HF268" s="105"/>
      <c r="HG268" s="105"/>
      <c r="HH268" s="105"/>
      <c r="HI268" s="105"/>
      <c r="HJ268" s="105"/>
      <c r="HK268" s="105"/>
      <c r="HL268" s="105"/>
      <c r="HM268" s="105"/>
      <c r="HN268" s="105"/>
      <c r="HO268" s="105"/>
      <c r="HP268" s="105"/>
      <c r="HQ268" s="105"/>
      <c r="HR268" s="105"/>
      <c r="HS268" s="105"/>
      <c r="HT268" s="105"/>
      <c r="HU268" s="105"/>
      <c r="HV268" s="105"/>
      <c r="HW268" s="105"/>
      <c r="HX268" s="105"/>
      <c r="HY268" s="105"/>
      <c r="HZ268" s="105"/>
      <c r="IA268" s="105"/>
      <c r="IB268" s="105"/>
      <c r="IC268" s="105"/>
      <c r="ID268" s="105"/>
      <c r="IE268" s="105"/>
      <c r="IF268" s="105"/>
      <c r="IG268" s="105"/>
      <c r="IH268" s="105"/>
      <c r="II268" s="105"/>
      <c r="IJ268" s="105"/>
      <c r="IK268" s="105"/>
      <c r="IL268" s="105"/>
      <c r="IM268" s="105"/>
      <c r="IN268" s="105"/>
      <c r="IO268" s="105"/>
      <c r="IP268" s="105"/>
      <c r="IQ268" s="105"/>
      <c r="IR268" s="105"/>
      <c r="IS268" s="105"/>
      <c r="IT268" s="105"/>
      <c r="IU268" s="105"/>
    </row>
    <row r="269" spans="1:255" s="76" customFormat="1" ht="48.6" customHeight="1">
      <c r="A269" s="98">
        <v>31</v>
      </c>
      <c r="B269" s="97" t="s">
        <v>805</v>
      </c>
      <c r="C269" s="98"/>
      <c r="D269" s="97"/>
      <c r="E269" s="97"/>
      <c r="F269" s="97"/>
      <c r="G269" s="97"/>
      <c r="H269" s="97"/>
      <c r="I269" s="97"/>
      <c r="J269" s="97"/>
      <c r="K269" s="97"/>
      <c r="L269" s="97"/>
      <c r="M269" s="97"/>
      <c r="N269" s="97"/>
      <c r="O269" s="97"/>
      <c r="P269" s="97"/>
      <c r="Q269" s="97"/>
      <c r="R269" s="97"/>
      <c r="S269" s="97"/>
      <c r="T269" s="349">
        <v>450</v>
      </c>
      <c r="U269" s="97"/>
      <c r="V269" s="97"/>
      <c r="W269" s="20" t="s">
        <v>758</v>
      </c>
      <c r="X269" s="105"/>
      <c r="Y269" s="105"/>
      <c r="Z269" s="105"/>
      <c r="AA269" s="105"/>
      <c r="AB269" s="105"/>
      <c r="AC269" s="105"/>
      <c r="AD269" s="105"/>
      <c r="AE269" s="105"/>
      <c r="AF269" s="105"/>
      <c r="AG269" s="105"/>
      <c r="AH269" s="105"/>
      <c r="AI269" s="105"/>
      <c r="AJ269" s="105"/>
      <c r="AK269" s="105"/>
      <c r="AL269" s="105"/>
      <c r="AM269" s="105"/>
      <c r="AN269" s="105"/>
      <c r="AO269" s="105"/>
      <c r="AP269" s="105"/>
      <c r="AQ269" s="105"/>
      <c r="AR269" s="105"/>
      <c r="AS269" s="105"/>
      <c r="AT269" s="105"/>
      <c r="AU269" s="105"/>
      <c r="AV269" s="105"/>
      <c r="AW269" s="105"/>
      <c r="AX269" s="105"/>
      <c r="AY269" s="105"/>
      <c r="AZ269" s="105"/>
      <c r="BA269" s="105"/>
      <c r="BB269" s="105"/>
      <c r="BC269" s="105"/>
      <c r="BD269" s="105"/>
      <c r="BE269" s="105"/>
      <c r="BF269" s="105"/>
      <c r="BG269" s="105"/>
      <c r="BH269" s="105"/>
      <c r="BI269" s="105"/>
      <c r="BJ269" s="105"/>
      <c r="BK269" s="105"/>
      <c r="BL269" s="105"/>
      <c r="BM269" s="105"/>
      <c r="BN269" s="105"/>
      <c r="BO269" s="105"/>
      <c r="BP269" s="105"/>
      <c r="BQ269" s="105"/>
      <c r="BR269" s="105"/>
      <c r="BS269" s="105"/>
      <c r="BT269" s="105"/>
      <c r="BU269" s="105"/>
      <c r="BV269" s="105"/>
      <c r="BW269" s="105"/>
      <c r="BX269" s="105"/>
      <c r="BY269" s="105"/>
      <c r="BZ269" s="105"/>
      <c r="CA269" s="105"/>
      <c r="CB269" s="105"/>
      <c r="CC269" s="105"/>
      <c r="CD269" s="105"/>
      <c r="CE269" s="105"/>
      <c r="CF269" s="105"/>
      <c r="CG269" s="105"/>
      <c r="CH269" s="105"/>
      <c r="CI269" s="105"/>
      <c r="CJ269" s="105"/>
      <c r="CK269" s="105"/>
      <c r="CL269" s="105"/>
      <c r="CM269" s="105"/>
      <c r="CN269" s="105"/>
      <c r="CO269" s="105"/>
      <c r="CP269" s="105"/>
      <c r="CQ269" s="105"/>
      <c r="CR269" s="105"/>
      <c r="CS269" s="105"/>
      <c r="CT269" s="105"/>
      <c r="CU269" s="105"/>
      <c r="CV269" s="105"/>
      <c r="CW269" s="105"/>
      <c r="CX269" s="105"/>
      <c r="CY269" s="105"/>
      <c r="CZ269" s="105"/>
      <c r="DA269" s="105"/>
      <c r="DB269" s="105"/>
      <c r="DC269" s="105"/>
      <c r="DD269" s="105"/>
      <c r="DE269" s="105"/>
      <c r="DF269" s="105"/>
      <c r="DG269" s="105"/>
      <c r="DH269" s="105"/>
      <c r="DI269" s="105"/>
      <c r="DJ269" s="105"/>
      <c r="DK269" s="105"/>
      <c r="DL269" s="105"/>
      <c r="DM269" s="105"/>
      <c r="DN269" s="105"/>
      <c r="DO269" s="105"/>
      <c r="DP269" s="105"/>
      <c r="DQ269" s="105"/>
      <c r="DR269" s="105"/>
      <c r="DS269" s="105"/>
      <c r="DT269" s="105"/>
      <c r="DU269" s="105"/>
      <c r="DV269" s="105"/>
      <c r="DW269" s="105"/>
      <c r="DX269" s="105"/>
      <c r="DY269" s="105"/>
      <c r="DZ269" s="105"/>
      <c r="EA269" s="105"/>
      <c r="EB269" s="105"/>
      <c r="EC269" s="105"/>
      <c r="ED269" s="105"/>
      <c r="EE269" s="105"/>
      <c r="EF269" s="105"/>
      <c r="EG269" s="105"/>
      <c r="EH269" s="105"/>
      <c r="EI269" s="105"/>
      <c r="EJ269" s="105"/>
      <c r="EK269" s="105"/>
      <c r="EL269" s="105"/>
      <c r="EM269" s="105"/>
      <c r="EN269" s="105"/>
      <c r="EO269" s="105"/>
      <c r="EP269" s="105"/>
      <c r="EQ269" s="105"/>
      <c r="ER269" s="105"/>
      <c r="ES269" s="105"/>
      <c r="ET269" s="105"/>
      <c r="EU269" s="105"/>
      <c r="EV269" s="105"/>
      <c r="EW269" s="105"/>
      <c r="EX269" s="105"/>
      <c r="EY269" s="105"/>
      <c r="EZ269" s="105"/>
      <c r="FA269" s="105"/>
      <c r="FB269" s="105"/>
      <c r="FC269" s="105"/>
      <c r="FD269" s="105"/>
      <c r="FE269" s="105"/>
      <c r="FF269" s="105"/>
      <c r="FG269" s="105"/>
      <c r="FH269" s="105"/>
      <c r="FI269" s="105"/>
      <c r="FJ269" s="105"/>
      <c r="FK269" s="105"/>
      <c r="FL269" s="105"/>
      <c r="FM269" s="105"/>
      <c r="FN269" s="105"/>
      <c r="FO269" s="105"/>
      <c r="FP269" s="105"/>
      <c r="FQ269" s="105"/>
      <c r="FR269" s="105"/>
      <c r="FS269" s="105"/>
      <c r="FT269" s="105"/>
      <c r="FU269" s="105"/>
      <c r="FV269" s="105"/>
      <c r="FW269" s="105"/>
      <c r="FX269" s="105"/>
      <c r="FY269" s="105"/>
      <c r="FZ269" s="105"/>
      <c r="GA269" s="105"/>
      <c r="GB269" s="105"/>
      <c r="GC269" s="105"/>
      <c r="GD269" s="105"/>
      <c r="GE269" s="105"/>
      <c r="GF269" s="105"/>
      <c r="GG269" s="105"/>
      <c r="GH269" s="105"/>
      <c r="GI269" s="105"/>
      <c r="GJ269" s="105"/>
      <c r="GK269" s="105"/>
      <c r="GL269" s="105"/>
      <c r="GM269" s="105"/>
      <c r="GN269" s="105"/>
      <c r="GO269" s="105"/>
      <c r="GP269" s="105"/>
      <c r="GQ269" s="105"/>
      <c r="GR269" s="105"/>
      <c r="GS269" s="105"/>
      <c r="GT269" s="105"/>
      <c r="GU269" s="105"/>
      <c r="GV269" s="105"/>
      <c r="GW269" s="105"/>
      <c r="GX269" s="105"/>
      <c r="GY269" s="105"/>
      <c r="GZ269" s="105"/>
      <c r="HA269" s="105"/>
      <c r="HB269" s="105"/>
      <c r="HC269" s="105"/>
      <c r="HD269" s="105"/>
      <c r="HE269" s="105"/>
      <c r="HF269" s="105"/>
      <c r="HG269" s="105"/>
      <c r="HH269" s="105"/>
      <c r="HI269" s="105"/>
      <c r="HJ269" s="105"/>
      <c r="HK269" s="105"/>
      <c r="HL269" s="105"/>
      <c r="HM269" s="105"/>
      <c r="HN269" s="105"/>
      <c r="HO269" s="105"/>
      <c r="HP269" s="105"/>
      <c r="HQ269" s="105"/>
      <c r="HR269" s="105"/>
      <c r="HS269" s="105"/>
      <c r="HT269" s="105"/>
      <c r="HU269" s="105"/>
      <c r="HV269" s="105"/>
      <c r="HW269" s="105"/>
      <c r="HX269" s="105"/>
      <c r="HY269" s="105"/>
      <c r="HZ269" s="105"/>
      <c r="IA269" s="105"/>
      <c r="IB269" s="105"/>
      <c r="IC269" s="105"/>
      <c r="ID269" s="105"/>
      <c r="IE269" s="105"/>
      <c r="IF269" s="105"/>
      <c r="IG269" s="105"/>
      <c r="IH269" s="105"/>
      <c r="II269" s="105"/>
      <c r="IJ269" s="105"/>
      <c r="IK269" s="105"/>
      <c r="IL269" s="105"/>
      <c r="IM269" s="105"/>
      <c r="IN269" s="105"/>
      <c r="IO269" s="105"/>
      <c r="IP269" s="105"/>
      <c r="IQ269" s="105"/>
      <c r="IR269" s="105"/>
      <c r="IS269" s="105"/>
      <c r="IT269" s="105"/>
      <c r="IU269" s="105"/>
    </row>
    <row r="270" spans="1:255" s="171" customFormat="1" ht="55.5" customHeight="1">
      <c r="A270" s="98">
        <v>32</v>
      </c>
      <c r="B270" s="97" t="s">
        <v>809</v>
      </c>
      <c r="C270" s="98"/>
      <c r="D270" s="97"/>
      <c r="E270" s="97"/>
      <c r="F270" s="97"/>
      <c r="G270" s="97"/>
      <c r="H270" s="97"/>
      <c r="I270" s="97"/>
      <c r="J270" s="97"/>
      <c r="K270" s="97"/>
      <c r="L270" s="97"/>
      <c r="M270" s="97"/>
      <c r="N270" s="97"/>
      <c r="O270" s="97"/>
      <c r="P270" s="97"/>
      <c r="Q270" s="97"/>
      <c r="R270" s="97"/>
      <c r="S270" s="97"/>
      <c r="T270" s="349">
        <v>450</v>
      </c>
      <c r="U270" s="97"/>
      <c r="V270" s="97"/>
      <c r="W270" s="20" t="s">
        <v>758</v>
      </c>
      <c r="X270" s="105"/>
      <c r="Y270" s="105"/>
      <c r="Z270" s="105"/>
      <c r="AA270" s="105"/>
      <c r="AB270" s="105"/>
      <c r="AC270" s="105"/>
      <c r="AD270" s="105"/>
      <c r="AE270" s="105"/>
      <c r="AF270" s="105"/>
      <c r="AG270" s="105"/>
      <c r="AH270" s="105"/>
      <c r="AI270" s="105"/>
      <c r="AJ270" s="105"/>
      <c r="AK270" s="105"/>
      <c r="AL270" s="105"/>
      <c r="AM270" s="105"/>
      <c r="AN270" s="105"/>
      <c r="AO270" s="105"/>
      <c r="AP270" s="105"/>
      <c r="AQ270" s="105"/>
      <c r="AR270" s="105"/>
      <c r="AS270" s="105"/>
      <c r="AT270" s="105"/>
      <c r="AU270" s="105"/>
      <c r="AV270" s="105"/>
      <c r="AW270" s="105"/>
      <c r="AX270" s="105"/>
      <c r="AY270" s="105"/>
      <c r="AZ270" s="105"/>
      <c r="BA270" s="105"/>
      <c r="BB270" s="105"/>
      <c r="BC270" s="105"/>
      <c r="BD270" s="105"/>
      <c r="BE270" s="105"/>
      <c r="BF270" s="105"/>
      <c r="BG270" s="105"/>
      <c r="BH270" s="105"/>
      <c r="BI270" s="105"/>
      <c r="BJ270" s="105"/>
      <c r="BK270" s="105"/>
      <c r="BL270" s="105"/>
      <c r="BM270" s="105"/>
      <c r="BN270" s="105"/>
      <c r="BO270" s="105"/>
      <c r="BP270" s="105"/>
      <c r="BQ270" s="105"/>
      <c r="BR270" s="105"/>
      <c r="BS270" s="105"/>
      <c r="BT270" s="105"/>
      <c r="BU270" s="105"/>
      <c r="BV270" s="105"/>
      <c r="BW270" s="105"/>
      <c r="BX270" s="105"/>
      <c r="BY270" s="105"/>
      <c r="BZ270" s="105"/>
      <c r="CA270" s="105"/>
      <c r="CB270" s="105"/>
      <c r="CC270" s="105"/>
      <c r="CD270" s="105"/>
      <c r="CE270" s="105"/>
      <c r="CF270" s="105"/>
      <c r="CG270" s="105"/>
      <c r="CH270" s="105"/>
      <c r="CI270" s="105"/>
      <c r="CJ270" s="105"/>
      <c r="CK270" s="105"/>
      <c r="CL270" s="105"/>
      <c r="CM270" s="105"/>
      <c r="CN270" s="105"/>
      <c r="CO270" s="105"/>
      <c r="CP270" s="105"/>
      <c r="CQ270" s="105"/>
      <c r="CR270" s="105"/>
      <c r="CS270" s="105"/>
      <c r="CT270" s="105"/>
      <c r="CU270" s="105"/>
      <c r="CV270" s="105"/>
      <c r="CW270" s="105"/>
      <c r="CX270" s="105"/>
      <c r="CY270" s="105"/>
      <c r="CZ270" s="105"/>
      <c r="DA270" s="105"/>
      <c r="DB270" s="105"/>
      <c r="DC270" s="105"/>
      <c r="DD270" s="105"/>
      <c r="DE270" s="105"/>
      <c r="DF270" s="105"/>
      <c r="DG270" s="105"/>
      <c r="DH270" s="105"/>
      <c r="DI270" s="105"/>
      <c r="DJ270" s="105"/>
      <c r="DK270" s="105"/>
      <c r="DL270" s="105"/>
      <c r="DM270" s="105"/>
      <c r="DN270" s="105"/>
      <c r="DO270" s="105"/>
      <c r="DP270" s="105"/>
      <c r="DQ270" s="105"/>
      <c r="DR270" s="105"/>
      <c r="DS270" s="105"/>
      <c r="DT270" s="105"/>
      <c r="DU270" s="105"/>
      <c r="DV270" s="105"/>
      <c r="DW270" s="105"/>
      <c r="DX270" s="105"/>
      <c r="DY270" s="105"/>
      <c r="DZ270" s="105"/>
      <c r="EA270" s="105"/>
      <c r="EB270" s="105"/>
      <c r="EC270" s="105"/>
      <c r="ED270" s="105"/>
      <c r="EE270" s="105"/>
      <c r="EF270" s="105"/>
      <c r="EG270" s="105"/>
      <c r="EH270" s="105"/>
      <c r="EI270" s="105"/>
      <c r="EJ270" s="105"/>
      <c r="EK270" s="105"/>
      <c r="EL270" s="105"/>
      <c r="EM270" s="105"/>
      <c r="EN270" s="105"/>
      <c r="EO270" s="105"/>
      <c r="EP270" s="105"/>
      <c r="EQ270" s="105"/>
      <c r="ER270" s="105"/>
      <c r="ES270" s="105"/>
      <c r="ET270" s="105"/>
      <c r="EU270" s="105"/>
      <c r="EV270" s="105"/>
      <c r="EW270" s="105"/>
      <c r="EX270" s="105"/>
      <c r="EY270" s="105"/>
      <c r="EZ270" s="105"/>
      <c r="FA270" s="105"/>
      <c r="FB270" s="105"/>
      <c r="FC270" s="105"/>
      <c r="FD270" s="105"/>
      <c r="FE270" s="105"/>
      <c r="FF270" s="105"/>
      <c r="FG270" s="105"/>
      <c r="FH270" s="105"/>
      <c r="FI270" s="105"/>
      <c r="FJ270" s="105"/>
      <c r="FK270" s="105"/>
      <c r="FL270" s="105"/>
      <c r="FM270" s="105"/>
      <c r="FN270" s="105"/>
      <c r="FO270" s="105"/>
      <c r="FP270" s="105"/>
      <c r="FQ270" s="105"/>
      <c r="FR270" s="105"/>
      <c r="FS270" s="105"/>
      <c r="FT270" s="105"/>
      <c r="FU270" s="105"/>
      <c r="FV270" s="105"/>
      <c r="FW270" s="105"/>
      <c r="FX270" s="105"/>
      <c r="FY270" s="105"/>
      <c r="FZ270" s="105"/>
      <c r="GA270" s="105"/>
      <c r="GB270" s="105"/>
      <c r="GC270" s="105"/>
      <c r="GD270" s="105"/>
      <c r="GE270" s="105"/>
      <c r="GF270" s="105"/>
      <c r="GG270" s="105"/>
      <c r="GH270" s="105"/>
      <c r="GI270" s="105"/>
      <c r="GJ270" s="105"/>
      <c r="GK270" s="105"/>
      <c r="GL270" s="105"/>
      <c r="GM270" s="105"/>
      <c r="GN270" s="105"/>
      <c r="GO270" s="105"/>
      <c r="GP270" s="105"/>
      <c r="GQ270" s="105"/>
      <c r="GR270" s="105"/>
      <c r="GS270" s="105"/>
      <c r="GT270" s="105"/>
      <c r="GU270" s="105"/>
      <c r="GV270" s="105"/>
      <c r="GW270" s="105"/>
      <c r="GX270" s="105"/>
      <c r="GY270" s="105"/>
      <c r="GZ270" s="105"/>
      <c r="HA270" s="105"/>
      <c r="HB270" s="105"/>
      <c r="HC270" s="105"/>
      <c r="HD270" s="105"/>
      <c r="HE270" s="105"/>
      <c r="HF270" s="105"/>
      <c r="HG270" s="105"/>
      <c r="HH270" s="105"/>
      <c r="HI270" s="105"/>
      <c r="HJ270" s="105"/>
      <c r="HK270" s="105"/>
      <c r="HL270" s="105"/>
      <c r="HM270" s="105"/>
      <c r="HN270" s="105"/>
      <c r="HO270" s="105"/>
      <c r="HP270" s="105"/>
      <c r="HQ270" s="105"/>
      <c r="HR270" s="105"/>
      <c r="HS270" s="105"/>
      <c r="HT270" s="105"/>
      <c r="HU270" s="105"/>
      <c r="HV270" s="105"/>
      <c r="HW270" s="105"/>
      <c r="HX270" s="105"/>
      <c r="HY270" s="105"/>
      <c r="HZ270" s="105"/>
      <c r="IA270" s="105"/>
      <c r="IB270" s="105"/>
      <c r="IC270" s="105"/>
      <c r="ID270" s="105"/>
      <c r="IE270" s="105"/>
      <c r="IF270" s="105"/>
      <c r="IG270" s="105"/>
      <c r="IH270" s="105"/>
      <c r="II270" s="105"/>
      <c r="IJ270" s="105"/>
      <c r="IK270" s="105"/>
      <c r="IL270" s="105"/>
      <c r="IM270" s="105"/>
      <c r="IN270" s="105"/>
      <c r="IO270" s="105"/>
      <c r="IP270" s="105"/>
      <c r="IQ270" s="105"/>
      <c r="IR270" s="105"/>
      <c r="IS270" s="105"/>
      <c r="IT270" s="105"/>
      <c r="IU270" s="105"/>
    </row>
    <row r="271" spans="1:255" s="171" customFormat="1" ht="45" customHeight="1">
      <c r="A271" s="98">
        <v>33</v>
      </c>
      <c r="B271" s="97" t="s">
        <v>811</v>
      </c>
      <c r="C271" s="98"/>
      <c r="D271" s="97"/>
      <c r="E271" s="97"/>
      <c r="F271" s="97"/>
      <c r="G271" s="97"/>
      <c r="H271" s="97"/>
      <c r="I271" s="97"/>
      <c r="J271" s="97"/>
      <c r="K271" s="97"/>
      <c r="L271" s="97"/>
      <c r="M271" s="97"/>
      <c r="N271" s="97"/>
      <c r="O271" s="97"/>
      <c r="P271" s="97"/>
      <c r="Q271" s="97"/>
      <c r="R271" s="97"/>
      <c r="S271" s="97"/>
      <c r="T271" s="349">
        <v>100</v>
      </c>
      <c r="U271" s="97"/>
      <c r="V271" s="97"/>
      <c r="W271" s="20" t="s">
        <v>758</v>
      </c>
      <c r="X271" s="105"/>
      <c r="Y271" s="105"/>
      <c r="Z271" s="105"/>
      <c r="AA271" s="105"/>
      <c r="AB271" s="105"/>
      <c r="AC271" s="105"/>
      <c r="AD271" s="105"/>
      <c r="AE271" s="105"/>
      <c r="AF271" s="105"/>
      <c r="AG271" s="105"/>
      <c r="AH271" s="105"/>
      <c r="AI271" s="105"/>
      <c r="AJ271" s="105"/>
      <c r="AK271" s="105"/>
      <c r="AL271" s="105"/>
      <c r="AM271" s="105"/>
      <c r="AN271" s="105"/>
      <c r="AO271" s="105"/>
      <c r="AP271" s="105"/>
      <c r="AQ271" s="105"/>
      <c r="AR271" s="105"/>
      <c r="AS271" s="105"/>
      <c r="AT271" s="105"/>
      <c r="AU271" s="105"/>
      <c r="AV271" s="105"/>
      <c r="AW271" s="105"/>
      <c r="AX271" s="105"/>
      <c r="AY271" s="105"/>
      <c r="AZ271" s="105"/>
      <c r="BA271" s="105"/>
      <c r="BB271" s="105"/>
      <c r="BC271" s="105"/>
      <c r="BD271" s="105"/>
      <c r="BE271" s="105"/>
      <c r="BF271" s="105"/>
      <c r="BG271" s="105"/>
      <c r="BH271" s="105"/>
      <c r="BI271" s="105"/>
      <c r="BJ271" s="105"/>
      <c r="BK271" s="105"/>
      <c r="BL271" s="105"/>
      <c r="BM271" s="105"/>
      <c r="BN271" s="105"/>
      <c r="BO271" s="105"/>
      <c r="BP271" s="105"/>
      <c r="BQ271" s="105"/>
      <c r="BR271" s="105"/>
      <c r="BS271" s="105"/>
      <c r="BT271" s="105"/>
      <c r="BU271" s="105"/>
      <c r="BV271" s="105"/>
      <c r="BW271" s="105"/>
      <c r="BX271" s="105"/>
      <c r="BY271" s="105"/>
      <c r="BZ271" s="105"/>
      <c r="CA271" s="105"/>
      <c r="CB271" s="105"/>
      <c r="CC271" s="105"/>
      <c r="CD271" s="105"/>
      <c r="CE271" s="105"/>
      <c r="CF271" s="105"/>
      <c r="CG271" s="105"/>
      <c r="CH271" s="105"/>
      <c r="CI271" s="105"/>
      <c r="CJ271" s="105"/>
      <c r="CK271" s="105"/>
      <c r="CL271" s="105"/>
      <c r="CM271" s="105"/>
      <c r="CN271" s="105"/>
      <c r="CO271" s="105"/>
      <c r="CP271" s="105"/>
      <c r="CQ271" s="105"/>
      <c r="CR271" s="105"/>
      <c r="CS271" s="105"/>
      <c r="CT271" s="105"/>
      <c r="CU271" s="105"/>
      <c r="CV271" s="105"/>
      <c r="CW271" s="105"/>
      <c r="CX271" s="105"/>
      <c r="CY271" s="105"/>
      <c r="CZ271" s="105"/>
      <c r="DA271" s="105"/>
      <c r="DB271" s="105"/>
      <c r="DC271" s="105"/>
      <c r="DD271" s="105"/>
      <c r="DE271" s="105"/>
      <c r="DF271" s="105"/>
      <c r="DG271" s="105"/>
      <c r="DH271" s="105"/>
      <c r="DI271" s="105"/>
      <c r="DJ271" s="105"/>
      <c r="DK271" s="105"/>
      <c r="DL271" s="105"/>
      <c r="DM271" s="105"/>
      <c r="DN271" s="105"/>
      <c r="DO271" s="105"/>
      <c r="DP271" s="105"/>
      <c r="DQ271" s="105"/>
      <c r="DR271" s="105"/>
      <c r="DS271" s="105"/>
      <c r="DT271" s="105"/>
      <c r="DU271" s="105"/>
      <c r="DV271" s="105"/>
      <c r="DW271" s="105"/>
      <c r="DX271" s="105"/>
      <c r="DY271" s="105"/>
      <c r="DZ271" s="105"/>
      <c r="EA271" s="105"/>
      <c r="EB271" s="105"/>
      <c r="EC271" s="105"/>
      <c r="ED271" s="105"/>
      <c r="EE271" s="105"/>
      <c r="EF271" s="105"/>
      <c r="EG271" s="105"/>
      <c r="EH271" s="105"/>
      <c r="EI271" s="105"/>
      <c r="EJ271" s="105"/>
      <c r="EK271" s="105"/>
      <c r="EL271" s="105"/>
      <c r="EM271" s="105"/>
      <c r="EN271" s="105"/>
      <c r="EO271" s="105"/>
      <c r="EP271" s="105"/>
      <c r="EQ271" s="105"/>
      <c r="ER271" s="105"/>
      <c r="ES271" s="105"/>
      <c r="ET271" s="105"/>
      <c r="EU271" s="105"/>
      <c r="EV271" s="105"/>
      <c r="EW271" s="105"/>
      <c r="EX271" s="105"/>
      <c r="EY271" s="105"/>
      <c r="EZ271" s="105"/>
      <c r="FA271" s="105"/>
      <c r="FB271" s="105"/>
      <c r="FC271" s="105"/>
      <c r="FD271" s="105"/>
      <c r="FE271" s="105"/>
      <c r="FF271" s="105"/>
      <c r="FG271" s="105"/>
      <c r="FH271" s="105"/>
      <c r="FI271" s="105"/>
      <c r="FJ271" s="105"/>
      <c r="FK271" s="105"/>
      <c r="FL271" s="105"/>
      <c r="FM271" s="105"/>
      <c r="FN271" s="105"/>
      <c r="FO271" s="105"/>
      <c r="FP271" s="105"/>
      <c r="FQ271" s="105"/>
      <c r="FR271" s="105"/>
      <c r="FS271" s="105"/>
      <c r="FT271" s="105"/>
      <c r="FU271" s="105"/>
      <c r="FV271" s="105"/>
      <c r="FW271" s="105"/>
      <c r="FX271" s="105"/>
      <c r="FY271" s="105"/>
      <c r="FZ271" s="105"/>
      <c r="GA271" s="105"/>
      <c r="GB271" s="105"/>
      <c r="GC271" s="105"/>
      <c r="GD271" s="105"/>
      <c r="GE271" s="105"/>
      <c r="GF271" s="105"/>
      <c r="GG271" s="105"/>
      <c r="GH271" s="105"/>
      <c r="GI271" s="105"/>
      <c r="GJ271" s="105"/>
      <c r="GK271" s="105"/>
      <c r="GL271" s="105"/>
      <c r="GM271" s="105"/>
      <c r="GN271" s="105"/>
      <c r="GO271" s="105"/>
      <c r="GP271" s="105"/>
      <c r="GQ271" s="105"/>
      <c r="GR271" s="105"/>
      <c r="GS271" s="105"/>
      <c r="GT271" s="105"/>
      <c r="GU271" s="105"/>
      <c r="GV271" s="105"/>
      <c r="GW271" s="105"/>
      <c r="GX271" s="105"/>
      <c r="GY271" s="105"/>
      <c r="GZ271" s="105"/>
      <c r="HA271" s="105"/>
      <c r="HB271" s="105"/>
      <c r="HC271" s="105"/>
      <c r="HD271" s="105"/>
      <c r="HE271" s="105"/>
      <c r="HF271" s="105"/>
      <c r="HG271" s="105"/>
      <c r="HH271" s="105"/>
      <c r="HI271" s="105"/>
      <c r="HJ271" s="105"/>
      <c r="HK271" s="105"/>
      <c r="HL271" s="105"/>
      <c r="HM271" s="105"/>
      <c r="HN271" s="105"/>
      <c r="HO271" s="105"/>
      <c r="HP271" s="105"/>
      <c r="HQ271" s="105"/>
      <c r="HR271" s="105"/>
      <c r="HS271" s="105"/>
      <c r="HT271" s="105"/>
      <c r="HU271" s="105"/>
      <c r="HV271" s="105"/>
      <c r="HW271" s="105"/>
      <c r="HX271" s="105"/>
      <c r="HY271" s="105"/>
      <c r="HZ271" s="105"/>
      <c r="IA271" s="105"/>
      <c r="IB271" s="105"/>
      <c r="IC271" s="105"/>
      <c r="ID271" s="105"/>
      <c r="IE271" s="105"/>
      <c r="IF271" s="105"/>
      <c r="IG271" s="105"/>
      <c r="IH271" s="105"/>
      <c r="II271" s="105"/>
      <c r="IJ271" s="105"/>
      <c r="IK271" s="105"/>
      <c r="IL271" s="105"/>
      <c r="IM271" s="105"/>
      <c r="IN271" s="105"/>
      <c r="IO271" s="105"/>
      <c r="IP271" s="105"/>
      <c r="IQ271" s="105"/>
      <c r="IR271" s="105"/>
      <c r="IS271" s="105"/>
      <c r="IT271" s="105"/>
      <c r="IU271" s="105"/>
    </row>
    <row r="272" spans="1:255" s="22" customFormat="1" ht="50.1" customHeight="1">
      <c r="A272" s="98">
        <v>34</v>
      </c>
      <c r="B272" s="97" t="s">
        <v>1820</v>
      </c>
      <c r="C272" s="98"/>
      <c r="D272" s="97"/>
      <c r="E272" s="97"/>
      <c r="F272" s="97"/>
      <c r="G272" s="97"/>
      <c r="H272" s="97"/>
      <c r="I272" s="97"/>
      <c r="J272" s="97"/>
      <c r="K272" s="97"/>
      <c r="L272" s="97"/>
      <c r="M272" s="97"/>
      <c r="N272" s="97"/>
      <c r="O272" s="97"/>
      <c r="P272" s="97"/>
      <c r="Q272" s="97"/>
      <c r="R272" s="97"/>
      <c r="S272" s="97"/>
      <c r="T272" s="349">
        <v>100</v>
      </c>
      <c r="U272" s="97"/>
      <c r="V272" s="97"/>
      <c r="W272" s="20" t="s">
        <v>758</v>
      </c>
      <c r="X272" s="105"/>
      <c r="Y272" s="105"/>
      <c r="Z272" s="105"/>
      <c r="AA272" s="105"/>
      <c r="AB272" s="105"/>
      <c r="AC272" s="105"/>
      <c r="AD272" s="105"/>
      <c r="AE272" s="105"/>
      <c r="AF272" s="105"/>
      <c r="AG272" s="105"/>
      <c r="AH272" s="105"/>
      <c r="AI272" s="105"/>
      <c r="AJ272" s="105"/>
      <c r="AK272" s="105"/>
      <c r="AL272" s="105"/>
      <c r="AM272" s="105"/>
      <c r="AN272" s="105"/>
      <c r="AO272" s="105"/>
      <c r="AP272" s="105"/>
      <c r="AQ272" s="105"/>
      <c r="AR272" s="105"/>
      <c r="AS272" s="105"/>
      <c r="AT272" s="105"/>
      <c r="AU272" s="105"/>
      <c r="AV272" s="105"/>
      <c r="AW272" s="105"/>
      <c r="AX272" s="105"/>
      <c r="AY272" s="105"/>
      <c r="AZ272" s="105"/>
      <c r="BA272" s="105"/>
      <c r="BB272" s="105"/>
      <c r="BC272" s="105"/>
      <c r="BD272" s="105"/>
      <c r="BE272" s="105"/>
      <c r="BF272" s="105"/>
      <c r="BG272" s="105"/>
      <c r="BH272" s="105"/>
      <c r="BI272" s="105"/>
      <c r="BJ272" s="105"/>
      <c r="BK272" s="105"/>
      <c r="BL272" s="105"/>
      <c r="BM272" s="105"/>
      <c r="BN272" s="105"/>
      <c r="BO272" s="105"/>
      <c r="BP272" s="105"/>
      <c r="BQ272" s="105"/>
      <c r="BR272" s="105"/>
      <c r="BS272" s="105"/>
      <c r="BT272" s="105"/>
      <c r="BU272" s="105"/>
      <c r="BV272" s="105"/>
      <c r="BW272" s="105"/>
      <c r="BX272" s="105"/>
      <c r="BY272" s="105"/>
      <c r="BZ272" s="105"/>
      <c r="CA272" s="105"/>
      <c r="CB272" s="105"/>
      <c r="CC272" s="105"/>
      <c r="CD272" s="105"/>
      <c r="CE272" s="105"/>
      <c r="CF272" s="105"/>
      <c r="CG272" s="105"/>
      <c r="CH272" s="105"/>
      <c r="CI272" s="105"/>
      <c r="CJ272" s="105"/>
      <c r="CK272" s="105"/>
      <c r="CL272" s="105"/>
      <c r="CM272" s="105"/>
      <c r="CN272" s="105"/>
      <c r="CO272" s="105"/>
      <c r="CP272" s="105"/>
      <c r="CQ272" s="105"/>
      <c r="CR272" s="105"/>
      <c r="CS272" s="105"/>
      <c r="CT272" s="105"/>
      <c r="CU272" s="105"/>
      <c r="CV272" s="105"/>
      <c r="CW272" s="105"/>
      <c r="CX272" s="105"/>
      <c r="CY272" s="105"/>
      <c r="CZ272" s="105"/>
      <c r="DA272" s="105"/>
      <c r="DB272" s="105"/>
      <c r="DC272" s="105"/>
      <c r="DD272" s="105"/>
      <c r="DE272" s="105"/>
      <c r="DF272" s="105"/>
      <c r="DG272" s="105"/>
      <c r="DH272" s="105"/>
      <c r="DI272" s="105"/>
      <c r="DJ272" s="105"/>
      <c r="DK272" s="105"/>
      <c r="DL272" s="105"/>
      <c r="DM272" s="105"/>
      <c r="DN272" s="105"/>
      <c r="DO272" s="105"/>
      <c r="DP272" s="105"/>
      <c r="DQ272" s="105"/>
      <c r="DR272" s="105"/>
      <c r="DS272" s="105"/>
      <c r="DT272" s="105"/>
      <c r="DU272" s="105"/>
      <c r="DV272" s="105"/>
      <c r="DW272" s="105"/>
      <c r="DX272" s="105"/>
      <c r="DY272" s="105"/>
      <c r="DZ272" s="105"/>
      <c r="EA272" s="105"/>
      <c r="EB272" s="105"/>
      <c r="EC272" s="105"/>
      <c r="ED272" s="105"/>
      <c r="EE272" s="105"/>
      <c r="EF272" s="105"/>
      <c r="EG272" s="105"/>
      <c r="EH272" s="105"/>
      <c r="EI272" s="105"/>
      <c r="EJ272" s="105"/>
      <c r="EK272" s="105"/>
      <c r="EL272" s="105"/>
      <c r="EM272" s="105"/>
      <c r="EN272" s="105"/>
      <c r="EO272" s="105"/>
      <c r="EP272" s="105"/>
      <c r="EQ272" s="105"/>
      <c r="ER272" s="105"/>
      <c r="ES272" s="105"/>
      <c r="ET272" s="105"/>
      <c r="EU272" s="105"/>
      <c r="EV272" s="105"/>
      <c r="EW272" s="105"/>
      <c r="EX272" s="105"/>
      <c r="EY272" s="105"/>
      <c r="EZ272" s="105"/>
      <c r="FA272" s="105"/>
      <c r="FB272" s="105"/>
      <c r="FC272" s="105"/>
      <c r="FD272" s="105"/>
      <c r="FE272" s="105"/>
      <c r="FF272" s="105"/>
      <c r="FG272" s="105"/>
      <c r="FH272" s="105"/>
      <c r="FI272" s="105"/>
      <c r="FJ272" s="105"/>
      <c r="FK272" s="105"/>
      <c r="FL272" s="105"/>
      <c r="FM272" s="105"/>
      <c r="FN272" s="105"/>
      <c r="FO272" s="105"/>
      <c r="FP272" s="105"/>
      <c r="FQ272" s="105"/>
      <c r="FR272" s="105"/>
      <c r="FS272" s="105"/>
      <c r="FT272" s="105"/>
      <c r="FU272" s="105"/>
      <c r="FV272" s="105"/>
      <c r="FW272" s="105"/>
      <c r="FX272" s="105"/>
      <c r="FY272" s="105"/>
      <c r="FZ272" s="105"/>
      <c r="GA272" s="105"/>
      <c r="GB272" s="105"/>
      <c r="GC272" s="105"/>
      <c r="GD272" s="105"/>
      <c r="GE272" s="105"/>
      <c r="GF272" s="105"/>
      <c r="GG272" s="105"/>
      <c r="GH272" s="105"/>
      <c r="GI272" s="105"/>
      <c r="GJ272" s="105"/>
      <c r="GK272" s="105"/>
      <c r="GL272" s="105"/>
      <c r="GM272" s="105"/>
      <c r="GN272" s="105"/>
      <c r="GO272" s="105"/>
      <c r="GP272" s="105"/>
      <c r="GQ272" s="105"/>
      <c r="GR272" s="105"/>
      <c r="GS272" s="105"/>
      <c r="GT272" s="105"/>
      <c r="GU272" s="105"/>
      <c r="GV272" s="105"/>
      <c r="GW272" s="105"/>
      <c r="GX272" s="105"/>
      <c r="GY272" s="105"/>
      <c r="GZ272" s="105"/>
      <c r="HA272" s="105"/>
      <c r="HB272" s="105"/>
      <c r="HC272" s="105"/>
      <c r="HD272" s="105"/>
      <c r="HE272" s="105"/>
      <c r="HF272" s="105"/>
      <c r="HG272" s="105"/>
      <c r="HH272" s="105"/>
      <c r="HI272" s="105"/>
      <c r="HJ272" s="105"/>
      <c r="HK272" s="105"/>
      <c r="HL272" s="105"/>
      <c r="HM272" s="105"/>
      <c r="HN272" s="105"/>
      <c r="HO272" s="105"/>
      <c r="HP272" s="105"/>
      <c r="HQ272" s="105"/>
      <c r="HR272" s="105"/>
      <c r="HS272" s="105"/>
      <c r="HT272" s="105"/>
      <c r="HU272" s="105"/>
      <c r="HV272" s="105"/>
      <c r="HW272" s="105"/>
      <c r="HX272" s="105"/>
      <c r="HY272" s="105"/>
      <c r="HZ272" s="105"/>
      <c r="IA272" s="105"/>
      <c r="IB272" s="105"/>
      <c r="IC272" s="105"/>
      <c r="ID272" s="105"/>
      <c r="IE272" s="105"/>
      <c r="IF272" s="105"/>
      <c r="IG272" s="105"/>
      <c r="IH272" s="105"/>
      <c r="II272" s="105"/>
      <c r="IJ272" s="105"/>
      <c r="IK272" s="105"/>
      <c r="IL272" s="105"/>
      <c r="IM272" s="105"/>
      <c r="IN272" s="105"/>
      <c r="IO272" s="105"/>
      <c r="IP272" s="105"/>
      <c r="IQ272" s="105"/>
      <c r="IR272" s="105"/>
      <c r="IS272" s="105"/>
      <c r="IT272" s="105"/>
      <c r="IU272" s="105"/>
    </row>
    <row r="273" spans="1:255" s="22" customFormat="1" ht="66.599999999999994" customHeight="1">
      <c r="A273" s="98">
        <v>35</v>
      </c>
      <c r="B273" s="97" t="s">
        <v>763</v>
      </c>
      <c r="C273" s="98"/>
      <c r="D273" s="97"/>
      <c r="E273" s="97"/>
      <c r="F273" s="97"/>
      <c r="G273" s="97"/>
      <c r="H273" s="97"/>
      <c r="I273" s="97"/>
      <c r="J273" s="97"/>
      <c r="K273" s="97"/>
      <c r="L273" s="97"/>
      <c r="M273" s="97"/>
      <c r="N273" s="97"/>
      <c r="O273" s="97"/>
      <c r="P273" s="97"/>
      <c r="Q273" s="97"/>
      <c r="R273" s="97"/>
      <c r="S273" s="97"/>
      <c r="T273" s="349">
        <v>2500</v>
      </c>
      <c r="U273" s="97"/>
      <c r="V273" s="97"/>
      <c r="W273" s="20" t="s">
        <v>758</v>
      </c>
      <c r="X273" s="105"/>
      <c r="Y273" s="105"/>
      <c r="Z273" s="105"/>
      <c r="AA273" s="105"/>
      <c r="AB273" s="105"/>
      <c r="AC273" s="105"/>
      <c r="AD273" s="105"/>
      <c r="AE273" s="105"/>
      <c r="AF273" s="105"/>
      <c r="AG273" s="105"/>
      <c r="AH273" s="105"/>
      <c r="AI273" s="105"/>
      <c r="AJ273" s="105"/>
      <c r="AK273" s="105"/>
      <c r="AL273" s="105"/>
      <c r="AM273" s="105"/>
      <c r="AN273" s="105"/>
      <c r="AO273" s="105"/>
      <c r="AP273" s="105"/>
      <c r="AQ273" s="105"/>
      <c r="AR273" s="105"/>
      <c r="AS273" s="105"/>
      <c r="AT273" s="105"/>
      <c r="AU273" s="105"/>
      <c r="AV273" s="105"/>
      <c r="AW273" s="105"/>
      <c r="AX273" s="105"/>
      <c r="AY273" s="105"/>
      <c r="AZ273" s="105"/>
      <c r="BA273" s="105"/>
      <c r="BB273" s="105"/>
      <c r="BC273" s="105"/>
      <c r="BD273" s="105"/>
      <c r="BE273" s="105"/>
      <c r="BF273" s="105"/>
      <c r="BG273" s="105"/>
      <c r="BH273" s="105"/>
      <c r="BI273" s="105"/>
      <c r="BJ273" s="105"/>
      <c r="BK273" s="105"/>
      <c r="BL273" s="105"/>
      <c r="BM273" s="105"/>
      <c r="BN273" s="105"/>
      <c r="BO273" s="105"/>
      <c r="BP273" s="105"/>
      <c r="BQ273" s="105"/>
      <c r="BR273" s="105"/>
      <c r="BS273" s="105"/>
      <c r="BT273" s="105"/>
      <c r="BU273" s="105"/>
      <c r="BV273" s="105"/>
      <c r="BW273" s="105"/>
      <c r="BX273" s="105"/>
      <c r="BY273" s="105"/>
      <c r="BZ273" s="105"/>
      <c r="CA273" s="105"/>
      <c r="CB273" s="105"/>
      <c r="CC273" s="105"/>
      <c r="CD273" s="105"/>
      <c r="CE273" s="105"/>
      <c r="CF273" s="105"/>
      <c r="CG273" s="105"/>
      <c r="CH273" s="105"/>
      <c r="CI273" s="105"/>
      <c r="CJ273" s="105"/>
      <c r="CK273" s="105"/>
      <c r="CL273" s="105"/>
      <c r="CM273" s="105"/>
      <c r="CN273" s="105"/>
      <c r="CO273" s="105"/>
      <c r="CP273" s="105"/>
      <c r="CQ273" s="105"/>
      <c r="CR273" s="105"/>
      <c r="CS273" s="105"/>
      <c r="CT273" s="105"/>
      <c r="CU273" s="105"/>
      <c r="CV273" s="105"/>
      <c r="CW273" s="105"/>
      <c r="CX273" s="105"/>
      <c r="CY273" s="105"/>
      <c r="CZ273" s="105"/>
      <c r="DA273" s="105"/>
      <c r="DB273" s="105"/>
      <c r="DC273" s="105"/>
      <c r="DD273" s="105"/>
      <c r="DE273" s="105"/>
      <c r="DF273" s="105"/>
      <c r="DG273" s="105"/>
      <c r="DH273" s="105"/>
      <c r="DI273" s="105"/>
      <c r="DJ273" s="105"/>
      <c r="DK273" s="105"/>
      <c r="DL273" s="105"/>
      <c r="DM273" s="105"/>
      <c r="DN273" s="105"/>
      <c r="DO273" s="105"/>
      <c r="DP273" s="105"/>
      <c r="DQ273" s="105"/>
      <c r="DR273" s="105"/>
      <c r="DS273" s="105"/>
      <c r="DT273" s="105"/>
      <c r="DU273" s="105"/>
      <c r="DV273" s="105"/>
      <c r="DW273" s="105"/>
      <c r="DX273" s="105"/>
      <c r="DY273" s="105"/>
      <c r="DZ273" s="105"/>
      <c r="EA273" s="105"/>
      <c r="EB273" s="105"/>
      <c r="EC273" s="105"/>
      <c r="ED273" s="105"/>
      <c r="EE273" s="105"/>
      <c r="EF273" s="105"/>
      <c r="EG273" s="105"/>
      <c r="EH273" s="105"/>
      <c r="EI273" s="105"/>
      <c r="EJ273" s="105"/>
      <c r="EK273" s="105"/>
      <c r="EL273" s="105"/>
      <c r="EM273" s="105"/>
      <c r="EN273" s="105"/>
      <c r="EO273" s="105"/>
      <c r="EP273" s="105"/>
      <c r="EQ273" s="105"/>
      <c r="ER273" s="105"/>
      <c r="ES273" s="105"/>
      <c r="ET273" s="105"/>
      <c r="EU273" s="105"/>
      <c r="EV273" s="105"/>
      <c r="EW273" s="105"/>
      <c r="EX273" s="105"/>
      <c r="EY273" s="105"/>
      <c r="EZ273" s="105"/>
      <c r="FA273" s="105"/>
      <c r="FB273" s="105"/>
      <c r="FC273" s="105"/>
      <c r="FD273" s="105"/>
      <c r="FE273" s="105"/>
      <c r="FF273" s="105"/>
      <c r="FG273" s="105"/>
      <c r="FH273" s="105"/>
      <c r="FI273" s="105"/>
      <c r="FJ273" s="105"/>
      <c r="FK273" s="105"/>
      <c r="FL273" s="105"/>
      <c r="FM273" s="105"/>
      <c r="FN273" s="105"/>
      <c r="FO273" s="105"/>
      <c r="FP273" s="105"/>
      <c r="FQ273" s="105"/>
      <c r="FR273" s="105"/>
      <c r="FS273" s="105"/>
      <c r="FT273" s="105"/>
      <c r="FU273" s="105"/>
      <c r="FV273" s="105"/>
      <c r="FW273" s="105"/>
      <c r="FX273" s="105"/>
      <c r="FY273" s="105"/>
      <c r="FZ273" s="105"/>
      <c r="GA273" s="105"/>
      <c r="GB273" s="105"/>
      <c r="GC273" s="105"/>
      <c r="GD273" s="105"/>
      <c r="GE273" s="105"/>
      <c r="GF273" s="105"/>
      <c r="GG273" s="105"/>
      <c r="GH273" s="105"/>
      <c r="GI273" s="105"/>
      <c r="GJ273" s="105"/>
      <c r="GK273" s="105"/>
      <c r="GL273" s="105"/>
      <c r="GM273" s="105"/>
      <c r="GN273" s="105"/>
      <c r="GO273" s="105"/>
      <c r="GP273" s="105"/>
      <c r="GQ273" s="105"/>
      <c r="GR273" s="105"/>
      <c r="GS273" s="105"/>
      <c r="GT273" s="105"/>
      <c r="GU273" s="105"/>
      <c r="GV273" s="105"/>
      <c r="GW273" s="105"/>
      <c r="GX273" s="105"/>
      <c r="GY273" s="105"/>
      <c r="GZ273" s="105"/>
      <c r="HA273" s="105"/>
      <c r="HB273" s="105"/>
      <c r="HC273" s="105"/>
      <c r="HD273" s="105"/>
      <c r="HE273" s="105"/>
      <c r="HF273" s="105"/>
      <c r="HG273" s="105"/>
      <c r="HH273" s="105"/>
      <c r="HI273" s="105"/>
      <c r="HJ273" s="105"/>
      <c r="HK273" s="105"/>
      <c r="HL273" s="105"/>
      <c r="HM273" s="105"/>
      <c r="HN273" s="105"/>
      <c r="HO273" s="105"/>
      <c r="HP273" s="105"/>
      <c r="HQ273" s="105"/>
      <c r="HR273" s="105"/>
      <c r="HS273" s="105"/>
      <c r="HT273" s="105"/>
      <c r="HU273" s="105"/>
      <c r="HV273" s="105"/>
      <c r="HW273" s="105"/>
      <c r="HX273" s="105"/>
      <c r="HY273" s="105"/>
      <c r="HZ273" s="105"/>
      <c r="IA273" s="105"/>
      <c r="IB273" s="105"/>
      <c r="IC273" s="105"/>
      <c r="ID273" s="105"/>
      <c r="IE273" s="105"/>
      <c r="IF273" s="105"/>
      <c r="IG273" s="105"/>
      <c r="IH273" s="105"/>
      <c r="II273" s="105"/>
      <c r="IJ273" s="105"/>
      <c r="IK273" s="105"/>
      <c r="IL273" s="105"/>
      <c r="IM273" s="105"/>
      <c r="IN273" s="105"/>
      <c r="IO273" s="105"/>
      <c r="IP273" s="105"/>
      <c r="IQ273" s="105"/>
      <c r="IR273" s="105"/>
      <c r="IS273" s="105"/>
      <c r="IT273" s="105"/>
      <c r="IU273" s="105"/>
    </row>
    <row r="274" spans="1:255" s="22" customFormat="1" ht="52.5" customHeight="1">
      <c r="A274" s="98">
        <v>36</v>
      </c>
      <c r="B274" s="97" t="s">
        <v>818</v>
      </c>
      <c r="C274" s="98"/>
      <c r="D274" s="97"/>
      <c r="E274" s="97"/>
      <c r="F274" s="97"/>
      <c r="G274" s="97"/>
      <c r="H274" s="97"/>
      <c r="I274" s="97"/>
      <c r="J274" s="97"/>
      <c r="K274" s="97"/>
      <c r="L274" s="97"/>
      <c r="M274" s="97"/>
      <c r="N274" s="97"/>
      <c r="O274" s="97"/>
      <c r="P274" s="97"/>
      <c r="Q274" s="97"/>
      <c r="R274" s="97"/>
      <c r="S274" s="97"/>
      <c r="T274" s="349">
        <v>500</v>
      </c>
      <c r="U274" s="97"/>
      <c r="V274" s="97"/>
      <c r="W274" s="20" t="s">
        <v>758</v>
      </c>
      <c r="X274" s="105"/>
      <c r="Y274" s="105"/>
      <c r="Z274" s="105"/>
      <c r="AA274" s="105"/>
      <c r="AB274" s="105"/>
      <c r="AC274" s="105"/>
      <c r="AD274" s="105"/>
      <c r="AE274" s="105"/>
      <c r="AF274" s="105"/>
      <c r="AG274" s="105"/>
      <c r="AH274" s="105"/>
      <c r="AI274" s="105"/>
      <c r="AJ274" s="105"/>
      <c r="AK274" s="105"/>
      <c r="AL274" s="105"/>
      <c r="AM274" s="105"/>
      <c r="AN274" s="105"/>
      <c r="AO274" s="105"/>
      <c r="AP274" s="105"/>
      <c r="AQ274" s="105"/>
      <c r="AR274" s="105"/>
      <c r="AS274" s="105"/>
      <c r="AT274" s="105"/>
      <c r="AU274" s="105"/>
      <c r="AV274" s="105"/>
      <c r="AW274" s="105"/>
      <c r="AX274" s="105"/>
      <c r="AY274" s="105"/>
      <c r="AZ274" s="105"/>
      <c r="BA274" s="105"/>
      <c r="BB274" s="105"/>
      <c r="BC274" s="105"/>
      <c r="BD274" s="105"/>
      <c r="BE274" s="105"/>
      <c r="BF274" s="105"/>
      <c r="BG274" s="105"/>
      <c r="BH274" s="105"/>
      <c r="BI274" s="105"/>
      <c r="BJ274" s="105"/>
      <c r="BK274" s="105"/>
      <c r="BL274" s="105"/>
      <c r="BM274" s="105"/>
      <c r="BN274" s="105"/>
      <c r="BO274" s="105"/>
      <c r="BP274" s="105"/>
      <c r="BQ274" s="105"/>
      <c r="BR274" s="105"/>
      <c r="BS274" s="105"/>
      <c r="BT274" s="105"/>
      <c r="BU274" s="105"/>
      <c r="BV274" s="105"/>
      <c r="BW274" s="105"/>
      <c r="BX274" s="105"/>
      <c r="BY274" s="105"/>
      <c r="BZ274" s="105"/>
      <c r="CA274" s="105"/>
      <c r="CB274" s="105"/>
      <c r="CC274" s="105"/>
      <c r="CD274" s="105"/>
      <c r="CE274" s="105"/>
      <c r="CF274" s="105"/>
      <c r="CG274" s="105"/>
      <c r="CH274" s="105"/>
      <c r="CI274" s="105"/>
      <c r="CJ274" s="105"/>
      <c r="CK274" s="105"/>
      <c r="CL274" s="105"/>
      <c r="CM274" s="105"/>
      <c r="CN274" s="105"/>
      <c r="CO274" s="105"/>
      <c r="CP274" s="105"/>
      <c r="CQ274" s="105"/>
      <c r="CR274" s="105"/>
      <c r="CS274" s="105"/>
      <c r="CT274" s="105"/>
      <c r="CU274" s="105"/>
      <c r="CV274" s="105"/>
      <c r="CW274" s="105"/>
      <c r="CX274" s="105"/>
      <c r="CY274" s="105"/>
      <c r="CZ274" s="105"/>
      <c r="DA274" s="105"/>
      <c r="DB274" s="105"/>
      <c r="DC274" s="105"/>
      <c r="DD274" s="105"/>
      <c r="DE274" s="105"/>
      <c r="DF274" s="105"/>
      <c r="DG274" s="105"/>
      <c r="DH274" s="105"/>
      <c r="DI274" s="105"/>
      <c r="DJ274" s="105"/>
      <c r="DK274" s="105"/>
      <c r="DL274" s="105"/>
      <c r="DM274" s="105"/>
      <c r="DN274" s="105"/>
      <c r="DO274" s="105"/>
      <c r="DP274" s="105"/>
      <c r="DQ274" s="105"/>
      <c r="DR274" s="105"/>
      <c r="DS274" s="105"/>
      <c r="DT274" s="105"/>
      <c r="DU274" s="105"/>
      <c r="DV274" s="105"/>
      <c r="DW274" s="105"/>
      <c r="DX274" s="105"/>
      <c r="DY274" s="105"/>
      <c r="DZ274" s="105"/>
      <c r="EA274" s="105"/>
      <c r="EB274" s="105"/>
      <c r="EC274" s="105"/>
      <c r="ED274" s="105"/>
      <c r="EE274" s="105"/>
      <c r="EF274" s="105"/>
      <c r="EG274" s="105"/>
      <c r="EH274" s="105"/>
      <c r="EI274" s="105"/>
      <c r="EJ274" s="105"/>
      <c r="EK274" s="105"/>
      <c r="EL274" s="105"/>
      <c r="EM274" s="105"/>
      <c r="EN274" s="105"/>
      <c r="EO274" s="105"/>
      <c r="EP274" s="105"/>
      <c r="EQ274" s="105"/>
      <c r="ER274" s="105"/>
      <c r="ES274" s="105"/>
      <c r="ET274" s="105"/>
      <c r="EU274" s="105"/>
      <c r="EV274" s="105"/>
      <c r="EW274" s="105"/>
      <c r="EX274" s="105"/>
      <c r="EY274" s="105"/>
      <c r="EZ274" s="105"/>
      <c r="FA274" s="105"/>
      <c r="FB274" s="105"/>
      <c r="FC274" s="105"/>
      <c r="FD274" s="105"/>
      <c r="FE274" s="105"/>
      <c r="FF274" s="105"/>
      <c r="FG274" s="105"/>
      <c r="FH274" s="105"/>
      <c r="FI274" s="105"/>
      <c r="FJ274" s="105"/>
      <c r="FK274" s="105"/>
      <c r="FL274" s="105"/>
      <c r="FM274" s="105"/>
      <c r="FN274" s="105"/>
      <c r="FO274" s="105"/>
      <c r="FP274" s="105"/>
      <c r="FQ274" s="105"/>
      <c r="FR274" s="105"/>
      <c r="FS274" s="105"/>
      <c r="FT274" s="105"/>
      <c r="FU274" s="105"/>
      <c r="FV274" s="105"/>
      <c r="FW274" s="105"/>
      <c r="FX274" s="105"/>
      <c r="FY274" s="105"/>
      <c r="FZ274" s="105"/>
      <c r="GA274" s="105"/>
      <c r="GB274" s="105"/>
      <c r="GC274" s="105"/>
      <c r="GD274" s="105"/>
      <c r="GE274" s="105"/>
      <c r="GF274" s="105"/>
      <c r="GG274" s="105"/>
      <c r="GH274" s="105"/>
      <c r="GI274" s="105"/>
      <c r="GJ274" s="105"/>
      <c r="GK274" s="105"/>
      <c r="GL274" s="105"/>
      <c r="GM274" s="105"/>
      <c r="GN274" s="105"/>
      <c r="GO274" s="105"/>
      <c r="GP274" s="105"/>
      <c r="GQ274" s="105"/>
      <c r="GR274" s="105"/>
      <c r="GS274" s="105"/>
      <c r="GT274" s="105"/>
      <c r="GU274" s="105"/>
      <c r="GV274" s="105"/>
      <c r="GW274" s="105"/>
      <c r="GX274" s="105"/>
      <c r="GY274" s="105"/>
      <c r="GZ274" s="105"/>
      <c r="HA274" s="105"/>
      <c r="HB274" s="105"/>
      <c r="HC274" s="105"/>
      <c r="HD274" s="105"/>
      <c r="HE274" s="105"/>
      <c r="HF274" s="105"/>
      <c r="HG274" s="105"/>
      <c r="HH274" s="105"/>
      <c r="HI274" s="105"/>
      <c r="HJ274" s="105"/>
      <c r="HK274" s="105"/>
      <c r="HL274" s="105"/>
      <c r="HM274" s="105"/>
      <c r="HN274" s="105"/>
      <c r="HO274" s="105"/>
      <c r="HP274" s="105"/>
      <c r="HQ274" s="105"/>
      <c r="HR274" s="105"/>
      <c r="HS274" s="105"/>
      <c r="HT274" s="105"/>
      <c r="HU274" s="105"/>
      <c r="HV274" s="105"/>
      <c r="HW274" s="105"/>
      <c r="HX274" s="105"/>
      <c r="HY274" s="105"/>
      <c r="HZ274" s="105"/>
      <c r="IA274" s="105"/>
      <c r="IB274" s="105"/>
      <c r="IC274" s="105"/>
      <c r="ID274" s="105"/>
      <c r="IE274" s="105"/>
      <c r="IF274" s="105"/>
      <c r="IG274" s="105"/>
      <c r="IH274" s="105"/>
      <c r="II274" s="105"/>
      <c r="IJ274" s="105"/>
      <c r="IK274" s="105"/>
      <c r="IL274" s="105"/>
      <c r="IM274" s="105"/>
      <c r="IN274" s="105"/>
      <c r="IO274" s="105"/>
      <c r="IP274" s="105"/>
      <c r="IQ274" s="105"/>
      <c r="IR274" s="105"/>
      <c r="IS274" s="105"/>
      <c r="IT274" s="105"/>
      <c r="IU274" s="105"/>
    </row>
    <row r="275" spans="1:255" s="32" customFormat="1" ht="47.1" customHeight="1">
      <c r="A275" s="98">
        <v>37</v>
      </c>
      <c r="B275" s="97" t="s">
        <v>1819</v>
      </c>
      <c r="C275" s="98"/>
      <c r="D275" s="97"/>
      <c r="E275" s="97"/>
      <c r="F275" s="97"/>
      <c r="G275" s="97"/>
      <c r="H275" s="97"/>
      <c r="I275" s="97"/>
      <c r="J275" s="97"/>
      <c r="K275" s="97"/>
      <c r="L275" s="97"/>
      <c r="M275" s="97"/>
      <c r="N275" s="97"/>
      <c r="O275" s="97"/>
      <c r="P275" s="97"/>
      <c r="Q275" s="97"/>
      <c r="R275" s="97"/>
      <c r="S275" s="97"/>
      <c r="T275" s="349">
        <v>100</v>
      </c>
      <c r="U275" s="97"/>
      <c r="V275" s="97"/>
      <c r="W275" s="20" t="s">
        <v>758</v>
      </c>
      <c r="X275" s="105"/>
      <c r="Y275" s="105"/>
      <c r="Z275" s="105"/>
      <c r="AA275" s="105"/>
      <c r="AB275" s="105"/>
      <c r="AC275" s="105"/>
      <c r="AD275" s="105"/>
      <c r="AE275" s="105"/>
      <c r="AF275" s="105"/>
      <c r="AG275" s="105"/>
      <c r="AH275" s="105"/>
      <c r="AI275" s="105"/>
      <c r="AJ275" s="105"/>
      <c r="AK275" s="105"/>
      <c r="AL275" s="105"/>
      <c r="AM275" s="105"/>
      <c r="AN275" s="105"/>
      <c r="AO275" s="105"/>
      <c r="AP275" s="105"/>
      <c r="AQ275" s="105"/>
      <c r="AR275" s="105"/>
      <c r="AS275" s="105"/>
      <c r="AT275" s="105"/>
      <c r="AU275" s="105"/>
      <c r="AV275" s="105"/>
      <c r="AW275" s="105"/>
      <c r="AX275" s="105"/>
      <c r="AY275" s="105"/>
      <c r="AZ275" s="105"/>
      <c r="BA275" s="105"/>
      <c r="BB275" s="105"/>
      <c r="BC275" s="105"/>
      <c r="BD275" s="105"/>
      <c r="BE275" s="105"/>
      <c r="BF275" s="105"/>
      <c r="BG275" s="105"/>
      <c r="BH275" s="105"/>
      <c r="BI275" s="105"/>
      <c r="BJ275" s="105"/>
      <c r="BK275" s="105"/>
      <c r="BL275" s="105"/>
      <c r="BM275" s="105"/>
      <c r="BN275" s="105"/>
      <c r="BO275" s="105"/>
      <c r="BP275" s="105"/>
      <c r="BQ275" s="105"/>
      <c r="BR275" s="105"/>
      <c r="BS275" s="105"/>
      <c r="BT275" s="105"/>
      <c r="BU275" s="105"/>
      <c r="BV275" s="105"/>
      <c r="BW275" s="105"/>
      <c r="BX275" s="105"/>
      <c r="BY275" s="105"/>
      <c r="BZ275" s="105"/>
      <c r="CA275" s="105"/>
      <c r="CB275" s="105"/>
      <c r="CC275" s="105"/>
      <c r="CD275" s="105"/>
      <c r="CE275" s="105"/>
      <c r="CF275" s="105"/>
      <c r="CG275" s="105"/>
      <c r="CH275" s="105"/>
      <c r="CI275" s="105"/>
      <c r="CJ275" s="105"/>
      <c r="CK275" s="105"/>
      <c r="CL275" s="105"/>
      <c r="CM275" s="105"/>
      <c r="CN275" s="105"/>
      <c r="CO275" s="105"/>
      <c r="CP275" s="105"/>
      <c r="CQ275" s="105"/>
      <c r="CR275" s="105"/>
      <c r="CS275" s="105"/>
      <c r="CT275" s="105"/>
      <c r="CU275" s="105"/>
      <c r="CV275" s="105"/>
      <c r="CW275" s="105"/>
      <c r="CX275" s="105"/>
      <c r="CY275" s="105"/>
      <c r="CZ275" s="105"/>
      <c r="DA275" s="105"/>
      <c r="DB275" s="105"/>
      <c r="DC275" s="105"/>
      <c r="DD275" s="105"/>
      <c r="DE275" s="105"/>
      <c r="DF275" s="105"/>
      <c r="DG275" s="105"/>
      <c r="DH275" s="105"/>
      <c r="DI275" s="105"/>
      <c r="DJ275" s="105"/>
      <c r="DK275" s="105"/>
      <c r="DL275" s="105"/>
      <c r="DM275" s="105"/>
      <c r="DN275" s="105"/>
      <c r="DO275" s="105"/>
      <c r="DP275" s="105"/>
      <c r="DQ275" s="105"/>
      <c r="DR275" s="105"/>
      <c r="DS275" s="105"/>
      <c r="DT275" s="105"/>
      <c r="DU275" s="105"/>
      <c r="DV275" s="105"/>
      <c r="DW275" s="105"/>
      <c r="DX275" s="105"/>
      <c r="DY275" s="105"/>
      <c r="DZ275" s="105"/>
      <c r="EA275" s="105"/>
      <c r="EB275" s="105"/>
      <c r="EC275" s="105"/>
      <c r="ED275" s="105"/>
      <c r="EE275" s="105"/>
      <c r="EF275" s="105"/>
      <c r="EG275" s="105"/>
      <c r="EH275" s="105"/>
      <c r="EI275" s="105"/>
      <c r="EJ275" s="105"/>
      <c r="EK275" s="105"/>
      <c r="EL275" s="105"/>
      <c r="EM275" s="105"/>
      <c r="EN275" s="105"/>
      <c r="EO275" s="105"/>
      <c r="EP275" s="105"/>
      <c r="EQ275" s="105"/>
      <c r="ER275" s="105"/>
      <c r="ES275" s="105"/>
      <c r="ET275" s="105"/>
      <c r="EU275" s="105"/>
      <c r="EV275" s="105"/>
      <c r="EW275" s="105"/>
      <c r="EX275" s="105"/>
      <c r="EY275" s="105"/>
      <c r="EZ275" s="105"/>
      <c r="FA275" s="105"/>
      <c r="FB275" s="105"/>
      <c r="FC275" s="105"/>
      <c r="FD275" s="105"/>
      <c r="FE275" s="105"/>
      <c r="FF275" s="105"/>
      <c r="FG275" s="105"/>
      <c r="FH275" s="105"/>
      <c r="FI275" s="105"/>
      <c r="FJ275" s="105"/>
      <c r="FK275" s="105"/>
      <c r="FL275" s="105"/>
      <c r="FM275" s="105"/>
      <c r="FN275" s="105"/>
      <c r="FO275" s="105"/>
      <c r="FP275" s="105"/>
      <c r="FQ275" s="105"/>
      <c r="FR275" s="105"/>
      <c r="FS275" s="105"/>
      <c r="FT275" s="105"/>
      <c r="FU275" s="105"/>
      <c r="FV275" s="105"/>
      <c r="FW275" s="105"/>
      <c r="FX275" s="105"/>
      <c r="FY275" s="105"/>
      <c r="FZ275" s="105"/>
      <c r="GA275" s="105"/>
      <c r="GB275" s="105"/>
      <c r="GC275" s="105"/>
      <c r="GD275" s="105"/>
      <c r="GE275" s="105"/>
      <c r="GF275" s="105"/>
      <c r="GG275" s="105"/>
      <c r="GH275" s="105"/>
      <c r="GI275" s="105"/>
      <c r="GJ275" s="105"/>
      <c r="GK275" s="105"/>
      <c r="GL275" s="105"/>
      <c r="GM275" s="105"/>
      <c r="GN275" s="105"/>
      <c r="GO275" s="105"/>
      <c r="GP275" s="105"/>
      <c r="GQ275" s="105"/>
      <c r="GR275" s="105"/>
      <c r="GS275" s="105"/>
      <c r="GT275" s="105"/>
      <c r="GU275" s="105"/>
      <c r="GV275" s="105"/>
      <c r="GW275" s="105"/>
      <c r="GX275" s="105"/>
      <c r="GY275" s="105"/>
      <c r="GZ275" s="105"/>
      <c r="HA275" s="105"/>
      <c r="HB275" s="105"/>
      <c r="HC275" s="105"/>
      <c r="HD275" s="105"/>
      <c r="HE275" s="105"/>
      <c r="HF275" s="105"/>
      <c r="HG275" s="105"/>
      <c r="HH275" s="105"/>
      <c r="HI275" s="105"/>
      <c r="HJ275" s="105"/>
      <c r="HK275" s="105"/>
      <c r="HL275" s="105"/>
      <c r="HM275" s="105"/>
      <c r="HN275" s="105"/>
      <c r="HO275" s="105"/>
      <c r="HP275" s="105"/>
      <c r="HQ275" s="105"/>
      <c r="HR275" s="105"/>
      <c r="HS275" s="105"/>
      <c r="HT275" s="105"/>
      <c r="HU275" s="105"/>
      <c r="HV275" s="105"/>
      <c r="HW275" s="105"/>
      <c r="HX275" s="105"/>
      <c r="HY275" s="105"/>
      <c r="HZ275" s="105"/>
      <c r="IA275" s="105"/>
      <c r="IB275" s="105"/>
      <c r="IC275" s="105"/>
      <c r="ID275" s="105"/>
      <c r="IE275" s="105"/>
      <c r="IF275" s="105"/>
      <c r="IG275" s="105"/>
      <c r="IH275" s="105"/>
      <c r="II275" s="105"/>
      <c r="IJ275" s="105"/>
      <c r="IK275" s="105"/>
      <c r="IL275" s="105"/>
      <c r="IM275" s="105"/>
      <c r="IN275" s="105"/>
      <c r="IO275" s="105"/>
      <c r="IP275" s="105"/>
      <c r="IQ275" s="105"/>
      <c r="IR275" s="105"/>
      <c r="IS275" s="105"/>
      <c r="IT275" s="105"/>
      <c r="IU275" s="105"/>
    </row>
    <row r="276" spans="1:255" s="32" customFormat="1" ht="51" customHeight="1">
      <c r="A276" s="98">
        <v>38</v>
      </c>
      <c r="B276" s="97" t="s">
        <v>1818</v>
      </c>
      <c r="C276" s="98"/>
      <c r="D276" s="97"/>
      <c r="E276" s="97"/>
      <c r="F276" s="97"/>
      <c r="G276" s="97"/>
      <c r="H276" s="97"/>
      <c r="I276" s="97"/>
      <c r="J276" s="97"/>
      <c r="K276" s="97"/>
      <c r="L276" s="97"/>
      <c r="M276" s="97"/>
      <c r="N276" s="97"/>
      <c r="O276" s="97"/>
      <c r="P276" s="97"/>
      <c r="Q276" s="97"/>
      <c r="R276" s="97"/>
      <c r="S276" s="97"/>
      <c r="T276" s="349">
        <v>100</v>
      </c>
      <c r="U276" s="97"/>
      <c r="V276" s="97"/>
      <c r="W276" s="20" t="s">
        <v>758</v>
      </c>
      <c r="X276" s="105"/>
      <c r="Y276" s="105"/>
      <c r="Z276" s="105"/>
      <c r="AA276" s="105"/>
      <c r="AB276" s="105"/>
      <c r="AC276" s="105"/>
      <c r="AD276" s="105"/>
      <c r="AE276" s="105"/>
      <c r="AF276" s="105"/>
      <c r="AG276" s="105"/>
      <c r="AH276" s="105"/>
      <c r="AI276" s="105"/>
      <c r="AJ276" s="105"/>
      <c r="AK276" s="105"/>
      <c r="AL276" s="105"/>
      <c r="AM276" s="105"/>
      <c r="AN276" s="105"/>
      <c r="AO276" s="105"/>
      <c r="AP276" s="105"/>
      <c r="AQ276" s="105"/>
      <c r="AR276" s="105"/>
      <c r="AS276" s="105"/>
      <c r="AT276" s="105"/>
      <c r="AU276" s="105"/>
      <c r="AV276" s="105"/>
      <c r="AW276" s="105"/>
      <c r="AX276" s="105"/>
      <c r="AY276" s="105"/>
      <c r="AZ276" s="105"/>
      <c r="BA276" s="105"/>
      <c r="BB276" s="105"/>
      <c r="BC276" s="105"/>
      <c r="BD276" s="105"/>
      <c r="BE276" s="105"/>
      <c r="BF276" s="105"/>
      <c r="BG276" s="105"/>
      <c r="BH276" s="105"/>
      <c r="BI276" s="105"/>
      <c r="BJ276" s="105"/>
      <c r="BK276" s="105"/>
      <c r="BL276" s="105"/>
      <c r="BM276" s="105"/>
      <c r="BN276" s="105"/>
      <c r="BO276" s="105"/>
      <c r="BP276" s="105"/>
      <c r="BQ276" s="105"/>
      <c r="BR276" s="105"/>
      <c r="BS276" s="105"/>
      <c r="BT276" s="105"/>
      <c r="BU276" s="105"/>
      <c r="BV276" s="105"/>
      <c r="BW276" s="105"/>
      <c r="BX276" s="105"/>
      <c r="BY276" s="105"/>
      <c r="BZ276" s="105"/>
      <c r="CA276" s="105"/>
      <c r="CB276" s="105"/>
      <c r="CC276" s="105"/>
      <c r="CD276" s="105"/>
      <c r="CE276" s="105"/>
      <c r="CF276" s="105"/>
      <c r="CG276" s="105"/>
      <c r="CH276" s="105"/>
      <c r="CI276" s="105"/>
      <c r="CJ276" s="105"/>
      <c r="CK276" s="105"/>
      <c r="CL276" s="105"/>
      <c r="CM276" s="105"/>
      <c r="CN276" s="105"/>
      <c r="CO276" s="105"/>
      <c r="CP276" s="105"/>
      <c r="CQ276" s="105"/>
      <c r="CR276" s="105"/>
      <c r="CS276" s="105"/>
      <c r="CT276" s="105"/>
      <c r="CU276" s="105"/>
      <c r="CV276" s="105"/>
      <c r="CW276" s="105"/>
      <c r="CX276" s="105"/>
      <c r="CY276" s="105"/>
      <c r="CZ276" s="105"/>
      <c r="DA276" s="105"/>
      <c r="DB276" s="105"/>
      <c r="DC276" s="105"/>
      <c r="DD276" s="105"/>
      <c r="DE276" s="105"/>
      <c r="DF276" s="105"/>
      <c r="DG276" s="105"/>
      <c r="DH276" s="105"/>
      <c r="DI276" s="105"/>
      <c r="DJ276" s="105"/>
      <c r="DK276" s="105"/>
      <c r="DL276" s="105"/>
      <c r="DM276" s="105"/>
      <c r="DN276" s="105"/>
      <c r="DO276" s="105"/>
      <c r="DP276" s="105"/>
      <c r="DQ276" s="105"/>
      <c r="DR276" s="105"/>
      <c r="DS276" s="105"/>
      <c r="DT276" s="105"/>
      <c r="DU276" s="105"/>
      <c r="DV276" s="105"/>
      <c r="DW276" s="105"/>
      <c r="DX276" s="105"/>
      <c r="DY276" s="105"/>
      <c r="DZ276" s="105"/>
      <c r="EA276" s="105"/>
      <c r="EB276" s="105"/>
      <c r="EC276" s="105"/>
      <c r="ED276" s="105"/>
      <c r="EE276" s="105"/>
      <c r="EF276" s="105"/>
      <c r="EG276" s="105"/>
      <c r="EH276" s="105"/>
      <c r="EI276" s="105"/>
      <c r="EJ276" s="105"/>
      <c r="EK276" s="105"/>
      <c r="EL276" s="105"/>
      <c r="EM276" s="105"/>
      <c r="EN276" s="105"/>
      <c r="EO276" s="105"/>
      <c r="EP276" s="105"/>
      <c r="EQ276" s="105"/>
      <c r="ER276" s="105"/>
      <c r="ES276" s="105"/>
      <c r="ET276" s="105"/>
      <c r="EU276" s="105"/>
      <c r="EV276" s="105"/>
      <c r="EW276" s="105"/>
      <c r="EX276" s="105"/>
      <c r="EY276" s="105"/>
      <c r="EZ276" s="105"/>
      <c r="FA276" s="105"/>
      <c r="FB276" s="105"/>
      <c r="FC276" s="105"/>
      <c r="FD276" s="105"/>
      <c r="FE276" s="105"/>
      <c r="FF276" s="105"/>
      <c r="FG276" s="105"/>
      <c r="FH276" s="105"/>
      <c r="FI276" s="105"/>
      <c r="FJ276" s="105"/>
      <c r="FK276" s="105"/>
      <c r="FL276" s="105"/>
      <c r="FM276" s="105"/>
      <c r="FN276" s="105"/>
      <c r="FO276" s="105"/>
      <c r="FP276" s="105"/>
      <c r="FQ276" s="105"/>
      <c r="FR276" s="105"/>
      <c r="FS276" s="105"/>
      <c r="FT276" s="105"/>
      <c r="FU276" s="105"/>
      <c r="FV276" s="105"/>
      <c r="FW276" s="105"/>
      <c r="FX276" s="105"/>
      <c r="FY276" s="105"/>
      <c r="FZ276" s="105"/>
      <c r="GA276" s="105"/>
      <c r="GB276" s="105"/>
      <c r="GC276" s="105"/>
      <c r="GD276" s="105"/>
      <c r="GE276" s="105"/>
      <c r="GF276" s="105"/>
      <c r="GG276" s="105"/>
      <c r="GH276" s="105"/>
      <c r="GI276" s="105"/>
      <c r="GJ276" s="105"/>
      <c r="GK276" s="105"/>
      <c r="GL276" s="105"/>
      <c r="GM276" s="105"/>
      <c r="GN276" s="105"/>
      <c r="GO276" s="105"/>
      <c r="GP276" s="105"/>
      <c r="GQ276" s="105"/>
      <c r="GR276" s="105"/>
      <c r="GS276" s="105"/>
      <c r="GT276" s="105"/>
      <c r="GU276" s="105"/>
      <c r="GV276" s="105"/>
      <c r="GW276" s="105"/>
      <c r="GX276" s="105"/>
      <c r="GY276" s="105"/>
      <c r="GZ276" s="105"/>
      <c r="HA276" s="105"/>
      <c r="HB276" s="105"/>
      <c r="HC276" s="105"/>
      <c r="HD276" s="105"/>
      <c r="HE276" s="105"/>
      <c r="HF276" s="105"/>
      <c r="HG276" s="105"/>
      <c r="HH276" s="105"/>
      <c r="HI276" s="105"/>
      <c r="HJ276" s="105"/>
      <c r="HK276" s="105"/>
      <c r="HL276" s="105"/>
      <c r="HM276" s="105"/>
      <c r="HN276" s="105"/>
      <c r="HO276" s="105"/>
      <c r="HP276" s="105"/>
      <c r="HQ276" s="105"/>
      <c r="HR276" s="105"/>
      <c r="HS276" s="105"/>
      <c r="HT276" s="105"/>
      <c r="HU276" s="105"/>
      <c r="HV276" s="105"/>
      <c r="HW276" s="105"/>
      <c r="HX276" s="105"/>
      <c r="HY276" s="105"/>
      <c r="HZ276" s="105"/>
      <c r="IA276" s="105"/>
      <c r="IB276" s="105"/>
      <c r="IC276" s="105"/>
      <c r="ID276" s="105"/>
      <c r="IE276" s="105"/>
      <c r="IF276" s="105"/>
      <c r="IG276" s="105"/>
      <c r="IH276" s="105"/>
      <c r="II276" s="105"/>
      <c r="IJ276" s="105"/>
      <c r="IK276" s="105"/>
      <c r="IL276" s="105"/>
      <c r="IM276" s="105"/>
      <c r="IN276" s="105"/>
      <c r="IO276" s="105"/>
      <c r="IP276" s="105"/>
      <c r="IQ276" s="105"/>
      <c r="IR276" s="105"/>
      <c r="IS276" s="105"/>
      <c r="IT276" s="105"/>
      <c r="IU276" s="105"/>
    </row>
    <row r="277" spans="1:255" s="74" customFormat="1" ht="42" customHeight="1">
      <c r="A277" s="98">
        <v>39</v>
      </c>
      <c r="B277" s="97" t="s">
        <v>1817</v>
      </c>
      <c r="C277" s="98"/>
      <c r="D277" s="97"/>
      <c r="E277" s="97"/>
      <c r="F277" s="97"/>
      <c r="G277" s="97"/>
      <c r="H277" s="97"/>
      <c r="I277" s="97"/>
      <c r="J277" s="97"/>
      <c r="K277" s="97"/>
      <c r="L277" s="97"/>
      <c r="M277" s="97"/>
      <c r="N277" s="97"/>
      <c r="O277" s="97"/>
      <c r="P277" s="97"/>
      <c r="Q277" s="97"/>
      <c r="R277" s="97"/>
      <c r="S277" s="97"/>
      <c r="T277" s="349">
        <v>100</v>
      </c>
      <c r="U277" s="97"/>
      <c r="V277" s="97"/>
      <c r="W277" s="20" t="s">
        <v>758</v>
      </c>
      <c r="X277" s="105"/>
      <c r="Y277" s="105"/>
      <c r="Z277" s="105"/>
      <c r="AA277" s="105"/>
      <c r="AB277" s="105"/>
      <c r="AC277" s="105"/>
      <c r="AD277" s="105"/>
      <c r="AE277" s="105"/>
      <c r="AF277" s="105"/>
      <c r="AG277" s="105"/>
      <c r="AH277" s="105"/>
      <c r="AI277" s="105"/>
      <c r="AJ277" s="105"/>
      <c r="AK277" s="105"/>
      <c r="AL277" s="105"/>
      <c r="AM277" s="105"/>
      <c r="AN277" s="105"/>
      <c r="AO277" s="105"/>
      <c r="AP277" s="105"/>
      <c r="AQ277" s="105"/>
      <c r="AR277" s="105"/>
      <c r="AS277" s="105"/>
      <c r="AT277" s="105"/>
      <c r="AU277" s="105"/>
      <c r="AV277" s="105"/>
      <c r="AW277" s="105"/>
      <c r="AX277" s="105"/>
      <c r="AY277" s="105"/>
      <c r="AZ277" s="105"/>
      <c r="BA277" s="105"/>
      <c r="BB277" s="105"/>
      <c r="BC277" s="105"/>
      <c r="BD277" s="105"/>
      <c r="BE277" s="105"/>
      <c r="BF277" s="105"/>
      <c r="BG277" s="105"/>
      <c r="BH277" s="105"/>
      <c r="BI277" s="105"/>
      <c r="BJ277" s="105"/>
      <c r="BK277" s="105"/>
      <c r="BL277" s="105"/>
      <c r="BM277" s="105"/>
      <c r="BN277" s="105"/>
      <c r="BO277" s="105"/>
      <c r="BP277" s="105"/>
      <c r="BQ277" s="105"/>
      <c r="BR277" s="105"/>
      <c r="BS277" s="105"/>
      <c r="BT277" s="105"/>
      <c r="BU277" s="105"/>
      <c r="BV277" s="105"/>
      <c r="BW277" s="105"/>
      <c r="BX277" s="105"/>
      <c r="BY277" s="105"/>
      <c r="BZ277" s="105"/>
      <c r="CA277" s="105"/>
      <c r="CB277" s="105"/>
      <c r="CC277" s="105"/>
      <c r="CD277" s="105"/>
      <c r="CE277" s="105"/>
      <c r="CF277" s="105"/>
      <c r="CG277" s="105"/>
      <c r="CH277" s="105"/>
      <c r="CI277" s="105"/>
      <c r="CJ277" s="105"/>
      <c r="CK277" s="105"/>
      <c r="CL277" s="105"/>
      <c r="CM277" s="105"/>
      <c r="CN277" s="105"/>
      <c r="CO277" s="105"/>
      <c r="CP277" s="105"/>
      <c r="CQ277" s="105"/>
      <c r="CR277" s="105"/>
      <c r="CS277" s="105"/>
      <c r="CT277" s="105"/>
      <c r="CU277" s="105"/>
      <c r="CV277" s="105"/>
      <c r="CW277" s="105"/>
      <c r="CX277" s="105"/>
      <c r="CY277" s="105"/>
      <c r="CZ277" s="105"/>
      <c r="DA277" s="105"/>
      <c r="DB277" s="105"/>
      <c r="DC277" s="105"/>
      <c r="DD277" s="105"/>
      <c r="DE277" s="105"/>
      <c r="DF277" s="105"/>
      <c r="DG277" s="105"/>
      <c r="DH277" s="105"/>
      <c r="DI277" s="105"/>
      <c r="DJ277" s="105"/>
      <c r="DK277" s="105"/>
      <c r="DL277" s="105"/>
      <c r="DM277" s="105"/>
      <c r="DN277" s="105"/>
      <c r="DO277" s="105"/>
      <c r="DP277" s="105"/>
      <c r="DQ277" s="105"/>
      <c r="DR277" s="105"/>
      <c r="DS277" s="105"/>
      <c r="DT277" s="105"/>
      <c r="DU277" s="105"/>
      <c r="DV277" s="105"/>
      <c r="DW277" s="105"/>
      <c r="DX277" s="105"/>
      <c r="DY277" s="105"/>
      <c r="DZ277" s="105"/>
      <c r="EA277" s="105"/>
      <c r="EB277" s="105"/>
      <c r="EC277" s="105"/>
      <c r="ED277" s="105"/>
      <c r="EE277" s="105"/>
      <c r="EF277" s="105"/>
      <c r="EG277" s="105"/>
      <c r="EH277" s="105"/>
      <c r="EI277" s="105"/>
      <c r="EJ277" s="105"/>
      <c r="EK277" s="105"/>
      <c r="EL277" s="105"/>
      <c r="EM277" s="105"/>
      <c r="EN277" s="105"/>
      <c r="EO277" s="105"/>
      <c r="EP277" s="105"/>
      <c r="EQ277" s="105"/>
      <c r="ER277" s="105"/>
      <c r="ES277" s="105"/>
      <c r="ET277" s="105"/>
      <c r="EU277" s="105"/>
      <c r="EV277" s="105"/>
      <c r="EW277" s="105"/>
      <c r="EX277" s="105"/>
      <c r="EY277" s="105"/>
      <c r="EZ277" s="105"/>
      <c r="FA277" s="105"/>
      <c r="FB277" s="105"/>
      <c r="FC277" s="105"/>
      <c r="FD277" s="105"/>
      <c r="FE277" s="105"/>
      <c r="FF277" s="105"/>
      <c r="FG277" s="105"/>
      <c r="FH277" s="105"/>
      <c r="FI277" s="105"/>
      <c r="FJ277" s="105"/>
      <c r="FK277" s="105"/>
      <c r="FL277" s="105"/>
      <c r="FM277" s="105"/>
      <c r="FN277" s="105"/>
      <c r="FO277" s="105"/>
      <c r="FP277" s="105"/>
      <c r="FQ277" s="105"/>
      <c r="FR277" s="105"/>
      <c r="FS277" s="105"/>
      <c r="FT277" s="105"/>
      <c r="FU277" s="105"/>
      <c r="FV277" s="105"/>
      <c r="FW277" s="105"/>
      <c r="FX277" s="105"/>
      <c r="FY277" s="105"/>
      <c r="FZ277" s="105"/>
      <c r="GA277" s="105"/>
      <c r="GB277" s="105"/>
      <c r="GC277" s="105"/>
      <c r="GD277" s="105"/>
      <c r="GE277" s="105"/>
      <c r="GF277" s="105"/>
      <c r="GG277" s="105"/>
      <c r="GH277" s="105"/>
      <c r="GI277" s="105"/>
      <c r="GJ277" s="105"/>
      <c r="GK277" s="105"/>
      <c r="GL277" s="105"/>
      <c r="GM277" s="105"/>
      <c r="GN277" s="105"/>
      <c r="GO277" s="105"/>
      <c r="GP277" s="105"/>
      <c r="GQ277" s="105"/>
      <c r="GR277" s="105"/>
      <c r="GS277" s="105"/>
      <c r="GT277" s="105"/>
      <c r="GU277" s="105"/>
      <c r="GV277" s="105"/>
      <c r="GW277" s="105"/>
      <c r="GX277" s="105"/>
      <c r="GY277" s="105"/>
      <c r="GZ277" s="105"/>
      <c r="HA277" s="105"/>
      <c r="HB277" s="105"/>
      <c r="HC277" s="105"/>
      <c r="HD277" s="105"/>
      <c r="HE277" s="105"/>
      <c r="HF277" s="105"/>
      <c r="HG277" s="105"/>
      <c r="HH277" s="105"/>
      <c r="HI277" s="105"/>
      <c r="HJ277" s="105"/>
      <c r="HK277" s="105"/>
      <c r="HL277" s="105"/>
      <c r="HM277" s="105"/>
      <c r="HN277" s="105"/>
      <c r="HO277" s="105"/>
      <c r="HP277" s="105"/>
      <c r="HQ277" s="105"/>
      <c r="HR277" s="105"/>
      <c r="HS277" s="105"/>
      <c r="HT277" s="105"/>
      <c r="HU277" s="105"/>
      <c r="HV277" s="105"/>
      <c r="HW277" s="105"/>
      <c r="HX277" s="105"/>
      <c r="HY277" s="105"/>
      <c r="HZ277" s="105"/>
      <c r="IA277" s="105"/>
      <c r="IB277" s="105"/>
      <c r="IC277" s="105"/>
      <c r="ID277" s="105"/>
      <c r="IE277" s="105"/>
      <c r="IF277" s="105"/>
      <c r="IG277" s="105"/>
      <c r="IH277" s="105"/>
      <c r="II277" s="105"/>
      <c r="IJ277" s="105"/>
      <c r="IK277" s="105"/>
      <c r="IL277" s="105"/>
      <c r="IM277" s="105"/>
      <c r="IN277" s="105"/>
      <c r="IO277" s="105"/>
      <c r="IP277" s="105"/>
      <c r="IQ277" s="105"/>
      <c r="IR277" s="105"/>
      <c r="IS277" s="105"/>
      <c r="IT277" s="105"/>
      <c r="IU277" s="105"/>
    </row>
    <row r="278" spans="1:255" s="22" customFormat="1" ht="49.5" customHeight="1">
      <c r="A278" s="98">
        <v>40</v>
      </c>
      <c r="B278" s="48" t="s">
        <v>833</v>
      </c>
      <c r="C278" s="98"/>
      <c r="D278" s="97"/>
      <c r="E278" s="97"/>
      <c r="F278" s="97"/>
      <c r="G278" s="97"/>
      <c r="H278" s="97"/>
      <c r="I278" s="97"/>
      <c r="J278" s="97"/>
      <c r="K278" s="97"/>
      <c r="L278" s="97"/>
      <c r="M278" s="97"/>
      <c r="N278" s="97"/>
      <c r="O278" s="97"/>
      <c r="P278" s="97"/>
      <c r="Q278" s="97"/>
      <c r="R278" s="97"/>
      <c r="S278" s="97"/>
      <c r="T278" s="349">
        <v>450</v>
      </c>
      <c r="U278" s="97"/>
      <c r="V278" s="97"/>
      <c r="W278" s="20" t="s">
        <v>758</v>
      </c>
      <c r="X278" s="105"/>
      <c r="Y278" s="105"/>
      <c r="Z278" s="105"/>
      <c r="AA278" s="105"/>
      <c r="AB278" s="105"/>
      <c r="AC278" s="105"/>
      <c r="AD278" s="105"/>
      <c r="AE278" s="105"/>
      <c r="AF278" s="105"/>
      <c r="AG278" s="105"/>
      <c r="AH278" s="105"/>
      <c r="AI278" s="105"/>
      <c r="AJ278" s="105"/>
      <c r="AK278" s="105"/>
      <c r="AL278" s="105"/>
      <c r="AM278" s="105"/>
      <c r="AN278" s="105"/>
      <c r="AO278" s="105"/>
      <c r="AP278" s="105"/>
      <c r="AQ278" s="105"/>
      <c r="AR278" s="105"/>
      <c r="AS278" s="105"/>
      <c r="AT278" s="105"/>
      <c r="AU278" s="105"/>
      <c r="AV278" s="105"/>
      <c r="AW278" s="105"/>
      <c r="AX278" s="105"/>
      <c r="AY278" s="105"/>
      <c r="AZ278" s="105"/>
      <c r="BA278" s="105"/>
      <c r="BB278" s="105"/>
      <c r="BC278" s="105"/>
      <c r="BD278" s="105"/>
      <c r="BE278" s="105"/>
      <c r="BF278" s="105"/>
      <c r="BG278" s="105"/>
      <c r="BH278" s="105"/>
      <c r="BI278" s="105"/>
      <c r="BJ278" s="105"/>
      <c r="BK278" s="105"/>
      <c r="BL278" s="105"/>
      <c r="BM278" s="105"/>
      <c r="BN278" s="105"/>
      <c r="BO278" s="105"/>
      <c r="BP278" s="105"/>
      <c r="BQ278" s="105"/>
      <c r="BR278" s="105"/>
      <c r="BS278" s="105"/>
      <c r="BT278" s="105"/>
      <c r="BU278" s="105"/>
      <c r="BV278" s="105"/>
      <c r="BW278" s="105"/>
      <c r="BX278" s="105"/>
      <c r="BY278" s="105"/>
      <c r="BZ278" s="105"/>
      <c r="CA278" s="105"/>
      <c r="CB278" s="105"/>
      <c r="CC278" s="105"/>
      <c r="CD278" s="105"/>
      <c r="CE278" s="105"/>
      <c r="CF278" s="105"/>
      <c r="CG278" s="105"/>
      <c r="CH278" s="105"/>
      <c r="CI278" s="105"/>
      <c r="CJ278" s="105"/>
      <c r="CK278" s="105"/>
      <c r="CL278" s="105"/>
      <c r="CM278" s="105"/>
      <c r="CN278" s="105"/>
      <c r="CO278" s="105"/>
      <c r="CP278" s="105"/>
      <c r="CQ278" s="105"/>
      <c r="CR278" s="105"/>
      <c r="CS278" s="105"/>
      <c r="CT278" s="105"/>
      <c r="CU278" s="105"/>
      <c r="CV278" s="105"/>
      <c r="CW278" s="105"/>
      <c r="CX278" s="105"/>
      <c r="CY278" s="105"/>
      <c r="CZ278" s="105"/>
      <c r="DA278" s="105"/>
      <c r="DB278" s="105"/>
      <c r="DC278" s="105"/>
      <c r="DD278" s="105"/>
      <c r="DE278" s="105"/>
      <c r="DF278" s="105"/>
      <c r="DG278" s="105"/>
      <c r="DH278" s="105"/>
      <c r="DI278" s="105"/>
      <c r="DJ278" s="105"/>
      <c r="DK278" s="105"/>
      <c r="DL278" s="105"/>
      <c r="DM278" s="105"/>
      <c r="DN278" s="105"/>
      <c r="DO278" s="105"/>
      <c r="DP278" s="105"/>
      <c r="DQ278" s="105"/>
      <c r="DR278" s="105"/>
      <c r="DS278" s="105"/>
      <c r="DT278" s="105"/>
      <c r="DU278" s="105"/>
      <c r="DV278" s="105"/>
      <c r="DW278" s="105"/>
      <c r="DX278" s="105"/>
      <c r="DY278" s="105"/>
      <c r="DZ278" s="105"/>
      <c r="EA278" s="105"/>
      <c r="EB278" s="105"/>
      <c r="EC278" s="105"/>
      <c r="ED278" s="105"/>
      <c r="EE278" s="105"/>
      <c r="EF278" s="105"/>
      <c r="EG278" s="105"/>
      <c r="EH278" s="105"/>
      <c r="EI278" s="105"/>
      <c r="EJ278" s="105"/>
      <c r="EK278" s="105"/>
      <c r="EL278" s="105"/>
      <c r="EM278" s="105"/>
      <c r="EN278" s="105"/>
      <c r="EO278" s="105"/>
      <c r="EP278" s="105"/>
      <c r="EQ278" s="105"/>
      <c r="ER278" s="105"/>
      <c r="ES278" s="105"/>
      <c r="ET278" s="105"/>
      <c r="EU278" s="105"/>
      <c r="EV278" s="105"/>
      <c r="EW278" s="105"/>
      <c r="EX278" s="105"/>
      <c r="EY278" s="105"/>
      <c r="EZ278" s="105"/>
      <c r="FA278" s="105"/>
      <c r="FB278" s="105"/>
      <c r="FC278" s="105"/>
      <c r="FD278" s="105"/>
      <c r="FE278" s="105"/>
      <c r="FF278" s="105"/>
      <c r="FG278" s="105"/>
      <c r="FH278" s="105"/>
      <c r="FI278" s="105"/>
      <c r="FJ278" s="105"/>
      <c r="FK278" s="105"/>
      <c r="FL278" s="105"/>
      <c r="FM278" s="105"/>
      <c r="FN278" s="105"/>
      <c r="FO278" s="105"/>
      <c r="FP278" s="105"/>
      <c r="FQ278" s="105"/>
      <c r="FR278" s="105"/>
      <c r="FS278" s="105"/>
      <c r="FT278" s="105"/>
      <c r="FU278" s="105"/>
      <c r="FV278" s="105"/>
      <c r="FW278" s="105"/>
      <c r="FX278" s="105"/>
      <c r="FY278" s="105"/>
      <c r="FZ278" s="105"/>
      <c r="GA278" s="105"/>
      <c r="GB278" s="105"/>
      <c r="GC278" s="105"/>
      <c r="GD278" s="105"/>
      <c r="GE278" s="105"/>
      <c r="GF278" s="105"/>
      <c r="GG278" s="105"/>
      <c r="GH278" s="105"/>
      <c r="GI278" s="105"/>
      <c r="GJ278" s="105"/>
      <c r="GK278" s="105"/>
      <c r="GL278" s="105"/>
      <c r="GM278" s="105"/>
      <c r="GN278" s="105"/>
      <c r="GO278" s="105"/>
      <c r="GP278" s="105"/>
      <c r="GQ278" s="105"/>
      <c r="GR278" s="105"/>
      <c r="GS278" s="105"/>
      <c r="GT278" s="105"/>
      <c r="GU278" s="105"/>
      <c r="GV278" s="105"/>
      <c r="GW278" s="105"/>
      <c r="GX278" s="105"/>
      <c r="GY278" s="105"/>
      <c r="GZ278" s="105"/>
      <c r="HA278" s="105"/>
      <c r="HB278" s="105"/>
      <c r="HC278" s="105"/>
      <c r="HD278" s="105"/>
      <c r="HE278" s="105"/>
      <c r="HF278" s="105"/>
      <c r="HG278" s="105"/>
      <c r="HH278" s="105"/>
      <c r="HI278" s="105"/>
      <c r="HJ278" s="105"/>
      <c r="HK278" s="105"/>
      <c r="HL278" s="105"/>
      <c r="HM278" s="105"/>
      <c r="HN278" s="105"/>
      <c r="HO278" s="105"/>
      <c r="HP278" s="105"/>
      <c r="HQ278" s="105"/>
      <c r="HR278" s="105"/>
      <c r="HS278" s="105"/>
      <c r="HT278" s="105"/>
      <c r="HU278" s="105"/>
      <c r="HV278" s="105"/>
      <c r="HW278" s="105"/>
      <c r="HX278" s="105"/>
      <c r="HY278" s="105"/>
      <c r="HZ278" s="105"/>
      <c r="IA278" s="105"/>
      <c r="IB278" s="105"/>
      <c r="IC278" s="105"/>
      <c r="ID278" s="105"/>
      <c r="IE278" s="105"/>
      <c r="IF278" s="105"/>
      <c r="IG278" s="105"/>
      <c r="IH278" s="105"/>
      <c r="II278" s="105"/>
      <c r="IJ278" s="105"/>
      <c r="IK278" s="105"/>
      <c r="IL278" s="105"/>
      <c r="IM278" s="105"/>
      <c r="IN278" s="105"/>
      <c r="IO278" s="105"/>
      <c r="IP278" s="105"/>
      <c r="IQ278" s="105"/>
      <c r="IR278" s="105"/>
      <c r="IS278" s="105"/>
      <c r="IT278" s="105"/>
      <c r="IU278" s="105"/>
    </row>
    <row r="279" spans="1:255" s="22" customFormat="1" ht="33" customHeight="1">
      <c r="A279" s="98">
        <v>41</v>
      </c>
      <c r="B279" s="48" t="s">
        <v>835</v>
      </c>
      <c r="C279" s="98"/>
      <c r="D279" s="97"/>
      <c r="E279" s="97"/>
      <c r="F279" s="97"/>
      <c r="G279" s="97"/>
      <c r="H279" s="97"/>
      <c r="I279" s="97"/>
      <c r="J279" s="97"/>
      <c r="K279" s="97"/>
      <c r="L279" s="97"/>
      <c r="M279" s="97"/>
      <c r="N279" s="97"/>
      <c r="O279" s="97"/>
      <c r="P279" s="97"/>
      <c r="Q279" s="97"/>
      <c r="R279" s="97"/>
      <c r="S279" s="97"/>
      <c r="T279" s="349">
        <v>250</v>
      </c>
      <c r="U279" s="97"/>
      <c r="V279" s="97"/>
      <c r="W279" s="20" t="s">
        <v>758</v>
      </c>
      <c r="X279" s="105"/>
      <c r="Y279" s="105"/>
      <c r="Z279" s="105"/>
      <c r="AA279" s="105"/>
      <c r="AB279" s="105"/>
      <c r="AC279" s="105"/>
      <c r="AD279" s="105"/>
      <c r="AE279" s="105"/>
      <c r="AF279" s="105"/>
      <c r="AG279" s="105"/>
      <c r="AH279" s="105"/>
      <c r="AI279" s="105"/>
      <c r="AJ279" s="105"/>
      <c r="AK279" s="105"/>
      <c r="AL279" s="105"/>
      <c r="AM279" s="105"/>
      <c r="AN279" s="105"/>
      <c r="AO279" s="105"/>
      <c r="AP279" s="105"/>
      <c r="AQ279" s="105"/>
      <c r="AR279" s="105"/>
      <c r="AS279" s="105"/>
      <c r="AT279" s="105"/>
      <c r="AU279" s="105"/>
      <c r="AV279" s="105"/>
      <c r="AW279" s="105"/>
      <c r="AX279" s="105"/>
      <c r="AY279" s="105"/>
      <c r="AZ279" s="105"/>
      <c r="BA279" s="105"/>
      <c r="BB279" s="105"/>
      <c r="BC279" s="105"/>
      <c r="BD279" s="105"/>
      <c r="BE279" s="105"/>
      <c r="BF279" s="105"/>
      <c r="BG279" s="105"/>
      <c r="BH279" s="105"/>
      <c r="BI279" s="105"/>
      <c r="BJ279" s="105"/>
      <c r="BK279" s="105"/>
      <c r="BL279" s="105"/>
      <c r="BM279" s="105"/>
      <c r="BN279" s="105"/>
      <c r="BO279" s="105"/>
      <c r="BP279" s="105"/>
      <c r="BQ279" s="105"/>
      <c r="BR279" s="105"/>
      <c r="BS279" s="105"/>
      <c r="BT279" s="105"/>
      <c r="BU279" s="105"/>
      <c r="BV279" s="105"/>
      <c r="BW279" s="105"/>
      <c r="BX279" s="105"/>
      <c r="BY279" s="105"/>
      <c r="BZ279" s="105"/>
      <c r="CA279" s="105"/>
      <c r="CB279" s="105"/>
      <c r="CC279" s="105"/>
      <c r="CD279" s="105"/>
      <c r="CE279" s="105"/>
      <c r="CF279" s="105"/>
      <c r="CG279" s="105"/>
      <c r="CH279" s="105"/>
      <c r="CI279" s="105"/>
      <c r="CJ279" s="105"/>
      <c r="CK279" s="105"/>
      <c r="CL279" s="105"/>
      <c r="CM279" s="105"/>
      <c r="CN279" s="105"/>
      <c r="CO279" s="105"/>
      <c r="CP279" s="105"/>
      <c r="CQ279" s="105"/>
      <c r="CR279" s="105"/>
      <c r="CS279" s="105"/>
      <c r="CT279" s="105"/>
      <c r="CU279" s="105"/>
      <c r="CV279" s="105"/>
      <c r="CW279" s="105"/>
      <c r="CX279" s="105"/>
      <c r="CY279" s="105"/>
      <c r="CZ279" s="105"/>
      <c r="DA279" s="105"/>
      <c r="DB279" s="105"/>
      <c r="DC279" s="105"/>
      <c r="DD279" s="105"/>
      <c r="DE279" s="105"/>
      <c r="DF279" s="105"/>
      <c r="DG279" s="105"/>
      <c r="DH279" s="105"/>
      <c r="DI279" s="105"/>
      <c r="DJ279" s="105"/>
      <c r="DK279" s="105"/>
      <c r="DL279" s="105"/>
      <c r="DM279" s="105"/>
      <c r="DN279" s="105"/>
      <c r="DO279" s="105"/>
      <c r="DP279" s="105"/>
      <c r="DQ279" s="105"/>
      <c r="DR279" s="105"/>
      <c r="DS279" s="105"/>
      <c r="DT279" s="105"/>
      <c r="DU279" s="105"/>
      <c r="DV279" s="105"/>
      <c r="DW279" s="105"/>
      <c r="DX279" s="105"/>
      <c r="DY279" s="105"/>
      <c r="DZ279" s="105"/>
      <c r="EA279" s="105"/>
      <c r="EB279" s="105"/>
      <c r="EC279" s="105"/>
      <c r="ED279" s="105"/>
      <c r="EE279" s="105"/>
      <c r="EF279" s="105"/>
      <c r="EG279" s="105"/>
      <c r="EH279" s="105"/>
      <c r="EI279" s="105"/>
      <c r="EJ279" s="105"/>
      <c r="EK279" s="105"/>
      <c r="EL279" s="105"/>
      <c r="EM279" s="105"/>
      <c r="EN279" s="105"/>
      <c r="EO279" s="105"/>
      <c r="EP279" s="105"/>
      <c r="EQ279" s="105"/>
      <c r="ER279" s="105"/>
      <c r="ES279" s="105"/>
      <c r="ET279" s="105"/>
      <c r="EU279" s="105"/>
      <c r="EV279" s="105"/>
      <c r="EW279" s="105"/>
      <c r="EX279" s="105"/>
      <c r="EY279" s="105"/>
      <c r="EZ279" s="105"/>
      <c r="FA279" s="105"/>
      <c r="FB279" s="105"/>
      <c r="FC279" s="105"/>
      <c r="FD279" s="105"/>
      <c r="FE279" s="105"/>
      <c r="FF279" s="105"/>
      <c r="FG279" s="105"/>
      <c r="FH279" s="105"/>
      <c r="FI279" s="105"/>
      <c r="FJ279" s="105"/>
      <c r="FK279" s="105"/>
      <c r="FL279" s="105"/>
      <c r="FM279" s="105"/>
      <c r="FN279" s="105"/>
      <c r="FO279" s="105"/>
      <c r="FP279" s="105"/>
      <c r="FQ279" s="105"/>
      <c r="FR279" s="105"/>
      <c r="FS279" s="105"/>
      <c r="FT279" s="105"/>
      <c r="FU279" s="105"/>
      <c r="FV279" s="105"/>
      <c r="FW279" s="105"/>
      <c r="FX279" s="105"/>
      <c r="FY279" s="105"/>
      <c r="FZ279" s="105"/>
      <c r="GA279" s="105"/>
      <c r="GB279" s="105"/>
      <c r="GC279" s="105"/>
      <c r="GD279" s="105"/>
      <c r="GE279" s="105"/>
      <c r="GF279" s="105"/>
      <c r="GG279" s="105"/>
      <c r="GH279" s="105"/>
      <c r="GI279" s="105"/>
      <c r="GJ279" s="105"/>
      <c r="GK279" s="105"/>
      <c r="GL279" s="105"/>
      <c r="GM279" s="105"/>
      <c r="GN279" s="105"/>
      <c r="GO279" s="105"/>
      <c r="GP279" s="105"/>
      <c r="GQ279" s="105"/>
      <c r="GR279" s="105"/>
      <c r="GS279" s="105"/>
      <c r="GT279" s="105"/>
      <c r="GU279" s="105"/>
      <c r="GV279" s="105"/>
      <c r="GW279" s="105"/>
      <c r="GX279" s="105"/>
      <c r="GY279" s="105"/>
      <c r="GZ279" s="105"/>
      <c r="HA279" s="105"/>
      <c r="HB279" s="105"/>
      <c r="HC279" s="105"/>
      <c r="HD279" s="105"/>
      <c r="HE279" s="105"/>
      <c r="HF279" s="105"/>
      <c r="HG279" s="105"/>
      <c r="HH279" s="105"/>
      <c r="HI279" s="105"/>
      <c r="HJ279" s="105"/>
      <c r="HK279" s="105"/>
      <c r="HL279" s="105"/>
      <c r="HM279" s="105"/>
      <c r="HN279" s="105"/>
      <c r="HO279" s="105"/>
      <c r="HP279" s="105"/>
      <c r="HQ279" s="105"/>
      <c r="HR279" s="105"/>
      <c r="HS279" s="105"/>
      <c r="HT279" s="105"/>
      <c r="HU279" s="105"/>
      <c r="HV279" s="105"/>
      <c r="HW279" s="105"/>
      <c r="HX279" s="105"/>
      <c r="HY279" s="105"/>
      <c r="HZ279" s="105"/>
      <c r="IA279" s="105"/>
      <c r="IB279" s="105"/>
      <c r="IC279" s="105"/>
      <c r="ID279" s="105"/>
      <c r="IE279" s="105"/>
      <c r="IF279" s="105"/>
      <c r="IG279" s="105"/>
      <c r="IH279" s="105"/>
      <c r="II279" s="105"/>
      <c r="IJ279" s="105"/>
      <c r="IK279" s="105"/>
      <c r="IL279" s="105"/>
      <c r="IM279" s="105"/>
      <c r="IN279" s="105"/>
      <c r="IO279" s="105"/>
      <c r="IP279" s="105"/>
      <c r="IQ279" s="105"/>
      <c r="IR279" s="105"/>
      <c r="IS279" s="105"/>
      <c r="IT279" s="105"/>
      <c r="IU279" s="105"/>
    </row>
    <row r="280" spans="1:255" s="22" customFormat="1" ht="29.45" customHeight="1">
      <c r="A280" s="98">
        <v>42</v>
      </c>
      <c r="B280" s="48" t="s">
        <v>840</v>
      </c>
      <c r="C280" s="98"/>
      <c r="D280" s="97"/>
      <c r="E280" s="97"/>
      <c r="F280" s="97"/>
      <c r="G280" s="97"/>
      <c r="H280" s="97"/>
      <c r="I280" s="97"/>
      <c r="J280" s="97"/>
      <c r="K280" s="97"/>
      <c r="L280" s="97"/>
      <c r="M280" s="97"/>
      <c r="N280" s="97"/>
      <c r="O280" s="97"/>
      <c r="P280" s="97"/>
      <c r="Q280" s="97"/>
      <c r="R280" s="97"/>
      <c r="S280" s="97"/>
      <c r="T280" s="349">
        <v>150</v>
      </c>
      <c r="U280" s="97"/>
      <c r="V280" s="97"/>
      <c r="W280" s="20" t="s">
        <v>758</v>
      </c>
      <c r="X280" s="105"/>
      <c r="Y280" s="105"/>
      <c r="Z280" s="105"/>
      <c r="AA280" s="105"/>
      <c r="AB280" s="105"/>
      <c r="AC280" s="105"/>
      <c r="AD280" s="105"/>
      <c r="AE280" s="105"/>
      <c r="AF280" s="105"/>
      <c r="AG280" s="105"/>
      <c r="AH280" s="105"/>
      <c r="AI280" s="105"/>
      <c r="AJ280" s="105"/>
      <c r="AK280" s="105"/>
      <c r="AL280" s="105"/>
      <c r="AM280" s="105"/>
      <c r="AN280" s="105"/>
      <c r="AO280" s="105"/>
      <c r="AP280" s="105"/>
      <c r="AQ280" s="105"/>
      <c r="AR280" s="105"/>
      <c r="AS280" s="105"/>
      <c r="AT280" s="105"/>
      <c r="AU280" s="105"/>
      <c r="AV280" s="105"/>
      <c r="AW280" s="105"/>
      <c r="AX280" s="105"/>
      <c r="AY280" s="105"/>
      <c r="AZ280" s="105"/>
      <c r="BA280" s="105"/>
      <c r="BB280" s="105"/>
      <c r="BC280" s="105"/>
      <c r="BD280" s="105"/>
      <c r="BE280" s="105"/>
      <c r="BF280" s="105"/>
      <c r="BG280" s="105"/>
      <c r="BH280" s="105"/>
      <c r="BI280" s="105"/>
      <c r="BJ280" s="105"/>
      <c r="BK280" s="105"/>
      <c r="BL280" s="105"/>
      <c r="BM280" s="105"/>
      <c r="BN280" s="105"/>
      <c r="BO280" s="105"/>
      <c r="BP280" s="105"/>
      <c r="BQ280" s="105"/>
      <c r="BR280" s="105"/>
      <c r="BS280" s="105"/>
      <c r="BT280" s="105"/>
      <c r="BU280" s="105"/>
      <c r="BV280" s="105"/>
      <c r="BW280" s="105"/>
      <c r="BX280" s="105"/>
      <c r="BY280" s="105"/>
      <c r="BZ280" s="105"/>
      <c r="CA280" s="105"/>
      <c r="CB280" s="105"/>
      <c r="CC280" s="105"/>
      <c r="CD280" s="105"/>
      <c r="CE280" s="105"/>
      <c r="CF280" s="105"/>
      <c r="CG280" s="105"/>
      <c r="CH280" s="105"/>
      <c r="CI280" s="105"/>
      <c r="CJ280" s="105"/>
      <c r="CK280" s="105"/>
      <c r="CL280" s="105"/>
      <c r="CM280" s="105"/>
      <c r="CN280" s="105"/>
      <c r="CO280" s="105"/>
      <c r="CP280" s="105"/>
      <c r="CQ280" s="105"/>
      <c r="CR280" s="105"/>
      <c r="CS280" s="105"/>
      <c r="CT280" s="105"/>
      <c r="CU280" s="105"/>
      <c r="CV280" s="105"/>
      <c r="CW280" s="105"/>
      <c r="CX280" s="105"/>
      <c r="CY280" s="105"/>
      <c r="CZ280" s="105"/>
      <c r="DA280" s="105"/>
      <c r="DB280" s="105"/>
      <c r="DC280" s="105"/>
      <c r="DD280" s="105"/>
      <c r="DE280" s="105"/>
      <c r="DF280" s="105"/>
      <c r="DG280" s="105"/>
      <c r="DH280" s="105"/>
      <c r="DI280" s="105"/>
      <c r="DJ280" s="105"/>
      <c r="DK280" s="105"/>
      <c r="DL280" s="105"/>
      <c r="DM280" s="105"/>
      <c r="DN280" s="105"/>
      <c r="DO280" s="105"/>
      <c r="DP280" s="105"/>
      <c r="DQ280" s="105"/>
      <c r="DR280" s="105"/>
      <c r="DS280" s="105"/>
      <c r="DT280" s="105"/>
      <c r="DU280" s="105"/>
      <c r="DV280" s="105"/>
      <c r="DW280" s="105"/>
      <c r="DX280" s="105"/>
      <c r="DY280" s="105"/>
      <c r="DZ280" s="105"/>
      <c r="EA280" s="105"/>
      <c r="EB280" s="105"/>
      <c r="EC280" s="105"/>
      <c r="ED280" s="105"/>
      <c r="EE280" s="105"/>
      <c r="EF280" s="105"/>
      <c r="EG280" s="105"/>
      <c r="EH280" s="105"/>
      <c r="EI280" s="105"/>
      <c r="EJ280" s="105"/>
      <c r="EK280" s="105"/>
      <c r="EL280" s="105"/>
      <c r="EM280" s="105"/>
      <c r="EN280" s="105"/>
      <c r="EO280" s="105"/>
      <c r="EP280" s="105"/>
      <c r="EQ280" s="105"/>
      <c r="ER280" s="105"/>
      <c r="ES280" s="105"/>
      <c r="ET280" s="105"/>
      <c r="EU280" s="105"/>
      <c r="EV280" s="105"/>
      <c r="EW280" s="105"/>
      <c r="EX280" s="105"/>
      <c r="EY280" s="105"/>
      <c r="EZ280" s="105"/>
      <c r="FA280" s="105"/>
      <c r="FB280" s="105"/>
      <c r="FC280" s="105"/>
      <c r="FD280" s="105"/>
      <c r="FE280" s="105"/>
      <c r="FF280" s="105"/>
      <c r="FG280" s="105"/>
      <c r="FH280" s="105"/>
      <c r="FI280" s="105"/>
      <c r="FJ280" s="105"/>
      <c r="FK280" s="105"/>
      <c r="FL280" s="105"/>
      <c r="FM280" s="105"/>
      <c r="FN280" s="105"/>
      <c r="FO280" s="105"/>
      <c r="FP280" s="105"/>
      <c r="FQ280" s="105"/>
      <c r="FR280" s="105"/>
      <c r="FS280" s="105"/>
      <c r="FT280" s="105"/>
      <c r="FU280" s="105"/>
      <c r="FV280" s="105"/>
      <c r="FW280" s="105"/>
      <c r="FX280" s="105"/>
      <c r="FY280" s="105"/>
      <c r="FZ280" s="105"/>
      <c r="GA280" s="105"/>
      <c r="GB280" s="105"/>
      <c r="GC280" s="105"/>
      <c r="GD280" s="105"/>
      <c r="GE280" s="105"/>
      <c r="GF280" s="105"/>
      <c r="GG280" s="105"/>
      <c r="GH280" s="105"/>
      <c r="GI280" s="105"/>
      <c r="GJ280" s="105"/>
      <c r="GK280" s="105"/>
      <c r="GL280" s="105"/>
      <c r="GM280" s="105"/>
      <c r="GN280" s="105"/>
      <c r="GO280" s="105"/>
      <c r="GP280" s="105"/>
      <c r="GQ280" s="105"/>
      <c r="GR280" s="105"/>
      <c r="GS280" s="105"/>
      <c r="GT280" s="105"/>
      <c r="GU280" s="105"/>
      <c r="GV280" s="105"/>
      <c r="GW280" s="105"/>
      <c r="GX280" s="105"/>
      <c r="GY280" s="105"/>
      <c r="GZ280" s="105"/>
      <c r="HA280" s="105"/>
      <c r="HB280" s="105"/>
      <c r="HC280" s="105"/>
      <c r="HD280" s="105"/>
      <c r="HE280" s="105"/>
      <c r="HF280" s="105"/>
      <c r="HG280" s="105"/>
      <c r="HH280" s="105"/>
      <c r="HI280" s="105"/>
      <c r="HJ280" s="105"/>
      <c r="HK280" s="105"/>
      <c r="HL280" s="105"/>
      <c r="HM280" s="105"/>
      <c r="HN280" s="105"/>
      <c r="HO280" s="105"/>
      <c r="HP280" s="105"/>
      <c r="HQ280" s="105"/>
      <c r="HR280" s="105"/>
      <c r="HS280" s="105"/>
      <c r="HT280" s="105"/>
      <c r="HU280" s="105"/>
      <c r="HV280" s="105"/>
      <c r="HW280" s="105"/>
      <c r="HX280" s="105"/>
      <c r="HY280" s="105"/>
      <c r="HZ280" s="105"/>
      <c r="IA280" s="105"/>
      <c r="IB280" s="105"/>
      <c r="IC280" s="105"/>
      <c r="ID280" s="105"/>
      <c r="IE280" s="105"/>
      <c r="IF280" s="105"/>
      <c r="IG280" s="105"/>
      <c r="IH280" s="105"/>
      <c r="II280" s="105"/>
      <c r="IJ280" s="105"/>
      <c r="IK280" s="105"/>
      <c r="IL280" s="105"/>
      <c r="IM280" s="105"/>
      <c r="IN280" s="105"/>
      <c r="IO280" s="105"/>
      <c r="IP280" s="105"/>
      <c r="IQ280" s="105"/>
      <c r="IR280" s="105"/>
      <c r="IS280" s="105"/>
      <c r="IT280" s="105"/>
      <c r="IU280" s="105"/>
    </row>
    <row r="281" spans="1:255" s="22" customFormat="1" ht="42.6" customHeight="1">
      <c r="A281" s="98">
        <v>43</v>
      </c>
      <c r="B281" s="48" t="s">
        <v>1816</v>
      </c>
      <c r="C281" s="98"/>
      <c r="D281" s="97"/>
      <c r="E281" s="97"/>
      <c r="F281" s="97"/>
      <c r="G281" s="97"/>
      <c r="H281" s="97"/>
      <c r="I281" s="97"/>
      <c r="J281" s="97"/>
      <c r="K281" s="97"/>
      <c r="L281" s="97"/>
      <c r="M281" s="97"/>
      <c r="N281" s="97"/>
      <c r="O281" s="97"/>
      <c r="P281" s="97"/>
      <c r="Q281" s="97"/>
      <c r="R281" s="97"/>
      <c r="S281" s="97"/>
      <c r="T281" s="349">
        <v>205</v>
      </c>
      <c r="U281" s="97"/>
      <c r="V281" s="97"/>
      <c r="W281" s="20" t="s">
        <v>758</v>
      </c>
      <c r="X281" s="105"/>
      <c r="Y281" s="105"/>
      <c r="Z281" s="105"/>
      <c r="AA281" s="105"/>
      <c r="AB281" s="105"/>
      <c r="AC281" s="105"/>
      <c r="AD281" s="105"/>
      <c r="AE281" s="105"/>
      <c r="AF281" s="105"/>
      <c r="AG281" s="105"/>
      <c r="AH281" s="105"/>
      <c r="AI281" s="105"/>
      <c r="AJ281" s="105"/>
      <c r="AK281" s="105"/>
      <c r="AL281" s="105"/>
      <c r="AM281" s="105"/>
      <c r="AN281" s="105"/>
      <c r="AO281" s="105"/>
      <c r="AP281" s="105"/>
      <c r="AQ281" s="105"/>
      <c r="AR281" s="105"/>
      <c r="AS281" s="105"/>
      <c r="AT281" s="105"/>
      <c r="AU281" s="105"/>
      <c r="AV281" s="105"/>
      <c r="AW281" s="105"/>
      <c r="AX281" s="105"/>
      <c r="AY281" s="105"/>
      <c r="AZ281" s="105"/>
      <c r="BA281" s="105"/>
      <c r="BB281" s="105"/>
      <c r="BC281" s="105"/>
      <c r="BD281" s="105"/>
      <c r="BE281" s="105"/>
      <c r="BF281" s="105"/>
      <c r="BG281" s="105"/>
      <c r="BH281" s="105"/>
      <c r="BI281" s="105"/>
      <c r="BJ281" s="105"/>
      <c r="BK281" s="105"/>
      <c r="BL281" s="105"/>
      <c r="BM281" s="105"/>
      <c r="BN281" s="105"/>
      <c r="BO281" s="105"/>
      <c r="BP281" s="105"/>
      <c r="BQ281" s="105"/>
      <c r="BR281" s="105"/>
      <c r="BS281" s="105"/>
      <c r="BT281" s="105"/>
      <c r="BU281" s="105"/>
      <c r="BV281" s="105"/>
      <c r="BW281" s="105"/>
      <c r="BX281" s="105"/>
      <c r="BY281" s="105"/>
      <c r="BZ281" s="105"/>
      <c r="CA281" s="105"/>
      <c r="CB281" s="105"/>
      <c r="CC281" s="105"/>
      <c r="CD281" s="105"/>
      <c r="CE281" s="105"/>
      <c r="CF281" s="105"/>
      <c r="CG281" s="105"/>
      <c r="CH281" s="105"/>
      <c r="CI281" s="105"/>
      <c r="CJ281" s="105"/>
      <c r="CK281" s="105"/>
      <c r="CL281" s="105"/>
      <c r="CM281" s="105"/>
      <c r="CN281" s="105"/>
      <c r="CO281" s="105"/>
      <c r="CP281" s="105"/>
      <c r="CQ281" s="105"/>
      <c r="CR281" s="105"/>
      <c r="CS281" s="105"/>
      <c r="CT281" s="105"/>
      <c r="CU281" s="105"/>
      <c r="CV281" s="105"/>
      <c r="CW281" s="105"/>
      <c r="CX281" s="105"/>
      <c r="CY281" s="105"/>
      <c r="CZ281" s="105"/>
      <c r="DA281" s="105"/>
      <c r="DB281" s="105"/>
      <c r="DC281" s="105"/>
      <c r="DD281" s="105"/>
      <c r="DE281" s="105"/>
      <c r="DF281" s="105"/>
      <c r="DG281" s="105"/>
      <c r="DH281" s="105"/>
      <c r="DI281" s="105"/>
      <c r="DJ281" s="105"/>
      <c r="DK281" s="105"/>
      <c r="DL281" s="105"/>
      <c r="DM281" s="105"/>
      <c r="DN281" s="105"/>
      <c r="DO281" s="105"/>
      <c r="DP281" s="105"/>
      <c r="DQ281" s="105"/>
      <c r="DR281" s="105"/>
      <c r="DS281" s="105"/>
      <c r="DT281" s="105"/>
      <c r="DU281" s="105"/>
      <c r="DV281" s="105"/>
      <c r="DW281" s="105"/>
      <c r="DX281" s="105"/>
      <c r="DY281" s="105"/>
      <c r="DZ281" s="105"/>
      <c r="EA281" s="105"/>
      <c r="EB281" s="105"/>
      <c r="EC281" s="105"/>
      <c r="ED281" s="105"/>
      <c r="EE281" s="105"/>
      <c r="EF281" s="105"/>
      <c r="EG281" s="105"/>
      <c r="EH281" s="105"/>
      <c r="EI281" s="105"/>
      <c r="EJ281" s="105"/>
      <c r="EK281" s="105"/>
      <c r="EL281" s="105"/>
      <c r="EM281" s="105"/>
      <c r="EN281" s="105"/>
      <c r="EO281" s="105"/>
      <c r="EP281" s="105"/>
      <c r="EQ281" s="105"/>
      <c r="ER281" s="105"/>
      <c r="ES281" s="105"/>
      <c r="ET281" s="105"/>
      <c r="EU281" s="105"/>
      <c r="EV281" s="105"/>
      <c r="EW281" s="105"/>
      <c r="EX281" s="105"/>
      <c r="EY281" s="105"/>
      <c r="EZ281" s="105"/>
      <c r="FA281" s="105"/>
      <c r="FB281" s="105"/>
      <c r="FC281" s="105"/>
      <c r="FD281" s="105"/>
      <c r="FE281" s="105"/>
      <c r="FF281" s="105"/>
      <c r="FG281" s="105"/>
      <c r="FH281" s="105"/>
      <c r="FI281" s="105"/>
      <c r="FJ281" s="105"/>
      <c r="FK281" s="105"/>
      <c r="FL281" s="105"/>
      <c r="FM281" s="105"/>
      <c r="FN281" s="105"/>
      <c r="FO281" s="105"/>
      <c r="FP281" s="105"/>
      <c r="FQ281" s="105"/>
      <c r="FR281" s="105"/>
      <c r="FS281" s="105"/>
      <c r="FT281" s="105"/>
      <c r="FU281" s="105"/>
      <c r="FV281" s="105"/>
      <c r="FW281" s="105"/>
      <c r="FX281" s="105"/>
      <c r="FY281" s="105"/>
      <c r="FZ281" s="105"/>
      <c r="GA281" s="105"/>
      <c r="GB281" s="105"/>
      <c r="GC281" s="105"/>
      <c r="GD281" s="105"/>
      <c r="GE281" s="105"/>
      <c r="GF281" s="105"/>
      <c r="GG281" s="105"/>
      <c r="GH281" s="105"/>
      <c r="GI281" s="105"/>
      <c r="GJ281" s="105"/>
      <c r="GK281" s="105"/>
      <c r="GL281" s="105"/>
      <c r="GM281" s="105"/>
      <c r="GN281" s="105"/>
      <c r="GO281" s="105"/>
      <c r="GP281" s="105"/>
      <c r="GQ281" s="105"/>
      <c r="GR281" s="105"/>
      <c r="GS281" s="105"/>
      <c r="GT281" s="105"/>
      <c r="GU281" s="105"/>
      <c r="GV281" s="105"/>
      <c r="GW281" s="105"/>
      <c r="GX281" s="105"/>
      <c r="GY281" s="105"/>
      <c r="GZ281" s="105"/>
      <c r="HA281" s="105"/>
      <c r="HB281" s="105"/>
      <c r="HC281" s="105"/>
      <c r="HD281" s="105"/>
      <c r="HE281" s="105"/>
      <c r="HF281" s="105"/>
      <c r="HG281" s="105"/>
      <c r="HH281" s="105"/>
      <c r="HI281" s="105"/>
      <c r="HJ281" s="105"/>
      <c r="HK281" s="105"/>
      <c r="HL281" s="105"/>
      <c r="HM281" s="105"/>
      <c r="HN281" s="105"/>
      <c r="HO281" s="105"/>
      <c r="HP281" s="105"/>
      <c r="HQ281" s="105"/>
      <c r="HR281" s="105"/>
      <c r="HS281" s="105"/>
      <c r="HT281" s="105"/>
      <c r="HU281" s="105"/>
      <c r="HV281" s="105"/>
      <c r="HW281" s="105"/>
      <c r="HX281" s="105"/>
      <c r="HY281" s="105"/>
      <c r="HZ281" s="105"/>
      <c r="IA281" s="105"/>
      <c r="IB281" s="105"/>
      <c r="IC281" s="105"/>
      <c r="ID281" s="105"/>
      <c r="IE281" s="105"/>
      <c r="IF281" s="105"/>
      <c r="IG281" s="105"/>
      <c r="IH281" s="105"/>
      <c r="II281" s="105"/>
      <c r="IJ281" s="105"/>
      <c r="IK281" s="105"/>
      <c r="IL281" s="105"/>
      <c r="IM281" s="105"/>
      <c r="IN281" s="105"/>
      <c r="IO281" s="105"/>
      <c r="IP281" s="105"/>
      <c r="IQ281" s="105"/>
      <c r="IR281" s="105"/>
      <c r="IS281" s="105"/>
      <c r="IT281" s="105"/>
      <c r="IU281" s="105"/>
    </row>
    <row r="282" spans="1:255" s="22" customFormat="1" ht="42.6" customHeight="1">
      <c r="A282" s="98">
        <v>44</v>
      </c>
      <c r="B282" s="23" t="s">
        <v>586</v>
      </c>
      <c r="C282" s="113"/>
      <c r="D282" s="72"/>
      <c r="E282" s="150"/>
      <c r="F282" s="31"/>
      <c r="G282" s="31"/>
      <c r="H282" s="31"/>
      <c r="I282" s="20"/>
      <c r="J282" s="113"/>
      <c r="K282" s="31"/>
      <c r="L282" s="31"/>
      <c r="M282" s="31"/>
      <c r="N282" s="31"/>
      <c r="O282" s="31"/>
      <c r="P282" s="31"/>
      <c r="Q282" s="31"/>
      <c r="R282" s="31"/>
      <c r="S282" s="113"/>
      <c r="T282" s="361">
        <v>550</v>
      </c>
      <c r="U282" s="31"/>
      <c r="V282" s="31"/>
      <c r="W282" s="20" t="s">
        <v>584</v>
      </c>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6"/>
      <c r="BQ282" s="76"/>
      <c r="BR282" s="76"/>
      <c r="BS282" s="76"/>
      <c r="BT282" s="76"/>
      <c r="BU282" s="76"/>
      <c r="BV282" s="76"/>
      <c r="BW282" s="76"/>
      <c r="BX282" s="76"/>
      <c r="BY282" s="76"/>
      <c r="BZ282" s="76"/>
      <c r="CA282" s="76"/>
      <c r="CB282" s="76"/>
      <c r="CC282" s="76"/>
      <c r="CD282" s="76"/>
      <c r="CE282" s="76"/>
      <c r="CF282" s="76"/>
      <c r="CG282" s="76"/>
      <c r="CH282" s="76"/>
      <c r="CI282" s="76"/>
      <c r="CJ282" s="76"/>
      <c r="CK282" s="76"/>
      <c r="CL282" s="76"/>
      <c r="CM282" s="76"/>
      <c r="CN282" s="76"/>
      <c r="CO282" s="76"/>
      <c r="CP282" s="76"/>
      <c r="CQ282" s="76"/>
      <c r="CR282" s="76"/>
      <c r="CS282" s="76"/>
      <c r="CT282" s="76"/>
      <c r="CU282" s="76"/>
      <c r="CV282" s="76"/>
      <c r="CW282" s="76"/>
      <c r="CX282" s="76"/>
      <c r="CY282" s="76"/>
      <c r="CZ282" s="76"/>
      <c r="DA282" s="76"/>
      <c r="DB282" s="76"/>
      <c r="DC282" s="76"/>
      <c r="DD282" s="76"/>
      <c r="DE282" s="76"/>
      <c r="DF282" s="76"/>
      <c r="DG282" s="76"/>
      <c r="DH282" s="76"/>
      <c r="DI282" s="76"/>
      <c r="DJ282" s="76"/>
      <c r="DK282" s="76"/>
      <c r="DL282" s="76"/>
      <c r="DM282" s="76"/>
      <c r="DN282" s="76"/>
      <c r="DO282" s="76"/>
      <c r="DP282" s="76"/>
      <c r="DQ282" s="76"/>
      <c r="DR282" s="76"/>
      <c r="DS282" s="76"/>
      <c r="DT282" s="76"/>
      <c r="DU282" s="76"/>
      <c r="DV282" s="76"/>
      <c r="DW282" s="76"/>
      <c r="DX282" s="76"/>
      <c r="DY282" s="76"/>
      <c r="DZ282" s="76"/>
      <c r="EA282" s="76"/>
      <c r="EB282" s="76"/>
      <c r="EC282" s="76"/>
      <c r="ED282" s="76"/>
      <c r="EE282" s="76"/>
      <c r="EF282" s="76"/>
      <c r="EG282" s="76"/>
      <c r="EH282" s="76"/>
      <c r="EI282" s="76"/>
      <c r="EJ282" s="76"/>
      <c r="EK282" s="76"/>
      <c r="EL282" s="76"/>
      <c r="EM282" s="76"/>
      <c r="EN282" s="76"/>
      <c r="EO282" s="76"/>
      <c r="EP282" s="76"/>
      <c r="EQ282" s="76"/>
      <c r="ER282" s="76"/>
      <c r="ES282" s="76"/>
      <c r="ET282" s="76"/>
      <c r="EU282" s="76"/>
      <c r="EV282" s="76"/>
      <c r="EW282" s="76"/>
      <c r="EX282" s="76"/>
      <c r="EY282" s="76"/>
      <c r="EZ282" s="76"/>
      <c r="FA282" s="76"/>
      <c r="FB282" s="76"/>
      <c r="FC282" s="76"/>
      <c r="FD282" s="76"/>
      <c r="FE282" s="76"/>
      <c r="FF282" s="76"/>
      <c r="FG282" s="76"/>
      <c r="FH282" s="76"/>
      <c r="FI282" s="76"/>
      <c r="FJ282" s="76"/>
      <c r="FK282" s="76"/>
      <c r="FL282" s="76"/>
      <c r="FM282" s="76"/>
      <c r="FN282" s="76"/>
      <c r="FO282" s="76"/>
      <c r="FP282" s="76"/>
      <c r="FQ282" s="76"/>
      <c r="FR282" s="76"/>
      <c r="FS282" s="76"/>
      <c r="FT282" s="76"/>
      <c r="FU282" s="76"/>
      <c r="FV282" s="76"/>
      <c r="FW282" s="76"/>
      <c r="FX282" s="76"/>
      <c r="FY282" s="76"/>
      <c r="FZ282" s="76"/>
      <c r="GA282" s="76"/>
      <c r="GB282" s="76"/>
      <c r="GC282" s="76"/>
      <c r="GD282" s="76"/>
      <c r="GE282" s="76"/>
      <c r="GF282" s="76"/>
      <c r="GG282" s="76"/>
      <c r="GH282" s="76"/>
      <c r="GI282" s="76"/>
      <c r="GJ282" s="76"/>
      <c r="GK282" s="76"/>
      <c r="GL282" s="76"/>
      <c r="GM282" s="76"/>
      <c r="GN282" s="76"/>
      <c r="GO282" s="76"/>
      <c r="GP282" s="76"/>
      <c r="GQ282" s="76"/>
      <c r="GR282" s="76"/>
      <c r="GS282" s="76"/>
      <c r="GT282" s="76"/>
      <c r="GU282" s="76"/>
      <c r="GV282" s="76"/>
      <c r="GW282" s="76"/>
      <c r="GX282" s="76"/>
      <c r="GY282" s="76"/>
      <c r="GZ282" s="76"/>
      <c r="HA282" s="76"/>
      <c r="HB282" s="76"/>
      <c r="HC282" s="76"/>
      <c r="HD282" s="76"/>
      <c r="HE282" s="76"/>
      <c r="HF282" s="76"/>
      <c r="HG282" s="76"/>
      <c r="HH282" s="76"/>
      <c r="HI282" s="76"/>
      <c r="HJ282" s="76"/>
      <c r="HK282" s="76"/>
      <c r="HL282" s="76"/>
      <c r="HM282" s="76"/>
      <c r="HN282" s="76"/>
      <c r="HO282" s="76"/>
      <c r="HP282" s="76"/>
      <c r="HQ282" s="76"/>
      <c r="HR282" s="76"/>
      <c r="HS282" s="76"/>
      <c r="HT282" s="76"/>
      <c r="HU282" s="76"/>
      <c r="HV282" s="76"/>
      <c r="HW282" s="76"/>
      <c r="HX282" s="76"/>
      <c r="HY282" s="76"/>
      <c r="HZ282" s="76"/>
      <c r="IA282" s="76"/>
      <c r="IB282" s="76"/>
      <c r="IC282" s="76"/>
      <c r="ID282" s="76"/>
      <c r="IE282" s="76"/>
      <c r="IF282" s="76"/>
      <c r="IG282" s="76"/>
      <c r="IH282" s="76"/>
      <c r="II282" s="76"/>
      <c r="IJ282" s="76"/>
      <c r="IK282" s="76"/>
      <c r="IL282" s="76"/>
      <c r="IM282" s="76"/>
      <c r="IN282" s="76"/>
      <c r="IO282" s="76"/>
      <c r="IP282" s="76"/>
      <c r="IQ282" s="76"/>
      <c r="IR282" s="76"/>
      <c r="IS282" s="76"/>
      <c r="IT282" s="76"/>
      <c r="IU282" s="76"/>
    </row>
    <row r="283" spans="1:255" s="144" customFormat="1" ht="44.45" customHeight="1">
      <c r="A283" s="98">
        <v>45</v>
      </c>
      <c r="B283" s="23" t="s">
        <v>585</v>
      </c>
      <c r="C283" s="113"/>
      <c r="D283" s="20"/>
      <c r="E283" s="113"/>
      <c r="F283" s="26"/>
      <c r="G283" s="26"/>
      <c r="H283" s="26"/>
      <c r="I283" s="20"/>
      <c r="J283" s="113"/>
      <c r="K283" s="26"/>
      <c r="L283" s="26"/>
      <c r="M283" s="26"/>
      <c r="N283" s="26"/>
      <c r="O283" s="26"/>
      <c r="P283" s="26"/>
      <c r="Q283" s="26"/>
      <c r="R283" s="26"/>
      <c r="S283" s="113"/>
      <c r="T283" s="361">
        <v>550</v>
      </c>
      <c r="U283" s="26"/>
      <c r="V283" s="26"/>
      <c r="W283" s="20" t="s">
        <v>584</v>
      </c>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6"/>
      <c r="BQ283" s="76"/>
      <c r="BR283" s="76"/>
      <c r="BS283" s="76"/>
      <c r="BT283" s="76"/>
      <c r="BU283" s="76"/>
      <c r="BV283" s="76"/>
      <c r="BW283" s="76"/>
      <c r="BX283" s="76"/>
      <c r="BY283" s="76"/>
      <c r="BZ283" s="76"/>
      <c r="CA283" s="76"/>
      <c r="CB283" s="76"/>
      <c r="CC283" s="76"/>
      <c r="CD283" s="76"/>
      <c r="CE283" s="76"/>
      <c r="CF283" s="76"/>
      <c r="CG283" s="76"/>
      <c r="CH283" s="76"/>
      <c r="CI283" s="76"/>
      <c r="CJ283" s="76"/>
      <c r="CK283" s="76"/>
      <c r="CL283" s="76"/>
      <c r="CM283" s="76"/>
      <c r="CN283" s="76"/>
      <c r="CO283" s="76"/>
      <c r="CP283" s="76"/>
      <c r="CQ283" s="76"/>
      <c r="CR283" s="76"/>
      <c r="CS283" s="76"/>
      <c r="CT283" s="76"/>
      <c r="CU283" s="76"/>
      <c r="CV283" s="76"/>
      <c r="CW283" s="76"/>
      <c r="CX283" s="76"/>
      <c r="CY283" s="76"/>
      <c r="CZ283" s="76"/>
      <c r="DA283" s="76"/>
      <c r="DB283" s="76"/>
      <c r="DC283" s="76"/>
      <c r="DD283" s="76"/>
      <c r="DE283" s="76"/>
      <c r="DF283" s="76"/>
      <c r="DG283" s="76"/>
      <c r="DH283" s="76"/>
      <c r="DI283" s="76"/>
      <c r="DJ283" s="76"/>
      <c r="DK283" s="76"/>
      <c r="DL283" s="76"/>
      <c r="DM283" s="76"/>
      <c r="DN283" s="76"/>
      <c r="DO283" s="76"/>
      <c r="DP283" s="76"/>
      <c r="DQ283" s="76"/>
      <c r="DR283" s="76"/>
      <c r="DS283" s="76"/>
      <c r="DT283" s="76"/>
      <c r="DU283" s="76"/>
      <c r="DV283" s="76"/>
      <c r="DW283" s="76"/>
      <c r="DX283" s="76"/>
      <c r="DY283" s="76"/>
      <c r="DZ283" s="76"/>
      <c r="EA283" s="76"/>
      <c r="EB283" s="76"/>
      <c r="EC283" s="76"/>
      <c r="ED283" s="76"/>
      <c r="EE283" s="76"/>
      <c r="EF283" s="76"/>
      <c r="EG283" s="76"/>
      <c r="EH283" s="76"/>
      <c r="EI283" s="76"/>
      <c r="EJ283" s="76"/>
      <c r="EK283" s="76"/>
      <c r="EL283" s="76"/>
      <c r="EM283" s="76"/>
      <c r="EN283" s="76"/>
      <c r="EO283" s="76"/>
      <c r="EP283" s="76"/>
      <c r="EQ283" s="76"/>
      <c r="ER283" s="76"/>
      <c r="ES283" s="76"/>
      <c r="ET283" s="76"/>
      <c r="EU283" s="76"/>
      <c r="EV283" s="76"/>
      <c r="EW283" s="76"/>
      <c r="EX283" s="76"/>
      <c r="EY283" s="76"/>
      <c r="EZ283" s="76"/>
      <c r="FA283" s="76"/>
      <c r="FB283" s="76"/>
      <c r="FC283" s="76"/>
      <c r="FD283" s="76"/>
      <c r="FE283" s="76"/>
      <c r="FF283" s="76"/>
      <c r="FG283" s="76"/>
      <c r="FH283" s="76"/>
      <c r="FI283" s="76"/>
      <c r="FJ283" s="76"/>
      <c r="FK283" s="76"/>
      <c r="FL283" s="76"/>
      <c r="FM283" s="76"/>
      <c r="FN283" s="76"/>
      <c r="FO283" s="76"/>
      <c r="FP283" s="76"/>
      <c r="FQ283" s="76"/>
      <c r="FR283" s="76"/>
      <c r="FS283" s="76"/>
      <c r="FT283" s="76"/>
      <c r="FU283" s="76"/>
      <c r="FV283" s="76"/>
      <c r="FW283" s="76"/>
      <c r="FX283" s="76"/>
      <c r="FY283" s="76"/>
      <c r="FZ283" s="76"/>
      <c r="GA283" s="76"/>
      <c r="GB283" s="76"/>
      <c r="GC283" s="76"/>
      <c r="GD283" s="76"/>
      <c r="GE283" s="76"/>
      <c r="GF283" s="76"/>
      <c r="GG283" s="76"/>
      <c r="GH283" s="76"/>
      <c r="GI283" s="76"/>
      <c r="GJ283" s="76"/>
      <c r="GK283" s="76"/>
      <c r="GL283" s="76"/>
      <c r="GM283" s="76"/>
      <c r="GN283" s="76"/>
      <c r="GO283" s="76"/>
      <c r="GP283" s="76"/>
      <c r="GQ283" s="76"/>
      <c r="GR283" s="76"/>
      <c r="GS283" s="76"/>
      <c r="GT283" s="76"/>
      <c r="GU283" s="76"/>
      <c r="GV283" s="76"/>
      <c r="GW283" s="76"/>
      <c r="GX283" s="76"/>
      <c r="GY283" s="76"/>
      <c r="GZ283" s="76"/>
      <c r="HA283" s="76"/>
      <c r="HB283" s="76"/>
      <c r="HC283" s="76"/>
      <c r="HD283" s="76"/>
      <c r="HE283" s="76"/>
      <c r="HF283" s="76"/>
      <c r="HG283" s="76"/>
      <c r="HH283" s="76"/>
      <c r="HI283" s="76"/>
      <c r="HJ283" s="76"/>
      <c r="HK283" s="76"/>
      <c r="HL283" s="76"/>
      <c r="HM283" s="76"/>
      <c r="HN283" s="76"/>
      <c r="HO283" s="76"/>
      <c r="HP283" s="76"/>
      <c r="HQ283" s="76"/>
      <c r="HR283" s="76"/>
      <c r="HS283" s="76"/>
      <c r="HT283" s="76"/>
      <c r="HU283" s="76"/>
      <c r="HV283" s="76"/>
      <c r="HW283" s="76"/>
      <c r="HX283" s="76"/>
      <c r="HY283" s="76"/>
      <c r="HZ283" s="76"/>
      <c r="IA283" s="76"/>
      <c r="IB283" s="76"/>
      <c r="IC283" s="76"/>
      <c r="ID283" s="76"/>
      <c r="IE283" s="76"/>
      <c r="IF283" s="76"/>
      <c r="IG283" s="76"/>
      <c r="IH283" s="76"/>
      <c r="II283" s="76"/>
      <c r="IJ283" s="76"/>
      <c r="IK283" s="76"/>
      <c r="IL283" s="76"/>
      <c r="IM283" s="76"/>
      <c r="IN283" s="76"/>
      <c r="IO283" s="76"/>
      <c r="IP283" s="76"/>
      <c r="IQ283" s="76"/>
      <c r="IR283" s="76"/>
      <c r="IS283" s="76"/>
      <c r="IT283" s="76"/>
      <c r="IU283" s="76"/>
    </row>
    <row r="284" spans="1:255" s="32" customFormat="1" ht="51" customHeight="1">
      <c r="A284" s="98">
        <v>46</v>
      </c>
      <c r="B284" s="23" t="s">
        <v>737</v>
      </c>
      <c r="C284" s="20"/>
      <c r="D284" s="161"/>
      <c r="E284" s="23"/>
      <c r="F284" s="20"/>
      <c r="G284" s="20"/>
      <c r="H284" s="20"/>
      <c r="I284" s="141"/>
      <c r="J284" s="141"/>
      <c r="K284" s="141"/>
      <c r="L284" s="141"/>
      <c r="M284" s="141"/>
      <c r="N284" s="141"/>
      <c r="O284" s="141"/>
      <c r="P284" s="141"/>
      <c r="Q284" s="141"/>
      <c r="R284" s="141"/>
      <c r="S284" s="141"/>
      <c r="T284" s="355">
        <v>3000</v>
      </c>
      <c r="U284" s="141"/>
      <c r="V284" s="141"/>
      <c r="W284" s="159" t="s">
        <v>750</v>
      </c>
      <c r="X284" s="171"/>
      <c r="Y284" s="171"/>
      <c r="Z284" s="171"/>
      <c r="AA284" s="171"/>
      <c r="AB284" s="171"/>
      <c r="AC284" s="171"/>
      <c r="AD284" s="171"/>
      <c r="AE284" s="171"/>
      <c r="AF284" s="171"/>
      <c r="AG284" s="171"/>
      <c r="AH284" s="171"/>
      <c r="AI284" s="171"/>
      <c r="AJ284" s="171"/>
      <c r="AK284" s="171"/>
      <c r="AL284" s="171"/>
      <c r="AM284" s="171"/>
      <c r="AN284" s="171"/>
      <c r="AO284" s="171"/>
      <c r="AP284" s="171"/>
      <c r="AQ284" s="171"/>
      <c r="AR284" s="171"/>
      <c r="AS284" s="171"/>
      <c r="AT284" s="171"/>
      <c r="AU284" s="171"/>
      <c r="AV284" s="171"/>
      <c r="AW284" s="171"/>
      <c r="AX284" s="171"/>
      <c r="AY284" s="171"/>
      <c r="AZ284" s="171"/>
      <c r="BA284" s="171"/>
      <c r="BB284" s="171"/>
      <c r="BC284" s="171"/>
      <c r="BD284" s="171"/>
      <c r="BE284" s="171"/>
      <c r="BF284" s="171"/>
      <c r="BG284" s="171"/>
      <c r="BH284" s="171"/>
      <c r="BI284" s="171"/>
      <c r="BJ284" s="171"/>
      <c r="BK284" s="171"/>
      <c r="BL284" s="171"/>
      <c r="BM284" s="171"/>
      <c r="BN284" s="171"/>
      <c r="BO284" s="171"/>
      <c r="BP284" s="171"/>
      <c r="BQ284" s="171"/>
      <c r="BR284" s="171"/>
      <c r="BS284" s="171"/>
      <c r="BT284" s="171"/>
      <c r="BU284" s="171"/>
      <c r="BV284" s="171"/>
      <c r="BW284" s="171"/>
      <c r="BX284" s="171"/>
      <c r="BY284" s="171"/>
      <c r="BZ284" s="171"/>
      <c r="CA284" s="171"/>
      <c r="CB284" s="171"/>
      <c r="CC284" s="171"/>
      <c r="CD284" s="171"/>
      <c r="CE284" s="171"/>
      <c r="CF284" s="171"/>
      <c r="CG284" s="171"/>
      <c r="CH284" s="171"/>
      <c r="CI284" s="171"/>
      <c r="CJ284" s="171"/>
      <c r="CK284" s="171"/>
      <c r="CL284" s="171"/>
      <c r="CM284" s="171"/>
      <c r="CN284" s="171"/>
      <c r="CO284" s="171"/>
      <c r="CP284" s="171"/>
      <c r="CQ284" s="171"/>
      <c r="CR284" s="171"/>
      <c r="CS284" s="171"/>
      <c r="CT284" s="171"/>
      <c r="CU284" s="171"/>
      <c r="CV284" s="171"/>
      <c r="CW284" s="171"/>
      <c r="CX284" s="171"/>
      <c r="CY284" s="171"/>
      <c r="CZ284" s="171"/>
      <c r="DA284" s="171"/>
      <c r="DB284" s="171"/>
      <c r="DC284" s="171"/>
      <c r="DD284" s="171"/>
      <c r="DE284" s="171"/>
      <c r="DF284" s="171"/>
      <c r="DG284" s="171"/>
      <c r="DH284" s="171"/>
      <c r="DI284" s="171"/>
      <c r="DJ284" s="171"/>
      <c r="DK284" s="171"/>
      <c r="DL284" s="171"/>
      <c r="DM284" s="171"/>
      <c r="DN284" s="171"/>
      <c r="DO284" s="171"/>
      <c r="DP284" s="171"/>
      <c r="DQ284" s="171"/>
      <c r="DR284" s="171"/>
      <c r="DS284" s="171"/>
      <c r="DT284" s="171"/>
      <c r="DU284" s="171"/>
      <c r="DV284" s="171"/>
      <c r="DW284" s="171"/>
      <c r="DX284" s="171"/>
      <c r="DY284" s="171"/>
      <c r="DZ284" s="171"/>
      <c r="EA284" s="171"/>
      <c r="EB284" s="171"/>
      <c r="EC284" s="171"/>
      <c r="ED284" s="171"/>
      <c r="EE284" s="171"/>
      <c r="EF284" s="171"/>
      <c r="EG284" s="171"/>
      <c r="EH284" s="171"/>
      <c r="EI284" s="171"/>
      <c r="EJ284" s="171"/>
      <c r="EK284" s="171"/>
      <c r="EL284" s="171"/>
      <c r="EM284" s="171"/>
      <c r="EN284" s="171"/>
      <c r="EO284" s="171"/>
      <c r="EP284" s="171"/>
      <c r="EQ284" s="171"/>
      <c r="ER284" s="171"/>
      <c r="ES284" s="171"/>
      <c r="ET284" s="171"/>
      <c r="EU284" s="171"/>
      <c r="EV284" s="171"/>
      <c r="EW284" s="171"/>
      <c r="EX284" s="171"/>
      <c r="EY284" s="171"/>
      <c r="EZ284" s="171"/>
      <c r="FA284" s="171"/>
      <c r="FB284" s="171"/>
      <c r="FC284" s="171"/>
      <c r="FD284" s="171"/>
      <c r="FE284" s="171"/>
      <c r="FF284" s="171"/>
      <c r="FG284" s="171"/>
      <c r="FH284" s="171"/>
      <c r="FI284" s="171"/>
      <c r="FJ284" s="171"/>
      <c r="FK284" s="171"/>
      <c r="FL284" s="171"/>
      <c r="FM284" s="171"/>
      <c r="FN284" s="171"/>
      <c r="FO284" s="171"/>
      <c r="FP284" s="171"/>
      <c r="FQ284" s="171"/>
      <c r="FR284" s="171"/>
      <c r="FS284" s="171"/>
      <c r="FT284" s="171"/>
      <c r="FU284" s="171"/>
      <c r="FV284" s="171"/>
      <c r="FW284" s="171"/>
      <c r="FX284" s="171"/>
      <c r="FY284" s="171"/>
      <c r="FZ284" s="171"/>
      <c r="GA284" s="171"/>
      <c r="GB284" s="171"/>
      <c r="GC284" s="171"/>
      <c r="GD284" s="171"/>
      <c r="GE284" s="171"/>
      <c r="GF284" s="171"/>
      <c r="GG284" s="171"/>
      <c r="GH284" s="171"/>
      <c r="GI284" s="171"/>
      <c r="GJ284" s="171"/>
      <c r="GK284" s="171"/>
      <c r="GL284" s="171"/>
      <c r="GM284" s="171"/>
      <c r="GN284" s="171"/>
      <c r="GO284" s="171"/>
      <c r="GP284" s="171"/>
      <c r="GQ284" s="171"/>
      <c r="GR284" s="171"/>
      <c r="GS284" s="171"/>
      <c r="GT284" s="171"/>
      <c r="GU284" s="171"/>
      <c r="GV284" s="171"/>
      <c r="GW284" s="171"/>
      <c r="GX284" s="171"/>
      <c r="GY284" s="171"/>
      <c r="GZ284" s="171"/>
      <c r="HA284" s="171"/>
      <c r="HB284" s="171"/>
      <c r="HC284" s="171"/>
      <c r="HD284" s="171"/>
      <c r="HE284" s="171"/>
      <c r="HF284" s="171"/>
      <c r="HG284" s="171"/>
      <c r="HH284" s="171"/>
      <c r="HI284" s="171"/>
      <c r="HJ284" s="171"/>
      <c r="HK284" s="171"/>
      <c r="HL284" s="171"/>
      <c r="HM284" s="171"/>
      <c r="HN284" s="171"/>
      <c r="HO284" s="171"/>
      <c r="HP284" s="171"/>
      <c r="HQ284" s="171"/>
      <c r="HR284" s="171"/>
      <c r="HS284" s="171"/>
      <c r="HT284" s="171"/>
      <c r="HU284" s="171"/>
      <c r="HV284" s="171"/>
      <c r="HW284" s="171"/>
      <c r="HX284" s="171"/>
      <c r="HY284" s="171"/>
      <c r="HZ284" s="171"/>
      <c r="IA284" s="171"/>
      <c r="IB284" s="171"/>
      <c r="IC284" s="171"/>
      <c r="ID284" s="171"/>
      <c r="IE284" s="171"/>
      <c r="IF284" s="171"/>
      <c r="IG284" s="171"/>
      <c r="IH284" s="171"/>
      <c r="II284" s="171"/>
      <c r="IJ284" s="171"/>
      <c r="IK284" s="171"/>
      <c r="IL284" s="171"/>
      <c r="IM284" s="171"/>
      <c r="IN284" s="171"/>
      <c r="IO284" s="171"/>
      <c r="IP284" s="171"/>
      <c r="IQ284" s="171"/>
      <c r="IR284" s="171"/>
      <c r="IS284" s="171"/>
      <c r="IT284" s="171"/>
      <c r="IU284" s="171"/>
    </row>
    <row r="285" spans="1:255" s="32" customFormat="1" ht="34.5" customHeight="1">
      <c r="A285" s="98">
        <v>47</v>
      </c>
      <c r="B285" s="23" t="s">
        <v>741</v>
      </c>
      <c r="C285" s="20"/>
      <c r="D285" s="161"/>
      <c r="E285" s="23"/>
      <c r="F285" s="20"/>
      <c r="G285" s="20"/>
      <c r="H285" s="20"/>
      <c r="I285" s="141"/>
      <c r="J285" s="141"/>
      <c r="K285" s="141"/>
      <c r="L285" s="141"/>
      <c r="M285" s="141"/>
      <c r="N285" s="141"/>
      <c r="O285" s="141"/>
      <c r="P285" s="141"/>
      <c r="Q285" s="141"/>
      <c r="R285" s="141"/>
      <c r="S285" s="141"/>
      <c r="T285" s="355">
        <v>3500</v>
      </c>
      <c r="U285" s="141"/>
      <c r="V285" s="141"/>
      <c r="W285" s="159" t="s">
        <v>750</v>
      </c>
      <c r="X285" s="171"/>
      <c r="Y285" s="171"/>
      <c r="Z285" s="171"/>
      <c r="AA285" s="171"/>
      <c r="AB285" s="171"/>
      <c r="AC285" s="171"/>
      <c r="AD285" s="171"/>
      <c r="AE285" s="171"/>
      <c r="AF285" s="171"/>
      <c r="AG285" s="171"/>
      <c r="AH285" s="171"/>
      <c r="AI285" s="171"/>
      <c r="AJ285" s="171"/>
      <c r="AK285" s="171"/>
      <c r="AL285" s="171"/>
      <c r="AM285" s="171"/>
      <c r="AN285" s="171"/>
      <c r="AO285" s="171"/>
      <c r="AP285" s="171"/>
      <c r="AQ285" s="171"/>
      <c r="AR285" s="171"/>
      <c r="AS285" s="171"/>
      <c r="AT285" s="171"/>
      <c r="AU285" s="171"/>
      <c r="AV285" s="171"/>
      <c r="AW285" s="171"/>
      <c r="AX285" s="171"/>
      <c r="AY285" s="171"/>
      <c r="AZ285" s="171"/>
      <c r="BA285" s="171"/>
      <c r="BB285" s="171"/>
      <c r="BC285" s="171"/>
      <c r="BD285" s="171"/>
      <c r="BE285" s="171"/>
      <c r="BF285" s="171"/>
      <c r="BG285" s="171"/>
      <c r="BH285" s="171"/>
      <c r="BI285" s="171"/>
      <c r="BJ285" s="171"/>
      <c r="BK285" s="171"/>
      <c r="BL285" s="171"/>
      <c r="BM285" s="171"/>
      <c r="BN285" s="171"/>
      <c r="BO285" s="171"/>
      <c r="BP285" s="171"/>
      <c r="BQ285" s="171"/>
      <c r="BR285" s="171"/>
      <c r="BS285" s="171"/>
      <c r="BT285" s="171"/>
      <c r="BU285" s="171"/>
      <c r="BV285" s="171"/>
      <c r="BW285" s="171"/>
      <c r="BX285" s="171"/>
      <c r="BY285" s="171"/>
      <c r="BZ285" s="171"/>
      <c r="CA285" s="171"/>
      <c r="CB285" s="171"/>
      <c r="CC285" s="171"/>
      <c r="CD285" s="171"/>
      <c r="CE285" s="171"/>
      <c r="CF285" s="171"/>
      <c r="CG285" s="171"/>
      <c r="CH285" s="171"/>
      <c r="CI285" s="171"/>
      <c r="CJ285" s="171"/>
      <c r="CK285" s="171"/>
      <c r="CL285" s="171"/>
      <c r="CM285" s="171"/>
      <c r="CN285" s="171"/>
      <c r="CO285" s="171"/>
      <c r="CP285" s="171"/>
      <c r="CQ285" s="171"/>
      <c r="CR285" s="171"/>
      <c r="CS285" s="171"/>
      <c r="CT285" s="171"/>
      <c r="CU285" s="171"/>
      <c r="CV285" s="171"/>
      <c r="CW285" s="171"/>
      <c r="CX285" s="171"/>
      <c r="CY285" s="171"/>
      <c r="CZ285" s="171"/>
      <c r="DA285" s="171"/>
      <c r="DB285" s="171"/>
      <c r="DC285" s="171"/>
      <c r="DD285" s="171"/>
      <c r="DE285" s="171"/>
      <c r="DF285" s="171"/>
      <c r="DG285" s="171"/>
      <c r="DH285" s="171"/>
      <c r="DI285" s="171"/>
      <c r="DJ285" s="171"/>
      <c r="DK285" s="171"/>
      <c r="DL285" s="171"/>
      <c r="DM285" s="171"/>
      <c r="DN285" s="171"/>
      <c r="DO285" s="171"/>
      <c r="DP285" s="171"/>
      <c r="DQ285" s="171"/>
      <c r="DR285" s="171"/>
      <c r="DS285" s="171"/>
      <c r="DT285" s="171"/>
      <c r="DU285" s="171"/>
      <c r="DV285" s="171"/>
      <c r="DW285" s="171"/>
      <c r="DX285" s="171"/>
      <c r="DY285" s="171"/>
      <c r="DZ285" s="171"/>
      <c r="EA285" s="171"/>
      <c r="EB285" s="171"/>
      <c r="EC285" s="171"/>
      <c r="ED285" s="171"/>
      <c r="EE285" s="171"/>
      <c r="EF285" s="171"/>
      <c r="EG285" s="171"/>
      <c r="EH285" s="171"/>
      <c r="EI285" s="171"/>
      <c r="EJ285" s="171"/>
      <c r="EK285" s="171"/>
      <c r="EL285" s="171"/>
      <c r="EM285" s="171"/>
      <c r="EN285" s="171"/>
      <c r="EO285" s="171"/>
      <c r="EP285" s="171"/>
      <c r="EQ285" s="171"/>
      <c r="ER285" s="171"/>
      <c r="ES285" s="171"/>
      <c r="ET285" s="171"/>
      <c r="EU285" s="171"/>
      <c r="EV285" s="171"/>
      <c r="EW285" s="171"/>
      <c r="EX285" s="171"/>
      <c r="EY285" s="171"/>
      <c r="EZ285" s="171"/>
      <c r="FA285" s="171"/>
      <c r="FB285" s="171"/>
      <c r="FC285" s="171"/>
      <c r="FD285" s="171"/>
      <c r="FE285" s="171"/>
      <c r="FF285" s="171"/>
      <c r="FG285" s="171"/>
      <c r="FH285" s="171"/>
      <c r="FI285" s="171"/>
      <c r="FJ285" s="171"/>
      <c r="FK285" s="171"/>
      <c r="FL285" s="171"/>
      <c r="FM285" s="171"/>
      <c r="FN285" s="171"/>
      <c r="FO285" s="171"/>
      <c r="FP285" s="171"/>
      <c r="FQ285" s="171"/>
      <c r="FR285" s="171"/>
      <c r="FS285" s="171"/>
      <c r="FT285" s="171"/>
      <c r="FU285" s="171"/>
      <c r="FV285" s="171"/>
      <c r="FW285" s="171"/>
      <c r="FX285" s="171"/>
      <c r="FY285" s="171"/>
      <c r="FZ285" s="171"/>
      <c r="GA285" s="171"/>
      <c r="GB285" s="171"/>
      <c r="GC285" s="171"/>
      <c r="GD285" s="171"/>
      <c r="GE285" s="171"/>
      <c r="GF285" s="171"/>
      <c r="GG285" s="171"/>
      <c r="GH285" s="171"/>
      <c r="GI285" s="171"/>
      <c r="GJ285" s="171"/>
      <c r="GK285" s="171"/>
      <c r="GL285" s="171"/>
      <c r="GM285" s="171"/>
      <c r="GN285" s="171"/>
      <c r="GO285" s="171"/>
      <c r="GP285" s="171"/>
      <c r="GQ285" s="171"/>
      <c r="GR285" s="171"/>
      <c r="GS285" s="171"/>
      <c r="GT285" s="171"/>
      <c r="GU285" s="171"/>
      <c r="GV285" s="171"/>
      <c r="GW285" s="171"/>
      <c r="GX285" s="171"/>
      <c r="GY285" s="171"/>
      <c r="GZ285" s="171"/>
      <c r="HA285" s="171"/>
      <c r="HB285" s="171"/>
      <c r="HC285" s="171"/>
      <c r="HD285" s="171"/>
      <c r="HE285" s="171"/>
      <c r="HF285" s="171"/>
      <c r="HG285" s="171"/>
      <c r="HH285" s="171"/>
      <c r="HI285" s="171"/>
      <c r="HJ285" s="171"/>
      <c r="HK285" s="171"/>
      <c r="HL285" s="171"/>
      <c r="HM285" s="171"/>
      <c r="HN285" s="171"/>
      <c r="HO285" s="171"/>
      <c r="HP285" s="171"/>
      <c r="HQ285" s="171"/>
      <c r="HR285" s="171"/>
      <c r="HS285" s="171"/>
      <c r="HT285" s="171"/>
      <c r="HU285" s="171"/>
      <c r="HV285" s="171"/>
      <c r="HW285" s="171"/>
      <c r="HX285" s="171"/>
      <c r="HY285" s="171"/>
      <c r="HZ285" s="171"/>
      <c r="IA285" s="171"/>
      <c r="IB285" s="171"/>
      <c r="IC285" s="171"/>
      <c r="ID285" s="171"/>
      <c r="IE285" s="171"/>
      <c r="IF285" s="171"/>
      <c r="IG285" s="171"/>
      <c r="IH285" s="171"/>
      <c r="II285" s="171"/>
      <c r="IJ285" s="171"/>
      <c r="IK285" s="171"/>
      <c r="IL285" s="171"/>
      <c r="IM285" s="171"/>
      <c r="IN285" s="171"/>
      <c r="IO285" s="171"/>
      <c r="IP285" s="171"/>
      <c r="IQ285" s="171"/>
      <c r="IR285" s="171"/>
      <c r="IS285" s="171"/>
      <c r="IT285" s="171"/>
      <c r="IU285" s="171"/>
    </row>
    <row r="286" spans="1:255" s="32" customFormat="1" ht="56.45" customHeight="1">
      <c r="A286" s="98">
        <v>48</v>
      </c>
      <c r="B286" s="23" t="s">
        <v>149</v>
      </c>
      <c r="C286" s="20" t="s">
        <v>150</v>
      </c>
      <c r="D286" s="31"/>
      <c r="E286" s="50"/>
      <c r="F286" s="50"/>
      <c r="G286" s="50"/>
      <c r="H286" s="50"/>
      <c r="I286" s="50"/>
      <c r="J286" s="50"/>
      <c r="K286" s="50"/>
      <c r="L286" s="50"/>
      <c r="M286" s="50"/>
      <c r="N286" s="50"/>
      <c r="O286" s="50"/>
      <c r="P286" s="50"/>
      <c r="Q286" s="50"/>
      <c r="R286" s="50"/>
      <c r="S286" s="50"/>
      <c r="T286" s="362">
        <v>800</v>
      </c>
      <c r="U286" s="50"/>
      <c r="V286" s="50"/>
      <c r="W286" s="20" t="s">
        <v>71</v>
      </c>
    </row>
    <row r="287" spans="1:255" s="32" customFormat="1" ht="31.5" customHeight="1">
      <c r="A287" s="98">
        <v>49</v>
      </c>
      <c r="B287" s="23" t="s">
        <v>152</v>
      </c>
      <c r="C287" s="20" t="s">
        <v>150</v>
      </c>
      <c r="D287" s="31"/>
      <c r="E287" s="50"/>
      <c r="F287" s="50"/>
      <c r="G287" s="50"/>
      <c r="H287" s="50"/>
      <c r="I287" s="50"/>
      <c r="J287" s="50"/>
      <c r="K287" s="50"/>
      <c r="L287" s="50"/>
      <c r="M287" s="50"/>
      <c r="N287" s="50"/>
      <c r="O287" s="50"/>
      <c r="P287" s="50"/>
      <c r="Q287" s="50"/>
      <c r="R287" s="50"/>
      <c r="S287" s="50"/>
      <c r="T287" s="363">
        <v>550</v>
      </c>
      <c r="U287" s="50"/>
      <c r="V287" s="50"/>
      <c r="W287" s="20" t="s">
        <v>71</v>
      </c>
    </row>
    <row r="288" spans="1:255" s="144" customFormat="1" ht="51" customHeight="1">
      <c r="A288" s="98">
        <v>50</v>
      </c>
      <c r="B288" s="23" t="s">
        <v>153</v>
      </c>
      <c r="C288" s="20" t="s">
        <v>154</v>
      </c>
      <c r="D288" s="31"/>
      <c r="E288" s="50"/>
      <c r="F288" s="50"/>
      <c r="G288" s="50"/>
      <c r="H288" s="50"/>
      <c r="I288" s="50"/>
      <c r="J288" s="50"/>
      <c r="K288" s="50"/>
      <c r="L288" s="50"/>
      <c r="M288" s="50"/>
      <c r="N288" s="50"/>
      <c r="O288" s="50"/>
      <c r="P288" s="50"/>
      <c r="Q288" s="50"/>
      <c r="R288" s="50"/>
      <c r="S288" s="50"/>
      <c r="T288" s="351">
        <v>620</v>
      </c>
      <c r="U288" s="50"/>
      <c r="V288" s="50"/>
      <c r="W288" s="20" t="s">
        <v>71</v>
      </c>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32"/>
      <c r="CA288" s="32"/>
      <c r="CB288" s="32"/>
      <c r="CC288" s="32"/>
      <c r="CD288" s="32"/>
      <c r="CE288" s="32"/>
      <c r="CF288" s="32"/>
      <c r="CG288" s="32"/>
      <c r="CH288" s="32"/>
      <c r="CI288" s="32"/>
      <c r="CJ288" s="32"/>
      <c r="CK288" s="32"/>
      <c r="CL288" s="32"/>
      <c r="CM288" s="32"/>
      <c r="CN288" s="32"/>
      <c r="CO288" s="32"/>
      <c r="CP288" s="32"/>
      <c r="CQ288" s="32"/>
      <c r="CR288" s="32"/>
      <c r="CS288" s="32"/>
      <c r="CT288" s="32"/>
      <c r="CU288" s="32"/>
      <c r="CV288" s="32"/>
      <c r="CW288" s="32"/>
      <c r="CX288" s="32"/>
      <c r="CY288" s="32"/>
      <c r="CZ288" s="32"/>
      <c r="DA288" s="32"/>
      <c r="DB288" s="32"/>
      <c r="DC288" s="32"/>
      <c r="DD288" s="32"/>
      <c r="DE288" s="32"/>
      <c r="DF288" s="32"/>
      <c r="DG288" s="32"/>
      <c r="DH288" s="32"/>
      <c r="DI288" s="32"/>
      <c r="DJ288" s="32"/>
      <c r="DK288" s="32"/>
      <c r="DL288" s="32"/>
      <c r="DM288" s="32"/>
      <c r="DN288" s="32"/>
      <c r="DO288" s="32"/>
      <c r="DP288" s="32"/>
      <c r="DQ288" s="32"/>
      <c r="DR288" s="32"/>
      <c r="DS288" s="32"/>
      <c r="DT288" s="32"/>
      <c r="DU288" s="32"/>
      <c r="DV288" s="32"/>
      <c r="DW288" s="32"/>
      <c r="DX288" s="32"/>
      <c r="DY288" s="32"/>
      <c r="DZ288" s="32"/>
      <c r="EA288" s="32"/>
      <c r="EB288" s="32"/>
      <c r="EC288" s="32"/>
      <c r="ED288" s="32"/>
      <c r="EE288" s="32"/>
      <c r="EF288" s="32"/>
      <c r="EG288" s="32"/>
      <c r="EH288" s="32"/>
      <c r="EI288" s="32"/>
      <c r="EJ288" s="32"/>
      <c r="EK288" s="32"/>
      <c r="EL288" s="32"/>
      <c r="EM288" s="32"/>
      <c r="EN288" s="32"/>
      <c r="EO288" s="32"/>
      <c r="EP288" s="32"/>
      <c r="EQ288" s="32"/>
      <c r="ER288" s="32"/>
      <c r="ES288" s="32"/>
      <c r="ET288" s="32"/>
      <c r="EU288" s="32"/>
      <c r="EV288" s="32"/>
      <c r="EW288" s="32"/>
      <c r="EX288" s="32"/>
      <c r="EY288" s="32"/>
      <c r="EZ288" s="32"/>
      <c r="FA288" s="32"/>
      <c r="FB288" s="32"/>
      <c r="FC288" s="32"/>
      <c r="FD288" s="32"/>
      <c r="FE288" s="32"/>
      <c r="FF288" s="32"/>
      <c r="FG288" s="32"/>
      <c r="FH288" s="32"/>
      <c r="FI288" s="32"/>
      <c r="FJ288" s="32"/>
      <c r="FK288" s="32"/>
      <c r="FL288" s="32"/>
      <c r="FM288" s="32"/>
      <c r="FN288" s="32"/>
      <c r="FO288" s="32"/>
      <c r="FP288" s="32"/>
      <c r="FQ288" s="32"/>
      <c r="FR288" s="32"/>
      <c r="FS288" s="32"/>
      <c r="FT288" s="32"/>
      <c r="FU288" s="32"/>
      <c r="FV288" s="32"/>
      <c r="FW288" s="32"/>
      <c r="FX288" s="32"/>
      <c r="FY288" s="32"/>
      <c r="FZ288" s="32"/>
      <c r="GA288" s="32"/>
      <c r="GB288" s="32"/>
      <c r="GC288" s="32"/>
      <c r="GD288" s="32"/>
      <c r="GE288" s="32"/>
      <c r="GF288" s="32"/>
      <c r="GG288" s="32"/>
      <c r="GH288" s="32"/>
      <c r="GI288" s="32"/>
      <c r="GJ288" s="32"/>
      <c r="GK288" s="32"/>
      <c r="GL288" s="32"/>
      <c r="GM288" s="32"/>
      <c r="GN288" s="32"/>
      <c r="GO288" s="32"/>
      <c r="GP288" s="32"/>
      <c r="GQ288" s="32"/>
      <c r="GR288" s="32"/>
      <c r="GS288" s="32"/>
      <c r="GT288" s="32"/>
      <c r="GU288" s="32"/>
      <c r="GV288" s="32"/>
      <c r="GW288" s="32"/>
      <c r="GX288" s="32"/>
      <c r="GY288" s="32"/>
      <c r="GZ288" s="32"/>
      <c r="HA288" s="32"/>
      <c r="HB288" s="32"/>
      <c r="HC288" s="32"/>
      <c r="HD288" s="32"/>
      <c r="HE288" s="32"/>
      <c r="HF288" s="32"/>
      <c r="HG288" s="32"/>
      <c r="HH288" s="32"/>
      <c r="HI288" s="32"/>
      <c r="HJ288" s="32"/>
      <c r="HK288" s="32"/>
      <c r="HL288" s="32"/>
      <c r="HM288" s="32"/>
      <c r="HN288" s="32"/>
      <c r="HO288" s="32"/>
      <c r="HP288" s="32"/>
      <c r="HQ288" s="32"/>
      <c r="HR288" s="32"/>
      <c r="HS288" s="32"/>
      <c r="HT288" s="32"/>
      <c r="HU288" s="32"/>
      <c r="HV288" s="32"/>
      <c r="HW288" s="32"/>
      <c r="HX288" s="32"/>
      <c r="HY288" s="32"/>
      <c r="HZ288" s="32"/>
      <c r="IA288" s="32"/>
      <c r="IB288" s="32"/>
      <c r="IC288" s="32"/>
      <c r="ID288" s="32"/>
      <c r="IE288" s="32"/>
      <c r="IF288" s="32"/>
      <c r="IG288" s="32"/>
      <c r="IH288" s="32"/>
      <c r="II288" s="32"/>
      <c r="IJ288" s="32"/>
      <c r="IK288" s="32"/>
      <c r="IL288" s="32"/>
      <c r="IM288" s="32"/>
      <c r="IN288" s="32"/>
      <c r="IO288" s="32"/>
      <c r="IP288" s="32"/>
      <c r="IQ288" s="32"/>
      <c r="IR288" s="32"/>
      <c r="IS288" s="32"/>
      <c r="IT288" s="32"/>
      <c r="IU288" s="32"/>
    </row>
    <row r="289" spans="1:255" s="22" customFormat="1" ht="32.1" customHeight="1">
      <c r="A289" s="98">
        <v>51</v>
      </c>
      <c r="B289" s="23" t="s">
        <v>155</v>
      </c>
      <c r="C289" s="20" t="s">
        <v>154</v>
      </c>
      <c r="D289" s="31"/>
      <c r="E289" s="50"/>
      <c r="F289" s="50"/>
      <c r="G289" s="50"/>
      <c r="H289" s="50"/>
      <c r="I289" s="50"/>
      <c r="J289" s="50"/>
      <c r="K289" s="50"/>
      <c r="L289" s="50"/>
      <c r="M289" s="50"/>
      <c r="N289" s="50"/>
      <c r="O289" s="50"/>
      <c r="P289" s="50"/>
      <c r="Q289" s="50"/>
      <c r="R289" s="50"/>
      <c r="S289" s="50"/>
      <c r="T289" s="362">
        <v>700</v>
      </c>
      <c r="U289" s="50"/>
      <c r="V289" s="50"/>
      <c r="W289" s="20" t="s">
        <v>71</v>
      </c>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32"/>
      <c r="CA289" s="32"/>
      <c r="CB289" s="32"/>
      <c r="CC289" s="32"/>
      <c r="CD289" s="32"/>
      <c r="CE289" s="32"/>
      <c r="CF289" s="32"/>
      <c r="CG289" s="32"/>
      <c r="CH289" s="32"/>
      <c r="CI289" s="32"/>
      <c r="CJ289" s="32"/>
      <c r="CK289" s="32"/>
      <c r="CL289" s="32"/>
      <c r="CM289" s="32"/>
      <c r="CN289" s="32"/>
      <c r="CO289" s="32"/>
      <c r="CP289" s="32"/>
      <c r="CQ289" s="32"/>
      <c r="CR289" s="32"/>
      <c r="CS289" s="32"/>
      <c r="CT289" s="32"/>
      <c r="CU289" s="32"/>
      <c r="CV289" s="32"/>
      <c r="CW289" s="32"/>
      <c r="CX289" s="32"/>
      <c r="CY289" s="32"/>
      <c r="CZ289" s="32"/>
      <c r="DA289" s="32"/>
      <c r="DB289" s="32"/>
      <c r="DC289" s="32"/>
      <c r="DD289" s="32"/>
      <c r="DE289" s="32"/>
      <c r="DF289" s="32"/>
      <c r="DG289" s="32"/>
      <c r="DH289" s="32"/>
      <c r="DI289" s="32"/>
      <c r="DJ289" s="32"/>
      <c r="DK289" s="32"/>
      <c r="DL289" s="32"/>
      <c r="DM289" s="32"/>
      <c r="DN289" s="32"/>
      <c r="DO289" s="32"/>
      <c r="DP289" s="32"/>
      <c r="DQ289" s="32"/>
      <c r="DR289" s="32"/>
      <c r="DS289" s="32"/>
      <c r="DT289" s="32"/>
      <c r="DU289" s="32"/>
      <c r="DV289" s="32"/>
      <c r="DW289" s="32"/>
      <c r="DX289" s="32"/>
      <c r="DY289" s="32"/>
      <c r="DZ289" s="32"/>
      <c r="EA289" s="32"/>
      <c r="EB289" s="32"/>
      <c r="EC289" s="32"/>
      <c r="ED289" s="32"/>
      <c r="EE289" s="32"/>
      <c r="EF289" s="32"/>
      <c r="EG289" s="32"/>
      <c r="EH289" s="32"/>
      <c r="EI289" s="32"/>
      <c r="EJ289" s="32"/>
      <c r="EK289" s="32"/>
      <c r="EL289" s="32"/>
      <c r="EM289" s="32"/>
      <c r="EN289" s="32"/>
      <c r="EO289" s="32"/>
      <c r="EP289" s="32"/>
      <c r="EQ289" s="32"/>
      <c r="ER289" s="32"/>
      <c r="ES289" s="32"/>
      <c r="ET289" s="32"/>
      <c r="EU289" s="32"/>
      <c r="EV289" s="32"/>
      <c r="EW289" s="32"/>
      <c r="EX289" s="32"/>
      <c r="EY289" s="32"/>
      <c r="EZ289" s="32"/>
      <c r="FA289" s="32"/>
      <c r="FB289" s="32"/>
      <c r="FC289" s="32"/>
      <c r="FD289" s="32"/>
      <c r="FE289" s="32"/>
      <c r="FF289" s="32"/>
      <c r="FG289" s="32"/>
      <c r="FH289" s="32"/>
      <c r="FI289" s="32"/>
      <c r="FJ289" s="32"/>
      <c r="FK289" s="32"/>
      <c r="FL289" s="32"/>
      <c r="FM289" s="32"/>
      <c r="FN289" s="32"/>
      <c r="FO289" s="32"/>
      <c r="FP289" s="32"/>
      <c r="FQ289" s="32"/>
      <c r="FR289" s="32"/>
      <c r="FS289" s="32"/>
      <c r="FT289" s="32"/>
      <c r="FU289" s="32"/>
      <c r="FV289" s="32"/>
      <c r="FW289" s="32"/>
      <c r="FX289" s="32"/>
      <c r="FY289" s="32"/>
      <c r="FZ289" s="32"/>
      <c r="GA289" s="32"/>
      <c r="GB289" s="32"/>
      <c r="GC289" s="32"/>
      <c r="GD289" s="32"/>
      <c r="GE289" s="32"/>
      <c r="GF289" s="32"/>
      <c r="GG289" s="32"/>
      <c r="GH289" s="32"/>
      <c r="GI289" s="32"/>
      <c r="GJ289" s="32"/>
      <c r="GK289" s="32"/>
      <c r="GL289" s="32"/>
      <c r="GM289" s="32"/>
      <c r="GN289" s="32"/>
      <c r="GO289" s="32"/>
      <c r="GP289" s="32"/>
      <c r="GQ289" s="32"/>
      <c r="GR289" s="32"/>
      <c r="GS289" s="32"/>
      <c r="GT289" s="32"/>
      <c r="GU289" s="32"/>
      <c r="GV289" s="32"/>
      <c r="GW289" s="32"/>
      <c r="GX289" s="32"/>
      <c r="GY289" s="32"/>
      <c r="GZ289" s="32"/>
      <c r="HA289" s="32"/>
      <c r="HB289" s="32"/>
      <c r="HC289" s="32"/>
      <c r="HD289" s="32"/>
      <c r="HE289" s="32"/>
      <c r="HF289" s="32"/>
      <c r="HG289" s="32"/>
      <c r="HH289" s="32"/>
      <c r="HI289" s="32"/>
      <c r="HJ289" s="32"/>
      <c r="HK289" s="32"/>
      <c r="HL289" s="32"/>
      <c r="HM289" s="32"/>
      <c r="HN289" s="32"/>
      <c r="HO289" s="32"/>
      <c r="HP289" s="32"/>
      <c r="HQ289" s="32"/>
      <c r="HR289" s="32"/>
      <c r="HS289" s="32"/>
      <c r="HT289" s="32"/>
      <c r="HU289" s="32"/>
      <c r="HV289" s="32"/>
      <c r="HW289" s="32"/>
      <c r="HX289" s="32"/>
      <c r="HY289" s="32"/>
      <c r="HZ289" s="32"/>
      <c r="IA289" s="32"/>
      <c r="IB289" s="32"/>
      <c r="IC289" s="32"/>
      <c r="ID289" s="32"/>
      <c r="IE289" s="32"/>
      <c r="IF289" s="32"/>
      <c r="IG289" s="32"/>
      <c r="IH289" s="32"/>
      <c r="II289" s="32"/>
      <c r="IJ289" s="32"/>
      <c r="IK289" s="32"/>
      <c r="IL289" s="32"/>
      <c r="IM289" s="32"/>
      <c r="IN289" s="32"/>
      <c r="IO289" s="32"/>
      <c r="IP289" s="32"/>
      <c r="IQ289" s="32"/>
      <c r="IR289" s="32"/>
      <c r="IS289" s="32"/>
      <c r="IT289" s="32"/>
      <c r="IU289" s="32"/>
    </row>
    <row r="290" spans="1:255" s="29" customFormat="1" ht="37.5">
      <c r="A290" s="98">
        <v>55</v>
      </c>
      <c r="B290" s="23" t="s">
        <v>2929</v>
      </c>
      <c r="C290" s="20"/>
      <c r="D290" s="372"/>
      <c r="E290" s="20"/>
      <c r="F290" s="31"/>
      <c r="G290" s="20"/>
      <c r="H290" s="20"/>
      <c r="I290" s="159"/>
      <c r="J290" s="372"/>
      <c r="K290" s="372"/>
      <c r="L290" s="372"/>
      <c r="M290" s="372"/>
      <c r="N290" s="372"/>
      <c r="O290" s="372"/>
      <c r="P290" s="372"/>
      <c r="Q290" s="372"/>
      <c r="R290" s="372"/>
      <c r="S290" s="372"/>
      <c r="T290" s="362">
        <v>1000</v>
      </c>
      <c r="U290" s="372"/>
      <c r="V290" s="372"/>
      <c r="W290" s="20" t="s">
        <v>71</v>
      </c>
    </row>
    <row r="291" spans="1:255" s="32" customFormat="1" ht="47.1" customHeight="1">
      <c r="A291" s="98">
        <v>53</v>
      </c>
      <c r="B291" s="23" t="s">
        <v>2723</v>
      </c>
      <c r="C291" s="20" t="s">
        <v>236</v>
      </c>
      <c r="D291" s="152"/>
      <c r="E291" s="20"/>
      <c r="F291" s="20"/>
      <c r="G291" s="20"/>
      <c r="H291" s="31"/>
      <c r="I291" s="31"/>
      <c r="J291" s="31"/>
      <c r="K291" s="31"/>
      <c r="L291" s="31"/>
      <c r="M291" s="31"/>
      <c r="N291" s="31"/>
      <c r="O291" s="31"/>
      <c r="P291" s="31"/>
      <c r="Q291" s="31"/>
      <c r="R291" s="31"/>
      <c r="S291" s="31"/>
      <c r="T291" s="351">
        <v>500</v>
      </c>
      <c r="U291" s="31"/>
      <c r="V291" s="31"/>
      <c r="W291" s="20" t="s">
        <v>234</v>
      </c>
    </row>
    <row r="292" spans="1:255" s="32" customFormat="1" ht="43.5" customHeight="1">
      <c r="A292" s="98">
        <v>57</v>
      </c>
      <c r="B292" s="23" t="s">
        <v>2724</v>
      </c>
      <c r="C292" s="20" t="s">
        <v>236</v>
      </c>
      <c r="D292" s="152"/>
      <c r="E292" s="20"/>
      <c r="F292" s="20"/>
      <c r="G292" s="20"/>
      <c r="H292" s="31"/>
      <c r="I292" s="31"/>
      <c r="J292" s="31"/>
      <c r="K292" s="31"/>
      <c r="L292" s="31"/>
      <c r="M292" s="31"/>
      <c r="N292" s="31"/>
      <c r="O292" s="31"/>
      <c r="P292" s="31"/>
      <c r="Q292" s="31"/>
      <c r="R292" s="31"/>
      <c r="S292" s="31"/>
      <c r="T292" s="351">
        <v>25000</v>
      </c>
      <c r="U292" s="31"/>
      <c r="V292" s="31"/>
      <c r="W292" s="20" t="s">
        <v>234</v>
      </c>
    </row>
    <row r="293" spans="1:255" s="22" customFormat="1" ht="35.450000000000003" customHeight="1">
      <c r="A293" s="47"/>
      <c r="B293" s="95" t="s">
        <v>1272</v>
      </c>
      <c r="C293" s="47"/>
      <c r="D293" s="21"/>
      <c r="E293" s="21"/>
      <c r="F293" s="21"/>
      <c r="G293" s="21"/>
      <c r="H293" s="21"/>
      <c r="I293" s="21"/>
      <c r="J293" s="21"/>
      <c r="K293" s="21"/>
      <c r="L293" s="21"/>
      <c r="M293" s="21"/>
      <c r="N293" s="21"/>
      <c r="O293" s="21"/>
      <c r="P293" s="21"/>
      <c r="Q293" s="21"/>
      <c r="R293" s="21"/>
      <c r="S293" s="21"/>
      <c r="T293" s="357">
        <f>+SUM(T294:T309)</f>
        <v>14300</v>
      </c>
      <c r="U293" s="21"/>
      <c r="V293" s="21"/>
      <c r="W293" s="47"/>
    </row>
    <row r="294" spans="1:255" s="32" customFormat="1" ht="37.5">
      <c r="A294" s="98">
        <v>1</v>
      </c>
      <c r="B294" s="97" t="s">
        <v>1062</v>
      </c>
      <c r="C294" s="98"/>
      <c r="D294" s="141"/>
      <c r="E294" s="98"/>
      <c r="F294" s="98"/>
      <c r="G294" s="98"/>
      <c r="H294" s="98"/>
      <c r="I294" s="98"/>
      <c r="J294" s="141"/>
      <c r="K294" s="141"/>
      <c r="L294" s="141"/>
      <c r="M294" s="141"/>
      <c r="N294" s="141"/>
      <c r="O294" s="141"/>
      <c r="P294" s="141"/>
      <c r="Q294" s="141"/>
      <c r="R294" s="141"/>
      <c r="S294" s="141"/>
      <c r="T294" s="349">
        <v>600</v>
      </c>
      <c r="U294" s="141"/>
      <c r="V294" s="141"/>
      <c r="W294" s="20" t="s">
        <v>986</v>
      </c>
      <c r="X294" s="171"/>
      <c r="Y294" s="171"/>
      <c r="Z294" s="171"/>
      <c r="AA294" s="171"/>
      <c r="AB294" s="171"/>
      <c r="AC294" s="171"/>
      <c r="AD294" s="171"/>
      <c r="AE294" s="171"/>
      <c r="AF294" s="171"/>
      <c r="AG294" s="171"/>
      <c r="AH294" s="171"/>
      <c r="AI294" s="171"/>
      <c r="AJ294" s="171"/>
      <c r="AK294" s="171"/>
      <c r="AL294" s="171"/>
      <c r="AM294" s="171"/>
      <c r="AN294" s="171"/>
      <c r="AO294" s="171"/>
      <c r="AP294" s="171"/>
      <c r="AQ294" s="171"/>
      <c r="AR294" s="171"/>
      <c r="AS294" s="171"/>
      <c r="AT294" s="171"/>
      <c r="AU294" s="171"/>
      <c r="AV294" s="171"/>
      <c r="AW294" s="171"/>
      <c r="AX294" s="171"/>
      <c r="AY294" s="171"/>
      <c r="AZ294" s="171"/>
      <c r="BA294" s="171"/>
      <c r="BB294" s="171"/>
      <c r="BC294" s="171"/>
      <c r="BD294" s="171"/>
      <c r="BE294" s="171"/>
      <c r="BF294" s="171"/>
      <c r="BG294" s="171"/>
      <c r="BH294" s="171"/>
      <c r="BI294" s="171"/>
      <c r="BJ294" s="171"/>
      <c r="BK294" s="171"/>
      <c r="BL294" s="171"/>
      <c r="BM294" s="171"/>
      <c r="BN294" s="171"/>
      <c r="BO294" s="171"/>
      <c r="BP294" s="171"/>
      <c r="BQ294" s="171"/>
      <c r="BR294" s="171"/>
      <c r="BS294" s="171"/>
      <c r="BT294" s="171"/>
      <c r="BU294" s="171"/>
      <c r="BV294" s="171"/>
      <c r="BW294" s="171"/>
      <c r="BX294" s="171"/>
      <c r="BY294" s="171"/>
      <c r="BZ294" s="171"/>
      <c r="CA294" s="171"/>
      <c r="CB294" s="171"/>
      <c r="CC294" s="171"/>
      <c r="CD294" s="171"/>
      <c r="CE294" s="171"/>
      <c r="CF294" s="171"/>
      <c r="CG294" s="171"/>
      <c r="CH294" s="171"/>
      <c r="CI294" s="171"/>
      <c r="CJ294" s="171"/>
      <c r="CK294" s="171"/>
      <c r="CL294" s="171"/>
      <c r="CM294" s="171"/>
      <c r="CN294" s="171"/>
      <c r="CO294" s="171"/>
      <c r="CP294" s="171"/>
      <c r="CQ294" s="171"/>
      <c r="CR294" s="171"/>
      <c r="CS294" s="171"/>
      <c r="CT294" s="171"/>
      <c r="CU294" s="171"/>
      <c r="CV294" s="171"/>
      <c r="CW294" s="171"/>
      <c r="CX294" s="171"/>
      <c r="CY294" s="171"/>
      <c r="CZ294" s="171"/>
      <c r="DA294" s="171"/>
      <c r="DB294" s="171"/>
      <c r="DC294" s="171"/>
      <c r="DD294" s="171"/>
      <c r="DE294" s="171"/>
      <c r="DF294" s="171"/>
      <c r="DG294" s="171"/>
      <c r="DH294" s="171"/>
      <c r="DI294" s="171"/>
      <c r="DJ294" s="171"/>
      <c r="DK294" s="171"/>
      <c r="DL294" s="171"/>
      <c r="DM294" s="171"/>
      <c r="DN294" s="171"/>
      <c r="DO294" s="171"/>
      <c r="DP294" s="171"/>
      <c r="DQ294" s="171"/>
      <c r="DR294" s="171"/>
      <c r="DS294" s="171"/>
      <c r="DT294" s="171"/>
      <c r="DU294" s="171"/>
      <c r="DV294" s="171"/>
      <c r="DW294" s="171"/>
      <c r="DX294" s="171"/>
      <c r="DY294" s="171"/>
      <c r="DZ294" s="171"/>
      <c r="EA294" s="171"/>
      <c r="EB294" s="171"/>
      <c r="EC294" s="171"/>
      <c r="ED294" s="171"/>
      <c r="EE294" s="171"/>
      <c r="EF294" s="171"/>
      <c r="EG294" s="171"/>
      <c r="EH294" s="171"/>
      <c r="EI294" s="171"/>
      <c r="EJ294" s="171"/>
      <c r="EK294" s="171"/>
      <c r="EL294" s="171"/>
      <c r="EM294" s="171"/>
      <c r="EN294" s="171"/>
      <c r="EO294" s="171"/>
      <c r="EP294" s="171"/>
      <c r="EQ294" s="171"/>
      <c r="ER294" s="171"/>
      <c r="ES294" s="171"/>
      <c r="ET294" s="171"/>
      <c r="EU294" s="171"/>
      <c r="EV294" s="171"/>
      <c r="EW294" s="171"/>
      <c r="EX294" s="171"/>
      <c r="EY294" s="171"/>
      <c r="EZ294" s="171"/>
      <c r="FA294" s="171"/>
      <c r="FB294" s="171"/>
      <c r="FC294" s="171"/>
      <c r="FD294" s="171"/>
      <c r="FE294" s="171"/>
      <c r="FF294" s="171"/>
      <c r="FG294" s="171"/>
      <c r="FH294" s="171"/>
      <c r="FI294" s="171"/>
      <c r="FJ294" s="171"/>
      <c r="FK294" s="171"/>
      <c r="FL294" s="171"/>
      <c r="FM294" s="171"/>
      <c r="FN294" s="171"/>
      <c r="FO294" s="171"/>
      <c r="FP294" s="171"/>
      <c r="FQ294" s="171"/>
      <c r="FR294" s="171"/>
      <c r="FS294" s="171"/>
      <c r="FT294" s="171"/>
      <c r="FU294" s="171"/>
      <c r="FV294" s="171"/>
      <c r="FW294" s="171"/>
      <c r="FX294" s="171"/>
      <c r="FY294" s="171"/>
      <c r="FZ294" s="171"/>
      <c r="GA294" s="171"/>
      <c r="GB294" s="171"/>
      <c r="GC294" s="171"/>
      <c r="GD294" s="171"/>
      <c r="GE294" s="171"/>
      <c r="GF294" s="171"/>
      <c r="GG294" s="171"/>
      <c r="GH294" s="171"/>
      <c r="GI294" s="171"/>
      <c r="GJ294" s="171"/>
      <c r="GK294" s="171"/>
      <c r="GL294" s="171"/>
      <c r="GM294" s="171"/>
      <c r="GN294" s="171"/>
      <c r="GO294" s="171"/>
      <c r="GP294" s="171"/>
      <c r="GQ294" s="171"/>
      <c r="GR294" s="171"/>
      <c r="GS294" s="171"/>
      <c r="GT294" s="171"/>
      <c r="GU294" s="171"/>
      <c r="GV294" s="171"/>
      <c r="GW294" s="171"/>
      <c r="GX294" s="171"/>
      <c r="GY294" s="171"/>
      <c r="GZ294" s="171"/>
      <c r="HA294" s="171"/>
      <c r="HB294" s="171"/>
      <c r="HC294" s="171"/>
      <c r="HD294" s="171"/>
      <c r="HE294" s="171"/>
      <c r="HF294" s="171"/>
      <c r="HG294" s="171"/>
      <c r="HH294" s="171"/>
      <c r="HI294" s="171"/>
      <c r="HJ294" s="171"/>
      <c r="HK294" s="171"/>
      <c r="HL294" s="171"/>
      <c r="HM294" s="171"/>
      <c r="HN294" s="171"/>
      <c r="HO294" s="171"/>
      <c r="HP294" s="171"/>
      <c r="HQ294" s="171"/>
      <c r="HR294" s="171"/>
      <c r="HS294" s="171"/>
      <c r="HT294" s="171"/>
      <c r="HU294" s="171"/>
      <c r="HV294" s="171"/>
      <c r="HW294" s="171"/>
      <c r="HX294" s="171"/>
      <c r="HY294" s="171"/>
      <c r="HZ294" s="171"/>
      <c r="IA294" s="171"/>
      <c r="IB294" s="171"/>
      <c r="IC294" s="171"/>
      <c r="ID294" s="171"/>
      <c r="IE294" s="171"/>
      <c r="IF294" s="171"/>
      <c r="IG294" s="171"/>
      <c r="IH294" s="171"/>
      <c r="II294" s="171"/>
      <c r="IJ294" s="171"/>
      <c r="IK294" s="171"/>
      <c r="IL294" s="171"/>
      <c r="IM294" s="171"/>
      <c r="IN294" s="171"/>
      <c r="IO294" s="171"/>
      <c r="IP294" s="171"/>
      <c r="IQ294" s="171"/>
      <c r="IR294" s="171"/>
      <c r="IS294" s="171"/>
      <c r="IT294" s="171"/>
      <c r="IU294" s="171"/>
    </row>
    <row r="295" spans="1:255" s="32" customFormat="1" ht="42.6" customHeight="1">
      <c r="A295" s="20">
        <v>2</v>
      </c>
      <c r="B295" s="116" t="s">
        <v>377</v>
      </c>
      <c r="C295" s="20" t="s">
        <v>236</v>
      </c>
      <c r="D295" s="31"/>
      <c r="E295" s="31"/>
      <c r="F295" s="31"/>
      <c r="G295" s="31"/>
      <c r="H295" s="31"/>
      <c r="I295" s="31"/>
      <c r="J295" s="31"/>
      <c r="K295" s="31"/>
      <c r="L295" s="31"/>
      <c r="M295" s="31"/>
      <c r="N295" s="31"/>
      <c r="O295" s="31"/>
      <c r="P295" s="31"/>
      <c r="Q295" s="31"/>
      <c r="R295" s="31"/>
      <c r="S295" s="31"/>
      <c r="T295" s="350">
        <v>3500</v>
      </c>
      <c r="U295" s="31"/>
      <c r="V295" s="31"/>
      <c r="W295" s="20" t="s">
        <v>354</v>
      </c>
    </row>
    <row r="296" spans="1:255" s="32" customFormat="1" ht="45" customHeight="1">
      <c r="A296" s="98">
        <v>3</v>
      </c>
      <c r="B296" s="31" t="s">
        <v>378</v>
      </c>
      <c r="C296" s="20" t="s">
        <v>236</v>
      </c>
      <c r="D296" s="31"/>
      <c r="E296" s="31"/>
      <c r="F296" s="31"/>
      <c r="G296" s="31"/>
      <c r="H296" s="31"/>
      <c r="I296" s="31"/>
      <c r="J296" s="31"/>
      <c r="K296" s="31"/>
      <c r="L296" s="31"/>
      <c r="M296" s="31"/>
      <c r="N296" s="31"/>
      <c r="O296" s="31"/>
      <c r="P296" s="31"/>
      <c r="Q296" s="31"/>
      <c r="R296" s="31"/>
      <c r="S296" s="31"/>
      <c r="T296" s="350">
        <v>2000</v>
      </c>
      <c r="U296" s="31"/>
      <c r="V296" s="31"/>
      <c r="W296" s="20" t="s">
        <v>354</v>
      </c>
    </row>
    <row r="297" spans="1:255" s="32" customFormat="1" ht="47.45" customHeight="1">
      <c r="A297" s="98">
        <v>4</v>
      </c>
      <c r="B297" s="97" t="s">
        <v>1544</v>
      </c>
      <c r="C297" s="98" t="s">
        <v>154</v>
      </c>
      <c r="D297" s="128"/>
      <c r="E297" s="128"/>
      <c r="F297" s="128"/>
      <c r="G297" s="128"/>
      <c r="H297" s="128"/>
      <c r="I297" s="128"/>
      <c r="J297" s="128"/>
      <c r="K297" s="128"/>
      <c r="L297" s="128"/>
      <c r="M297" s="128"/>
      <c r="N297" s="128"/>
      <c r="O297" s="128"/>
      <c r="P297" s="128"/>
      <c r="Q297" s="128"/>
      <c r="R297" s="128"/>
      <c r="S297" s="128"/>
      <c r="T297" s="359">
        <v>800</v>
      </c>
      <c r="U297" s="128"/>
      <c r="V297" s="128"/>
      <c r="W297" s="98" t="s">
        <v>1129</v>
      </c>
      <c r="X297" s="74"/>
      <c r="Y297" s="74"/>
      <c r="Z297" s="74"/>
      <c r="AA297" s="74"/>
      <c r="AB297" s="74"/>
      <c r="AC297" s="74"/>
      <c r="AD297" s="74"/>
      <c r="AE297" s="74"/>
      <c r="AF297" s="74"/>
      <c r="AG297" s="74"/>
      <c r="AH297" s="74"/>
      <c r="AI297" s="74"/>
      <c r="AJ297" s="74"/>
      <c r="AK297" s="74"/>
      <c r="AL297" s="74"/>
      <c r="AM297" s="74"/>
      <c r="AN297" s="74"/>
      <c r="AO297" s="74"/>
      <c r="AP297" s="74"/>
      <c r="AQ297" s="74"/>
      <c r="AR297" s="74"/>
      <c r="AS297" s="74"/>
      <c r="AT297" s="74"/>
      <c r="AU297" s="74"/>
      <c r="AV297" s="74"/>
      <c r="AW297" s="74"/>
      <c r="AX297" s="74"/>
      <c r="AY297" s="74"/>
      <c r="AZ297" s="74"/>
      <c r="BA297" s="74"/>
      <c r="BB297" s="74"/>
      <c r="BC297" s="74"/>
      <c r="BD297" s="74"/>
      <c r="BE297" s="74"/>
      <c r="BF297" s="74"/>
      <c r="BG297" s="74"/>
      <c r="BH297" s="74"/>
      <c r="BI297" s="74"/>
      <c r="BJ297" s="74"/>
      <c r="BK297" s="74"/>
      <c r="BL297" s="74"/>
      <c r="BM297" s="74"/>
      <c r="BN297" s="74"/>
      <c r="BO297" s="74"/>
      <c r="BP297" s="74"/>
      <c r="BQ297" s="74"/>
      <c r="BR297" s="74"/>
      <c r="BS297" s="74"/>
      <c r="BT297" s="74"/>
      <c r="BU297" s="74"/>
      <c r="BV297" s="74"/>
      <c r="BW297" s="74"/>
      <c r="BX297" s="74"/>
      <c r="BY297" s="74"/>
      <c r="BZ297" s="74"/>
      <c r="CA297" s="74"/>
      <c r="CB297" s="74"/>
      <c r="CC297" s="74"/>
      <c r="CD297" s="74"/>
      <c r="CE297" s="74"/>
      <c r="CF297" s="74"/>
      <c r="CG297" s="74"/>
      <c r="CH297" s="74"/>
      <c r="CI297" s="74"/>
      <c r="CJ297" s="74"/>
      <c r="CK297" s="74"/>
      <c r="CL297" s="74"/>
      <c r="CM297" s="74"/>
      <c r="CN297" s="74"/>
      <c r="CO297" s="74"/>
      <c r="CP297" s="74"/>
      <c r="CQ297" s="74"/>
      <c r="CR297" s="74"/>
      <c r="CS297" s="74"/>
      <c r="CT297" s="74"/>
      <c r="CU297" s="74"/>
      <c r="CV297" s="74"/>
      <c r="CW297" s="74"/>
      <c r="CX297" s="74"/>
      <c r="CY297" s="74"/>
      <c r="CZ297" s="74"/>
      <c r="DA297" s="74"/>
      <c r="DB297" s="74"/>
      <c r="DC297" s="74"/>
      <c r="DD297" s="74"/>
      <c r="DE297" s="74"/>
      <c r="DF297" s="74"/>
      <c r="DG297" s="74"/>
      <c r="DH297" s="74"/>
      <c r="DI297" s="74"/>
      <c r="DJ297" s="74"/>
      <c r="DK297" s="74"/>
      <c r="DL297" s="74"/>
      <c r="DM297" s="74"/>
      <c r="DN297" s="74"/>
      <c r="DO297" s="74"/>
      <c r="DP297" s="74"/>
      <c r="DQ297" s="74"/>
      <c r="DR297" s="74"/>
      <c r="DS297" s="74"/>
      <c r="DT297" s="74"/>
      <c r="DU297" s="74"/>
      <c r="DV297" s="74"/>
      <c r="DW297" s="74"/>
      <c r="DX297" s="74"/>
      <c r="DY297" s="74"/>
      <c r="DZ297" s="74"/>
      <c r="EA297" s="74"/>
      <c r="EB297" s="74"/>
      <c r="EC297" s="74"/>
      <c r="ED297" s="74"/>
      <c r="EE297" s="74"/>
      <c r="EF297" s="74"/>
      <c r="EG297" s="74"/>
      <c r="EH297" s="74"/>
      <c r="EI297" s="74"/>
      <c r="EJ297" s="74"/>
      <c r="EK297" s="74"/>
      <c r="EL297" s="74"/>
      <c r="EM297" s="74"/>
      <c r="EN297" s="74"/>
      <c r="EO297" s="74"/>
      <c r="EP297" s="74"/>
      <c r="EQ297" s="74"/>
      <c r="ER297" s="74"/>
      <c r="ES297" s="74"/>
      <c r="ET297" s="74"/>
      <c r="EU297" s="74"/>
      <c r="EV297" s="74"/>
      <c r="EW297" s="74"/>
      <c r="EX297" s="74"/>
      <c r="EY297" s="74"/>
      <c r="EZ297" s="74"/>
      <c r="FA297" s="74"/>
      <c r="FB297" s="74"/>
      <c r="FC297" s="74"/>
      <c r="FD297" s="74"/>
      <c r="FE297" s="74"/>
      <c r="FF297" s="74"/>
      <c r="FG297" s="74"/>
      <c r="FH297" s="74"/>
      <c r="FI297" s="74"/>
      <c r="FJ297" s="74"/>
      <c r="FK297" s="74"/>
      <c r="FL297" s="74"/>
      <c r="FM297" s="74"/>
      <c r="FN297" s="74"/>
      <c r="FO297" s="74"/>
      <c r="FP297" s="74"/>
      <c r="FQ297" s="74"/>
      <c r="FR297" s="74"/>
      <c r="FS297" s="74"/>
      <c r="FT297" s="74"/>
      <c r="FU297" s="74"/>
      <c r="FV297" s="74"/>
      <c r="FW297" s="74"/>
      <c r="FX297" s="74"/>
      <c r="FY297" s="74"/>
      <c r="FZ297" s="74"/>
      <c r="GA297" s="74"/>
      <c r="GB297" s="74"/>
      <c r="GC297" s="74"/>
      <c r="GD297" s="74"/>
      <c r="GE297" s="74"/>
      <c r="GF297" s="74"/>
      <c r="GG297" s="74"/>
      <c r="GH297" s="74"/>
      <c r="GI297" s="74"/>
      <c r="GJ297" s="74"/>
      <c r="GK297" s="74"/>
      <c r="GL297" s="74"/>
      <c r="GM297" s="74"/>
      <c r="GN297" s="74"/>
      <c r="GO297" s="74"/>
      <c r="GP297" s="74"/>
      <c r="GQ297" s="74"/>
      <c r="GR297" s="74"/>
      <c r="GS297" s="74"/>
      <c r="GT297" s="74"/>
      <c r="GU297" s="74"/>
      <c r="GV297" s="74"/>
      <c r="GW297" s="74"/>
      <c r="GX297" s="74"/>
      <c r="GY297" s="74"/>
      <c r="GZ297" s="74"/>
      <c r="HA297" s="74"/>
      <c r="HB297" s="74"/>
      <c r="HC297" s="74"/>
      <c r="HD297" s="74"/>
      <c r="HE297" s="74"/>
      <c r="HF297" s="74"/>
      <c r="HG297" s="74"/>
      <c r="HH297" s="74"/>
      <c r="HI297" s="74"/>
      <c r="HJ297" s="74"/>
      <c r="HK297" s="74"/>
      <c r="HL297" s="74"/>
      <c r="HM297" s="74"/>
      <c r="HN297" s="74"/>
      <c r="HO297" s="74"/>
      <c r="HP297" s="74"/>
      <c r="HQ297" s="74"/>
      <c r="HR297" s="74"/>
      <c r="HS297" s="74"/>
      <c r="HT297" s="74"/>
      <c r="HU297" s="74"/>
      <c r="HV297" s="74"/>
      <c r="HW297" s="74"/>
      <c r="HX297" s="74"/>
      <c r="HY297" s="74"/>
      <c r="HZ297" s="74"/>
      <c r="IA297" s="74"/>
      <c r="IB297" s="74"/>
      <c r="IC297" s="74"/>
      <c r="ID297" s="74"/>
      <c r="IE297" s="74"/>
      <c r="IF297" s="74"/>
      <c r="IG297" s="74"/>
      <c r="IH297" s="74"/>
      <c r="II297" s="74"/>
      <c r="IJ297" s="74"/>
      <c r="IK297" s="74"/>
      <c r="IL297" s="74"/>
      <c r="IM297" s="74"/>
      <c r="IN297" s="74"/>
      <c r="IO297" s="74"/>
      <c r="IP297" s="74"/>
      <c r="IQ297" s="74"/>
      <c r="IR297" s="74"/>
      <c r="IS297" s="74"/>
      <c r="IT297" s="74"/>
      <c r="IU297" s="74"/>
    </row>
    <row r="298" spans="1:255" s="22" customFormat="1" ht="47.45" customHeight="1">
      <c r="A298" s="98">
        <v>5</v>
      </c>
      <c r="B298" s="97" t="s">
        <v>1145</v>
      </c>
      <c r="C298" s="20" t="s">
        <v>154</v>
      </c>
      <c r="D298" s="21"/>
      <c r="E298" s="21"/>
      <c r="F298" s="21"/>
      <c r="G298" s="21"/>
      <c r="H298" s="21"/>
      <c r="I298" s="21"/>
      <c r="J298" s="21"/>
      <c r="K298" s="21"/>
      <c r="L298" s="21"/>
      <c r="M298" s="21"/>
      <c r="N298" s="21"/>
      <c r="O298" s="21"/>
      <c r="P298" s="21"/>
      <c r="Q298" s="21"/>
      <c r="R298" s="21"/>
      <c r="S298" s="21"/>
      <c r="T298" s="350">
        <v>2000</v>
      </c>
      <c r="U298" s="21"/>
      <c r="V298" s="21"/>
      <c r="W298" s="98" t="s">
        <v>1129</v>
      </c>
    </row>
    <row r="299" spans="1:255" s="144" customFormat="1" ht="37.5">
      <c r="A299" s="20">
        <v>6</v>
      </c>
      <c r="B299" s="97" t="s">
        <v>1146</v>
      </c>
      <c r="C299" s="20" t="s">
        <v>139</v>
      </c>
      <c r="D299" s="21"/>
      <c r="E299" s="21"/>
      <c r="F299" s="21"/>
      <c r="G299" s="21"/>
      <c r="H299" s="21"/>
      <c r="I299" s="21"/>
      <c r="J299" s="21"/>
      <c r="K299" s="21"/>
      <c r="L299" s="21"/>
      <c r="M299" s="21"/>
      <c r="N299" s="21"/>
      <c r="O299" s="21"/>
      <c r="P299" s="21"/>
      <c r="Q299" s="21"/>
      <c r="R299" s="21"/>
      <c r="S299" s="21"/>
      <c r="T299" s="350">
        <v>1000</v>
      </c>
      <c r="U299" s="21"/>
      <c r="V299" s="21"/>
      <c r="W299" s="98" t="s">
        <v>1129</v>
      </c>
      <c r="X299" s="22"/>
      <c r="Y299" s="22"/>
      <c r="Z299" s="22"/>
      <c r="AA299" s="22"/>
      <c r="AB299" s="22"/>
      <c r="AC299" s="22"/>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2"/>
      <c r="BD299" s="22"/>
      <c r="BE299" s="22"/>
      <c r="BF299" s="22"/>
      <c r="BG299" s="22"/>
      <c r="BH299" s="22"/>
      <c r="BI299" s="22"/>
      <c r="BJ299" s="22"/>
      <c r="BK299" s="22"/>
      <c r="BL299" s="22"/>
      <c r="BM299" s="22"/>
      <c r="BN299" s="22"/>
      <c r="BO299" s="22"/>
      <c r="BP299" s="22"/>
      <c r="BQ299" s="22"/>
      <c r="BR299" s="22"/>
      <c r="BS299" s="22"/>
      <c r="BT299" s="22"/>
      <c r="BU299" s="22"/>
      <c r="BV299" s="22"/>
      <c r="BW299" s="22"/>
      <c r="BX299" s="22"/>
      <c r="BY299" s="22"/>
      <c r="BZ299" s="22"/>
      <c r="CA299" s="22"/>
      <c r="CB299" s="22"/>
      <c r="CC299" s="22"/>
      <c r="CD299" s="22"/>
      <c r="CE299" s="22"/>
      <c r="CF299" s="22"/>
      <c r="CG299" s="22"/>
      <c r="CH299" s="22"/>
      <c r="CI299" s="22"/>
      <c r="CJ299" s="22"/>
      <c r="CK299" s="22"/>
      <c r="CL299" s="22"/>
      <c r="CM299" s="22"/>
      <c r="CN299" s="22"/>
      <c r="CO299" s="22"/>
      <c r="CP299" s="22"/>
      <c r="CQ299" s="22"/>
      <c r="CR299" s="22"/>
      <c r="CS299" s="22"/>
      <c r="CT299" s="22"/>
      <c r="CU299" s="22"/>
      <c r="CV299" s="22"/>
      <c r="CW299" s="22"/>
      <c r="CX299" s="22"/>
      <c r="CY299" s="22"/>
      <c r="CZ299" s="22"/>
      <c r="DA299" s="22"/>
      <c r="DB299" s="22"/>
      <c r="DC299" s="22"/>
      <c r="DD299" s="22"/>
      <c r="DE299" s="22"/>
      <c r="DF299" s="22"/>
      <c r="DG299" s="22"/>
      <c r="DH299" s="22"/>
      <c r="DI299" s="22"/>
      <c r="DJ299" s="22"/>
      <c r="DK299" s="22"/>
      <c r="DL299" s="22"/>
      <c r="DM299" s="22"/>
      <c r="DN299" s="22"/>
      <c r="DO299" s="22"/>
      <c r="DP299" s="22"/>
      <c r="DQ299" s="22"/>
      <c r="DR299" s="22"/>
      <c r="DS299" s="22"/>
      <c r="DT299" s="22"/>
      <c r="DU299" s="22"/>
      <c r="DV299" s="22"/>
      <c r="DW299" s="22"/>
      <c r="DX299" s="22"/>
      <c r="DY299" s="22"/>
      <c r="DZ299" s="22"/>
      <c r="EA299" s="22"/>
      <c r="EB299" s="22"/>
      <c r="EC299" s="22"/>
      <c r="ED299" s="22"/>
      <c r="EE299" s="22"/>
      <c r="EF299" s="22"/>
      <c r="EG299" s="22"/>
      <c r="EH299" s="22"/>
      <c r="EI299" s="22"/>
      <c r="EJ299" s="22"/>
      <c r="EK299" s="22"/>
      <c r="EL299" s="22"/>
      <c r="EM299" s="22"/>
      <c r="EN299" s="22"/>
      <c r="EO299" s="22"/>
      <c r="EP299" s="22"/>
      <c r="EQ299" s="22"/>
      <c r="ER299" s="22"/>
      <c r="ES299" s="22"/>
      <c r="ET299" s="22"/>
      <c r="EU299" s="22"/>
      <c r="EV299" s="22"/>
      <c r="EW299" s="22"/>
      <c r="EX299" s="22"/>
      <c r="EY299" s="22"/>
      <c r="EZ299" s="22"/>
      <c r="FA299" s="22"/>
      <c r="FB299" s="22"/>
      <c r="FC299" s="22"/>
      <c r="FD299" s="22"/>
      <c r="FE299" s="22"/>
      <c r="FF299" s="22"/>
      <c r="FG299" s="22"/>
      <c r="FH299" s="22"/>
      <c r="FI299" s="22"/>
      <c r="FJ299" s="22"/>
      <c r="FK299" s="22"/>
      <c r="FL299" s="22"/>
      <c r="FM299" s="22"/>
      <c r="FN299" s="22"/>
      <c r="FO299" s="22"/>
      <c r="FP299" s="22"/>
      <c r="FQ299" s="22"/>
      <c r="FR299" s="22"/>
      <c r="FS299" s="22"/>
      <c r="FT299" s="22"/>
      <c r="FU299" s="22"/>
      <c r="FV299" s="22"/>
      <c r="FW299" s="22"/>
      <c r="FX299" s="22"/>
      <c r="FY299" s="22"/>
      <c r="FZ299" s="22"/>
      <c r="GA299" s="22"/>
      <c r="GB299" s="22"/>
      <c r="GC299" s="22"/>
      <c r="GD299" s="22"/>
      <c r="GE299" s="22"/>
      <c r="GF299" s="22"/>
      <c r="GG299" s="22"/>
      <c r="GH299" s="22"/>
      <c r="GI299" s="22"/>
      <c r="GJ299" s="22"/>
      <c r="GK299" s="22"/>
      <c r="GL299" s="22"/>
      <c r="GM299" s="22"/>
      <c r="GN299" s="22"/>
      <c r="GO299" s="22"/>
      <c r="GP299" s="22"/>
      <c r="GQ299" s="22"/>
      <c r="GR299" s="22"/>
      <c r="GS299" s="22"/>
      <c r="GT299" s="22"/>
      <c r="GU299" s="22"/>
      <c r="GV299" s="22"/>
      <c r="GW299" s="22"/>
      <c r="GX299" s="22"/>
      <c r="GY299" s="22"/>
      <c r="GZ299" s="22"/>
      <c r="HA299" s="22"/>
      <c r="HB299" s="22"/>
      <c r="HC299" s="22"/>
      <c r="HD299" s="22"/>
      <c r="HE299" s="22"/>
      <c r="HF299" s="22"/>
      <c r="HG299" s="22"/>
      <c r="HH299" s="22"/>
      <c r="HI299" s="22"/>
      <c r="HJ299" s="22"/>
      <c r="HK299" s="22"/>
      <c r="HL299" s="22"/>
      <c r="HM299" s="22"/>
      <c r="HN299" s="22"/>
      <c r="HO299" s="22"/>
      <c r="HP299" s="22"/>
      <c r="HQ299" s="22"/>
      <c r="HR299" s="22"/>
      <c r="HS299" s="22"/>
      <c r="HT299" s="22"/>
      <c r="HU299" s="22"/>
      <c r="HV299" s="22"/>
      <c r="HW299" s="22"/>
      <c r="HX299" s="22"/>
      <c r="HY299" s="22"/>
      <c r="HZ299" s="22"/>
      <c r="IA299" s="22"/>
      <c r="IB299" s="22"/>
      <c r="IC299" s="22"/>
      <c r="ID299" s="22"/>
      <c r="IE299" s="22"/>
      <c r="IF299" s="22"/>
      <c r="IG299" s="22"/>
      <c r="IH299" s="22"/>
      <c r="II299" s="22"/>
      <c r="IJ299" s="22"/>
      <c r="IK299" s="22"/>
      <c r="IL299" s="22"/>
      <c r="IM299" s="22"/>
      <c r="IN299" s="22"/>
      <c r="IO299" s="22"/>
      <c r="IP299" s="22"/>
      <c r="IQ299" s="22"/>
      <c r="IR299" s="22"/>
      <c r="IS299" s="22"/>
      <c r="IT299" s="22"/>
      <c r="IU299" s="22"/>
    </row>
    <row r="300" spans="1:255" s="22" customFormat="1" ht="44.1" customHeight="1">
      <c r="A300" s="98">
        <v>7</v>
      </c>
      <c r="B300" s="97" t="s">
        <v>1147</v>
      </c>
      <c r="C300" s="20" t="s">
        <v>146</v>
      </c>
      <c r="D300" s="21"/>
      <c r="E300" s="21"/>
      <c r="F300" s="21"/>
      <c r="G300" s="21"/>
      <c r="H300" s="21"/>
      <c r="I300" s="21"/>
      <c r="J300" s="21"/>
      <c r="K300" s="21"/>
      <c r="L300" s="21"/>
      <c r="M300" s="21"/>
      <c r="N300" s="21"/>
      <c r="O300" s="21"/>
      <c r="P300" s="21"/>
      <c r="Q300" s="21"/>
      <c r="R300" s="21"/>
      <c r="S300" s="21"/>
      <c r="T300" s="350">
        <v>1200</v>
      </c>
      <c r="U300" s="21"/>
      <c r="V300" s="21"/>
      <c r="W300" s="98" t="s">
        <v>1129</v>
      </c>
    </row>
    <row r="301" spans="1:255" s="105" customFormat="1" ht="48.6" customHeight="1">
      <c r="A301" s="20">
        <v>8</v>
      </c>
      <c r="B301" s="97" t="s">
        <v>489</v>
      </c>
      <c r="C301" s="20" t="s">
        <v>236</v>
      </c>
      <c r="D301" s="21"/>
      <c r="E301" s="21"/>
      <c r="F301" s="21"/>
      <c r="G301" s="21"/>
      <c r="H301" s="21"/>
      <c r="I301" s="21"/>
      <c r="J301" s="21"/>
      <c r="K301" s="21"/>
      <c r="L301" s="21"/>
      <c r="M301" s="21"/>
      <c r="N301" s="21"/>
      <c r="O301" s="21"/>
      <c r="P301" s="21"/>
      <c r="Q301" s="21"/>
      <c r="R301" s="21"/>
      <c r="S301" s="21"/>
      <c r="T301" s="350">
        <v>200</v>
      </c>
      <c r="U301" s="21"/>
      <c r="V301" s="21"/>
      <c r="W301" s="20" t="s">
        <v>101</v>
      </c>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2"/>
      <c r="BD301" s="22"/>
      <c r="BE301" s="22"/>
      <c r="BF301" s="22"/>
      <c r="BG301" s="22"/>
      <c r="BH301" s="22"/>
      <c r="BI301" s="22"/>
      <c r="BJ301" s="22"/>
      <c r="BK301" s="22"/>
      <c r="BL301" s="22"/>
      <c r="BM301" s="22"/>
      <c r="BN301" s="22"/>
      <c r="BO301" s="22"/>
      <c r="BP301" s="22"/>
      <c r="BQ301" s="22"/>
      <c r="BR301" s="22"/>
      <c r="BS301" s="22"/>
      <c r="BT301" s="22"/>
      <c r="BU301" s="22"/>
      <c r="BV301" s="22"/>
      <c r="BW301" s="22"/>
      <c r="BX301" s="22"/>
      <c r="BY301" s="22"/>
      <c r="BZ301" s="22"/>
      <c r="CA301" s="22"/>
      <c r="CB301" s="22"/>
      <c r="CC301" s="22"/>
      <c r="CD301" s="22"/>
      <c r="CE301" s="22"/>
      <c r="CF301" s="22"/>
      <c r="CG301" s="22"/>
      <c r="CH301" s="22"/>
      <c r="CI301" s="22"/>
      <c r="CJ301" s="22"/>
      <c r="CK301" s="22"/>
      <c r="CL301" s="22"/>
      <c r="CM301" s="22"/>
      <c r="CN301" s="22"/>
      <c r="CO301" s="22"/>
      <c r="CP301" s="22"/>
      <c r="CQ301" s="22"/>
      <c r="CR301" s="22"/>
      <c r="CS301" s="22"/>
      <c r="CT301" s="22"/>
      <c r="CU301" s="22"/>
      <c r="CV301" s="22"/>
      <c r="CW301" s="22"/>
      <c r="CX301" s="22"/>
      <c r="CY301" s="22"/>
      <c r="CZ301" s="22"/>
      <c r="DA301" s="22"/>
      <c r="DB301" s="22"/>
      <c r="DC301" s="22"/>
      <c r="DD301" s="22"/>
      <c r="DE301" s="22"/>
      <c r="DF301" s="22"/>
      <c r="DG301" s="22"/>
      <c r="DH301" s="22"/>
      <c r="DI301" s="22"/>
      <c r="DJ301" s="22"/>
      <c r="DK301" s="22"/>
      <c r="DL301" s="22"/>
      <c r="DM301" s="22"/>
      <c r="DN301" s="22"/>
      <c r="DO301" s="22"/>
      <c r="DP301" s="22"/>
      <c r="DQ301" s="22"/>
      <c r="DR301" s="22"/>
      <c r="DS301" s="22"/>
      <c r="DT301" s="22"/>
      <c r="DU301" s="22"/>
      <c r="DV301" s="22"/>
      <c r="DW301" s="22"/>
      <c r="DX301" s="22"/>
      <c r="DY301" s="22"/>
      <c r="DZ301" s="22"/>
      <c r="EA301" s="22"/>
      <c r="EB301" s="22"/>
      <c r="EC301" s="22"/>
      <c r="ED301" s="22"/>
      <c r="EE301" s="22"/>
      <c r="EF301" s="22"/>
      <c r="EG301" s="22"/>
      <c r="EH301" s="22"/>
      <c r="EI301" s="22"/>
      <c r="EJ301" s="22"/>
      <c r="EK301" s="22"/>
      <c r="EL301" s="22"/>
      <c r="EM301" s="22"/>
      <c r="EN301" s="22"/>
      <c r="EO301" s="22"/>
      <c r="EP301" s="22"/>
      <c r="EQ301" s="22"/>
      <c r="ER301" s="22"/>
      <c r="ES301" s="22"/>
      <c r="ET301" s="22"/>
      <c r="EU301" s="22"/>
      <c r="EV301" s="22"/>
      <c r="EW301" s="22"/>
      <c r="EX301" s="22"/>
      <c r="EY301" s="22"/>
      <c r="EZ301" s="22"/>
      <c r="FA301" s="22"/>
      <c r="FB301" s="22"/>
      <c r="FC301" s="22"/>
      <c r="FD301" s="22"/>
      <c r="FE301" s="22"/>
      <c r="FF301" s="22"/>
      <c r="FG301" s="22"/>
      <c r="FH301" s="22"/>
      <c r="FI301" s="22"/>
      <c r="FJ301" s="22"/>
      <c r="FK301" s="22"/>
      <c r="FL301" s="22"/>
      <c r="FM301" s="22"/>
      <c r="FN301" s="22"/>
      <c r="FO301" s="22"/>
      <c r="FP301" s="22"/>
      <c r="FQ301" s="22"/>
      <c r="FR301" s="22"/>
      <c r="FS301" s="22"/>
      <c r="FT301" s="22"/>
      <c r="FU301" s="22"/>
      <c r="FV301" s="22"/>
      <c r="FW301" s="22"/>
      <c r="FX301" s="22"/>
      <c r="FY301" s="22"/>
      <c r="FZ301" s="22"/>
      <c r="GA301" s="22"/>
      <c r="GB301" s="22"/>
      <c r="GC301" s="22"/>
      <c r="GD301" s="22"/>
      <c r="GE301" s="22"/>
      <c r="GF301" s="22"/>
      <c r="GG301" s="22"/>
      <c r="GH301" s="22"/>
      <c r="GI301" s="22"/>
      <c r="GJ301" s="22"/>
      <c r="GK301" s="22"/>
      <c r="GL301" s="22"/>
      <c r="GM301" s="22"/>
      <c r="GN301" s="22"/>
      <c r="GO301" s="22"/>
      <c r="GP301" s="22"/>
      <c r="GQ301" s="22"/>
      <c r="GR301" s="22"/>
      <c r="GS301" s="22"/>
      <c r="GT301" s="22"/>
      <c r="GU301" s="22"/>
      <c r="GV301" s="22"/>
      <c r="GW301" s="22"/>
      <c r="GX301" s="22"/>
      <c r="GY301" s="22"/>
      <c r="GZ301" s="22"/>
      <c r="HA301" s="22"/>
      <c r="HB301" s="22"/>
      <c r="HC301" s="22"/>
      <c r="HD301" s="22"/>
      <c r="HE301" s="22"/>
      <c r="HF301" s="22"/>
      <c r="HG301" s="22"/>
      <c r="HH301" s="22"/>
      <c r="HI301" s="22"/>
      <c r="HJ301" s="22"/>
      <c r="HK301" s="22"/>
      <c r="HL301" s="22"/>
      <c r="HM301" s="22"/>
      <c r="HN301" s="22"/>
      <c r="HO301" s="22"/>
      <c r="HP301" s="22"/>
      <c r="HQ301" s="22"/>
      <c r="HR301" s="22"/>
      <c r="HS301" s="22"/>
      <c r="HT301" s="22"/>
      <c r="HU301" s="22"/>
      <c r="HV301" s="22"/>
      <c r="HW301" s="22"/>
      <c r="HX301" s="22"/>
      <c r="HY301" s="22"/>
      <c r="HZ301" s="22"/>
      <c r="IA301" s="22"/>
      <c r="IB301" s="22"/>
      <c r="IC301" s="22"/>
      <c r="ID301" s="22"/>
      <c r="IE301" s="22"/>
      <c r="IF301" s="22"/>
      <c r="IG301" s="22"/>
      <c r="IH301" s="22"/>
      <c r="II301" s="22"/>
      <c r="IJ301" s="22"/>
      <c r="IK301" s="22"/>
      <c r="IL301" s="22"/>
      <c r="IM301" s="22"/>
      <c r="IN301" s="22"/>
      <c r="IO301" s="22"/>
      <c r="IP301" s="22"/>
      <c r="IQ301" s="22"/>
      <c r="IR301" s="22"/>
      <c r="IS301" s="22"/>
      <c r="IT301" s="22"/>
      <c r="IU301" s="22"/>
    </row>
    <row r="302" spans="1:255" s="105" customFormat="1" ht="51" customHeight="1">
      <c r="A302" s="20">
        <v>9</v>
      </c>
      <c r="B302" s="97" t="s">
        <v>488</v>
      </c>
      <c r="C302" s="20" t="s">
        <v>236</v>
      </c>
      <c r="D302" s="21"/>
      <c r="E302" s="21"/>
      <c r="F302" s="21"/>
      <c r="G302" s="21"/>
      <c r="H302" s="21"/>
      <c r="I302" s="21"/>
      <c r="J302" s="21"/>
      <c r="K302" s="21"/>
      <c r="L302" s="21"/>
      <c r="M302" s="21"/>
      <c r="N302" s="21"/>
      <c r="O302" s="21"/>
      <c r="P302" s="21"/>
      <c r="Q302" s="21"/>
      <c r="R302" s="21"/>
      <c r="S302" s="21"/>
      <c r="T302" s="350">
        <v>100</v>
      </c>
      <c r="U302" s="21"/>
      <c r="V302" s="21"/>
      <c r="W302" s="20" t="s">
        <v>101</v>
      </c>
      <c r="X302" s="22"/>
      <c r="Y302" s="22"/>
      <c r="Z302" s="22"/>
      <c r="AA302" s="22"/>
      <c r="AB302" s="22"/>
      <c r="AC302" s="22"/>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2"/>
      <c r="BD302" s="22"/>
      <c r="BE302" s="22"/>
      <c r="BF302" s="22"/>
      <c r="BG302" s="22"/>
      <c r="BH302" s="22"/>
      <c r="BI302" s="22"/>
      <c r="BJ302" s="22"/>
      <c r="BK302" s="22"/>
      <c r="BL302" s="22"/>
      <c r="BM302" s="22"/>
      <c r="BN302" s="22"/>
      <c r="BO302" s="22"/>
      <c r="BP302" s="22"/>
      <c r="BQ302" s="22"/>
      <c r="BR302" s="22"/>
      <c r="BS302" s="22"/>
      <c r="BT302" s="22"/>
      <c r="BU302" s="22"/>
      <c r="BV302" s="22"/>
      <c r="BW302" s="22"/>
      <c r="BX302" s="22"/>
      <c r="BY302" s="22"/>
      <c r="BZ302" s="22"/>
      <c r="CA302" s="22"/>
      <c r="CB302" s="22"/>
      <c r="CC302" s="22"/>
      <c r="CD302" s="22"/>
      <c r="CE302" s="22"/>
      <c r="CF302" s="22"/>
      <c r="CG302" s="22"/>
      <c r="CH302" s="22"/>
      <c r="CI302" s="22"/>
      <c r="CJ302" s="22"/>
      <c r="CK302" s="22"/>
      <c r="CL302" s="22"/>
      <c r="CM302" s="22"/>
      <c r="CN302" s="22"/>
      <c r="CO302" s="22"/>
      <c r="CP302" s="22"/>
      <c r="CQ302" s="22"/>
      <c r="CR302" s="22"/>
      <c r="CS302" s="22"/>
      <c r="CT302" s="22"/>
      <c r="CU302" s="22"/>
      <c r="CV302" s="22"/>
      <c r="CW302" s="22"/>
      <c r="CX302" s="22"/>
      <c r="CY302" s="22"/>
      <c r="CZ302" s="22"/>
      <c r="DA302" s="22"/>
      <c r="DB302" s="22"/>
      <c r="DC302" s="22"/>
      <c r="DD302" s="22"/>
      <c r="DE302" s="22"/>
      <c r="DF302" s="22"/>
      <c r="DG302" s="22"/>
      <c r="DH302" s="22"/>
      <c r="DI302" s="22"/>
      <c r="DJ302" s="22"/>
      <c r="DK302" s="22"/>
      <c r="DL302" s="22"/>
      <c r="DM302" s="22"/>
      <c r="DN302" s="22"/>
      <c r="DO302" s="22"/>
      <c r="DP302" s="22"/>
      <c r="DQ302" s="22"/>
      <c r="DR302" s="22"/>
      <c r="DS302" s="22"/>
      <c r="DT302" s="22"/>
      <c r="DU302" s="22"/>
      <c r="DV302" s="22"/>
      <c r="DW302" s="22"/>
      <c r="DX302" s="22"/>
      <c r="DY302" s="22"/>
      <c r="DZ302" s="22"/>
      <c r="EA302" s="22"/>
      <c r="EB302" s="22"/>
      <c r="EC302" s="22"/>
      <c r="ED302" s="22"/>
      <c r="EE302" s="22"/>
      <c r="EF302" s="22"/>
      <c r="EG302" s="22"/>
      <c r="EH302" s="22"/>
      <c r="EI302" s="22"/>
      <c r="EJ302" s="22"/>
      <c r="EK302" s="22"/>
      <c r="EL302" s="22"/>
      <c r="EM302" s="22"/>
      <c r="EN302" s="22"/>
      <c r="EO302" s="22"/>
      <c r="EP302" s="22"/>
      <c r="EQ302" s="22"/>
      <c r="ER302" s="22"/>
      <c r="ES302" s="22"/>
      <c r="ET302" s="22"/>
      <c r="EU302" s="22"/>
      <c r="EV302" s="22"/>
      <c r="EW302" s="22"/>
      <c r="EX302" s="22"/>
      <c r="EY302" s="22"/>
      <c r="EZ302" s="22"/>
      <c r="FA302" s="22"/>
      <c r="FB302" s="22"/>
      <c r="FC302" s="22"/>
      <c r="FD302" s="22"/>
      <c r="FE302" s="22"/>
      <c r="FF302" s="22"/>
      <c r="FG302" s="22"/>
      <c r="FH302" s="22"/>
      <c r="FI302" s="22"/>
      <c r="FJ302" s="22"/>
      <c r="FK302" s="22"/>
      <c r="FL302" s="22"/>
      <c r="FM302" s="22"/>
      <c r="FN302" s="22"/>
      <c r="FO302" s="22"/>
      <c r="FP302" s="22"/>
      <c r="FQ302" s="22"/>
      <c r="FR302" s="22"/>
      <c r="FS302" s="22"/>
      <c r="FT302" s="22"/>
      <c r="FU302" s="22"/>
      <c r="FV302" s="22"/>
      <c r="FW302" s="22"/>
      <c r="FX302" s="22"/>
      <c r="FY302" s="22"/>
      <c r="FZ302" s="22"/>
      <c r="GA302" s="22"/>
      <c r="GB302" s="22"/>
      <c r="GC302" s="22"/>
      <c r="GD302" s="22"/>
      <c r="GE302" s="22"/>
      <c r="GF302" s="22"/>
      <c r="GG302" s="22"/>
      <c r="GH302" s="22"/>
      <c r="GI302" s="22"/>
      <c r="GJ302" s="22"/>
      <c r="GK302" s="22"/>
      <c r="GL302" s="22"/>
      <c r="GM302" s="22"/>
      <c r="GN302" s="22"/>
      <c r="GO302" s="22"/>
      <c r="GP302" s="22"/>
      <c r="GQ302" s="22"/>
      <c r="GR302" s="22"/>
      <c r="GS302" s="22"/>
      <c r="GT302" s="22"/>
      <c r="GU302" s="22"/>
      <c r="GV302" s="22"/>
      <c r="GW302" s="22"/>
      <c r="GX302" s="22"/>
      <c r="GY302" s="22"/>
      <c r="GZ302" s="22"/>
      <c r="HA302" s="22"/>
      <c r="HB302" s="22"/>
      <c r="HC302" s="22"/>
      <c r="HD302" s="22"/>
      <c r="HE302" s="22"/>
      <c r="HF302" s="22"/>
      <c r="HG302" s="22"/>
      <c r="HH302" s="22"/>
      <c r="HI302" s="22"/>
      <c r="HJ302" s="22"/>
      <c r="HK302" s="22"/>
      <c r="HL302" s="22"/>
      <c r="HM302" s="22"/>
      <c r="HN302" s="22"/>
      <c r="HO302" s="22"/>
      <c r="HP302" s="22"/>
      <c r="HQ302" s="22"/>
      <c r="HR302" s="22"/>
      <c r="HS302" s="22"/>
      <c r="HT302" s="22"/>
      <c r="HU302" s="22"/>
      <c r="HV302" s="22"/>
      <c r="HW302" s="22"/>
      <c r="HX302" s="22"/>
      <c r="HY302" s="22"/>
      <c r="HZ302" s="22"/>
      <c r="IA302" s="22"/>
      <c r="IB302" s="22"/>
      <c r="IC302" s="22"/>
      <c r="ID302" s="22"/>
      <c r="IE302" s="22"/>
      <c r="IF302" s="22"/>
      <c r="IG302" s="22"/>
      <c r="IH302" s="22"/>
      <c r="II302" s="22"/>
      <c r="IJ302" s="22"/>
      <c r="IK302" s="22"/>
      <c r="IL302" s="22"/>
      <c r="IM302" s="22"/>
      <c r="IN302" s="22"/>
      <c r="IO302" s="22"/>
      <c r="IP302" s="22"/>
      <c r="IQ302" s="22"/>
      <c r="IR302" s="22"/>
      <c r="IS302" s="22"/>
      <c r="IT302" s="22"/>
      <c r="IU302" s="22"/>
    </row>
    <row r="303" spans="1:255" s="105" customFormat="1" ht="27.95" customHeight="1">
      <c r="A303" s="20">
        <v>10</v>
      </c>
      <c r="B303" s="97" t="s">
        <v>1810</v>
      </c>
      <c r="C303" s="315"/>
      <c r="D303" s="106"/>
      <c r="E303" s="106"/>
      <c r="F303" s="106"/>
      <c r="G303" s="106"/>
      <c r="H303" s="106"/>
      <c r="I303" s="106"/>
      <c r="J303" s="106"/>
      <c r="K303" s="106"/>
      <c r="L303" s="106"/>
      <c r="M303" s="106"/>
      <c r="N303" s="106"/>
      <c r="O303" s="106"/>
      <c r="P303" s="106"/>
      <c r="Q303" s="106"/>
      <c r="R303" s="106"/>
      <c r="S303" s="106"/>
      <c r="T303" s="350">
        <v>300</v>
      </c>
      <c r="U303" s="106"/>
      <c r="V303" s="106"/>
      <c r="W303" s="20" t="s">
        <v>758</v>
      </c>
      <c r="X303" s="144"/>
      <c r="Y303" s="144"/>
      <c r="Z303" s="144"/>
      <c r="AA303" s="144"/>
      <c r="AB303" s="144"/>
      <c r="AC303" s="144"/>
      <c r="AD303" s="144"/>
      <c r="AE303" s="144"/>
      <c r="AF303" s="144"/>
      <c r="AG303" s="144"/>
      <c r="AH303" s="144"/>
      <c r="AI303" s="144"/>
      <c r="AJ303" s="144"/>
      <c r="AK303" s="144"/>
      <c r="AL303" s="144"/>
      <c r="AM303" s="144"/>
      <c r="AN303" s="144"/>
      <c r="AO303" s="144"/>
      <c r="AP303" s="144"/>
      <c r="AQ303" s="144"/>
      <c r="AR303" s="144"/>
      <c r="AS303" s="144"/>
      <c r="AT303" s="144"/>
      <c r="AU303" s="144"/>
      <c r="AV303" s="144"/>
      <c r="AW303" s="144"/>
      <c r="AX303" s="144"/>
      <c r="AY303" s="144"/>
      <c r="AZ303" s="144"/>
      <c r="BA303" s="144"/>
      <c r="BB303" s="144"/>
      <c r="BC303" s="144"/>
      <c r="BD303" s="144"/>
      <c r="BE303" s="144"/>
      <c r="BF303" s="144"/>
      <c r="BG303" s="144"/>
      <c r="BH303" s="144"/>
      <c r="BI303" s="144"/>
      <c r="BJ303" s="144"/>
      <c r="BK303" s="144"/>
      <c r="BL303" s="144"/>
      <c r="BM303" s="144"/>
      <c r="BN303" s="144"/>
      <c r="BO303" s="144"/>
      <c r="BP303" s="144"/>
      <c r="BQ303" s="144"/>
      <c r="BR303" s="144"/>
      <c r="BS303" s="144"/>
      <c r="BT303" s="144"/>
      <c r="BU303" s="144"/>
      <c r="BV303" s="144"/>
      <c r="BW303" s="144"/>
      <c r="BX303" s="144"/>
      <c r="BY303" s="144"/>
      <c r="BZ303" s="144"/>
      <c r="CA303" s="144"/>
      <c r="CB303" s="144"/>
      <c r="CC303" s="144"/>
      <c r="CD303" s="144"/>
      <c r="CE303" s="144"/>
      <c r="CF303" s="144"/>
      <c r="CG303" s="144"/>
      <c r="CH303" s="144"/>
      <c r="CI303" s="144"/>
      <c r="CJ303" s="144"/>
      <c r="CK303" s="144"/>
      <c r="CL303" s="144"/>
      <c r="CM303" s="144"/>
      <c r="CN303" s="144"/>
      <c r="CO303" s="144"/>
      <c r="CP303" s="144"/>
      <c r="CQ303" s="144"/>
      <c r="CR303" s="144"/>
      <c r="CS303" s="144"/>
      <c r="CT303" s="144"/>
      <c r="CU303" s="144"/>
      <c r="CV303" s="144"/>
      <c r="CW303" s="144"/>
      <c r="CX303" s="144"/>
      <c r="CY303" s="144"/>
      <c r="CZ303" s="144"/>
      <c r="DA303" s="144"/>
      <c r="DB303" s="144"/>
      <c r="DC303" s="144"/>
      <c r="DD303" s="144"/>
      <c r="DE303" s="144"/>
      <c r="DF303" s="144"/>
      <c r="DG303" s="144"/>
      <c r="DH303" s="144"/>
      <c r="DI303" s="144"/>
      <c r="DJ303" s="144"/>
      <c r="DK303" s="144"/>
      <c r="DL303" s="144"/>
      <c r="DM303" s="144"/>
      <c r="DN303" s="144"/>
      <c r="DO303" s="144"/>
      <c r="DP303" s="144"/>
      <c r="DQ303" s="144"/>
      <c r="DR303" s="144"/>
      <c r="DS303" s="144"/>
      <c r="DT303" s="144"/>
      <c r="DU303" s="144"/>
      <c r="DV303" s="144"/>
      <c r="DW303" s="144"/>
      <c r="DX303" s="144"/>
      <c r="DY303" s="144"/>
      <c r="DZ303" s="144"/>
      <c r="EA303" s="144"/>
      <c r="EB303" s="144"/>
      <c r="EC303" s="144"/>
      <c r="ED303" s="144"/>
      <c r="EE303" s="144"/>
      <c r="EF303" s="144"/>
      <c r="EG303" s="144"/>
      <c r="EH303" s="144"/>
      <c r="EI303" s="144"/>
      <c r="EJ303" s="144"/>
      <c r="EK303" s="144"/>
      <c r="EL303" s="144"/>
      <c r="EM303" s="144"/>
      <c r="EN303" s="144"/>
      <c r="EO303" s="144"/>
      <c r="EP303" s="144"/>
      <c r="EQ303" s="144"/>
      <c r="ER303" s="144"/>
      <c r="ES303" s="144"/>
      <c r="ET303" s="144"/>
      <c r="EU303" s="144"/>
      <c r="EV303" s="144"/>
      <c r="EW303" s="144"/>
      <c r="EX303" s="144"/>
      <c r="EY303" s="144"/>
      <c r="EZ303" s="144"/>
      <c r="FA303" s="144"/>
      <c r="FB303" s="144"/>
      <c r="FC303" s="144"/>
      <c r="FD303" s="144"/>
      <c r="FE303" s="144"/>
      <c r="FF303" s="144"/>
      <c r="FG303" s="144"/>
      <c r="FH303" s="144"/>
      <c r="FI303" s="144"/>
      <c r="FJ303" s="144"/>
      <c r="FK303" s="144"/>
      <c r="FL303" s="144"/>
      <c r="FM303" s="144"/>
      <c r="FN303" s="144"/>
      <c r="FO303" s="144"/>
      <c r="FP303" s="144"/>
      <c r="FQ303" s="144"/>
      <c r="FR303" s="144"/>
      <c r="FS303" s="144"/>
      <c r="FT303" s="144"/>
      <c r="FU303" s="144"/>
      <c r="FV303" s="144"/>
      <c r="FW303" s="144"/>
      <c r="FX303" s="144"/>
      <c r="FY303" s="144"/>
      <c r="FZ303" s="144"/>
      <c r="GA303" s="144"/>
      <c r="GB303" s="144"/>
      <c r="GC303" s="144"/>
      <c r="GD303" s="144"/>
      <c r="GE303" s="144"/>
      <c r="GF303" s="144"/>
      <c r="GG303" s="144"/>
      <c r="GH303" s="144"/>
      <c r="GI303" s="144"/>
      <c r="GJ303" s="144"/>
      <c r="GK303" s="144"/>
      <c r="GL303" s="144"/>
      <c r="GM303" s="144"/>
      <c r="GN303" s="144"/>
      <c r="GO303" s="144"/>
      <c r="GP303" s="144"/>
      <c r="GQ303" s="144"/>
      <c r="GR303" s="144"/>
      <c r="GS303" s="144"/>
      <c r="GT303" s="144"/>
      <c r="GU303" s="144"/>
      <c r="GV303" s="144"/>
      <c r="GW303" s="144"/>
      <c r="GX303" s="144"/>
      <c r="GY303" s="144"/>
      <c r="GZ303" s="144"/>
      <c r="HA303" s="144"/>
      <c r="HB303" s="144"/>
      <c r="HC303" s="144"/>
      <c r="HD303" s="144"/>
      <c r="HE303" s="144"/>
      <c r="HF303" s="144"/>
      <c r="HG303" s="144"/>
      <c r="HH303" s="144"/>
      <c r="HI303" s="144"/>
      <c r="HJ303" s="144"/>
      <c r="HK303" s="144"/>
      <c r="HL303" s="144"/>
      <c r="HM303" s="144"/>
      <c r="HN303" s="144"/>
      <c r="HO303" s="144"/>
      <c r="HP303" s="144"/>
      <c r="HQ303" s="144"/>
      <c r="HR303" s="144"/>
      <c r="HS303" s="144"/>
      <c r="HT303" s="144"/>
      <c r="HU303" s="144"/>
      <c r="HV303" s="144"/>
      <c r="HW303" s="144"/>
      <c r="HX303" s="144"/>
      <c r="HY303" s="144"/>
      <c r="HZ303" s="144"/>
      <c r="IA303" s="144"/>
      <c r="IB303" s="144"/>
      <c r="IC303" s="144"/>
      <c r="ID303" s="144"/>
      <c r="IE303" s="144"/>
      <c r="IF303" s="144"/>
      <c r="IG303" s="144"/>
      <c r="IH303" s="144"/>
      <c r="II303" s="144"/>
      <c r="IJ303" s="144"/>
      <c r="IK303" s="144"/>
      <c r="IL303" s="144"/>
      <c r="IM303" s="144"/>
      <c r="IN303" s="144"/>
      <c r="IO303" s="144"/>
      <c r="IP303" s="144"/>
      <c r="IQ303" s="144"/>
      <c r="IR303" s="144"/>
      <c r="IS303" s="144"/>
      <c r="IT303" s="144"/>
      <c r="IU303" s="144"/>
    </row>
    <row r="304" spans="1:255" s="22" customFormat="1" ht="39.75" customHeight="1">
      <c r="A304" s="20">
        <v>11</v>
      </c>
      <c r="B304" s="97" t="s">
        <v>1811</v>
      </c>
      <c r="C304" s="315"/>
      <c r="D304" s="106"/>
      <c r="E304" s="106"/>
      <c r="F304" s="106"/>
      <c r="G304" s="106"/>
      <c r="H304" s="106"/>
      <c r="I304" s="106"/>
      <c r="J304" s="106"/>
      <c r="K304" s="106"/>
      <c r="L304" s="106"/>
      <c r="M304" s="106"/>
      <c r="N304" s="106"/>
      <c r="O304" s="106"/>
      <c r="P304" s="106"/>
      <c r="Q304" s="106"/>
      <c r="R304" s="106"/>
      <c r="S304" s="106"/>
      <c r="T304" s="350">
        <v>200</v>
      </c>
      <c r="U304" s="106"/>
      <c r="V304" s="106"/>
      <c r="W304" s="20" t="s">
        <v>758</v>
      </c>
      <c r="X304" s="144"/>
      <c r="Y304" s="144"/>
      <c r="Z304" s="144"/>
      <c r="AA304" s="144"/>
      <c r="AB304" s="144"/>
      <c r="AC304" s="144"/>
      <c r="AD304" s="144"/>
      <c r="AE304" s="144"/>
      <c r="AF304" s="144"/>
      <c r="AG304" s="144"/>
      <c r="AH304" s="144"/>
      <c r="AI304" s="144"/>
      <c r="AJ304" s="144"/>
      <c r="AK304" s="144"/>
      <c r="AL304" s="144"/>
      <c r="AM304" s="144"/>
      <c r="AN304" s="144"/>
      <c r="AO304" s="144"/>
      <c r="AP304" s="144"/>
      <c r="AQ304" s="144"/>
      <c r="AR304" s="144"/>
      <c r="AS304" s="144"/>
      <c r="AT304" s="144"/>
      <c r="AU304" s="144"/>
      <c r="AV304" s="144"/>
      <c r="AW304" s="144"/>
      <c r="AX304" s="144"/>
      <c r="AY304" s="144"/>
      <c r="AZ304" s="144"/>
      <c r="BA304" s="144"/>
      <c r="BB304" s="144"/>
      <c r="BC304" s="144"/>
      <c r="BD304" s="144"/>
      <c r="BE304" s="144"/>
      <c r="BF304" s="144"/>
      <c r="BG304" s="144"/>
      <c r="BH304" s="144"/>
      <c r="BI304" s="144"/>
      <c r="BJ304" s="144"/>
      <c r="BK304" s="144"/>
      <c r="BL304" s="144"/>
      <c r="BM304" s="144"/>
      <c r="BN304" s="144"/>
      <c r="BO304" s="144"/>
      <c r="BP304" s="144"/>
      <c r="BQ304" s="144"/>
      <c r="BR304" s="144"/>
      <c r="BS304" s="144"/>
      <c r="BT304" s="144"/>
      <c r="BU304" s="144"/>
      <c r="BV304" s="144"/>
      <c r="BW304" s="144"/>
      <c r="BX304" s="144"/>
      <c r="BY304" s="144"/>
      <c r="BZ304" s="144"/>
      <c r="CA304" s="144"/>
      <c r="CB304" s="144"/>
      <c r="CC304" s="144"/>
      <c r="CD304" s="144"/>
      <c r="CE304" s="144"/>
      <c r="CF304" s="144"/>
      <c r="CG304" s="144"/>
      <c r="CH304" s="144"/>
      <c r="CI304" s="144"/>
      <c r="CJ304" s="144"/>
      <c r="CK304" s="144"/>
      <c r="CL304" s="144"/>
      <c r="CM304" s="144"/>
      <c r="CN304" s="144"/>
      <c r="CO304" s="144"/>
      <c r="CP304" s="144"/>
      <c r="CQ304" s="144"/>
      <c r="CR304" s="144"/>
      <c r="CS304" s="144"/>
      <c r="CT304" s="144"/>
      <c r="CU304" s="144"/>
      <c r="CV304" s="144"/>
      <c r="CW304" s="144"/>
      <c r="CX304" s="144"/>
      <c r="CY304" s="144"/>
      <c r="CZ304" s="144"/>
      <c r="DA304" s="144"/>
      <c r="DB304" s="144"/>
      <c r="DC304" s="144"/>
      <c r="DD304" s="144"/>
      <c r="DE304" s="144"/>
      <c r="DF304" s="144"/>
      <c r="DG304" s="144"/>
      <c r="DH304" s="144"/>
      <c r="DI304" s="144"/>
      <c r="DJ304" s="144"/>
      <c r="DK304" s="144"/>
      <c r="DL304" s="144"/>
      <c r="DM304" s="144"/>
      <c r="DN304" s="144"/>
      <c r="DO304" s="144"/>
      <c r="DP304" s="144"/>
      <c r="DQ304" s="144"/>
      <c r="DR304" s="144"/>
      <c r="DS304" s="144"/>
      <c r="DT304" s="144"/>
      <c r="DU304" s="144"/>
      <c r="DV304" s="144"/>
      <c r="DW304" s="144"/>
      <c r="DX304" s="144"/>
      <c r="DY304" s="144"/>
      <c r="DZ304" s="144"/>
      <c r="EA304" s="144"/>
      <c r="EB304" s="144"/>
      <c r="EC304" s="144"/>
      <c r="ED304" s="144"/>
      <c r="EE304" s="144"/>
      <c r="EF304" s="144"/>
      <c r="EG304" s="144"/>
      <c r="EH304" s="144"/>
      <c r="EI304" s="144"/>
      <c r="EJ304" s="144"/>
      <c r="EK304" s="144"/>
      <c r="EL304" s="144"/>
      <c r="EM304" s="144"/>
      <c r="EN304" s="144"/>
      <c r="EO304" s="144"/>
      <c r="EP304" s="144"/>
      <c r="EQ304" s="144"/>
      <c r="ER304" s="144"/>
      <c r="ES304" s="144"/>
      <c r="ET304" s="144"/>
      <c r="EU304" s="144"/>
      <c r="EV304" s="144"/>
      <c r="EW304" s="144"/>
      <c r="EX304" s="144"/>
      <c r="EY304" s="144"/>
      <c r="EZ304" s="144"/>
      <c r="FA304" s="144"/>
      <c r="FB304" s="144"/>
      <c r="FC304" s="144"/>
      <c r="FD304" s="144"/>
      <c r="FE304" s="144"/>
      <c r="FF304" s="144"/>
      <c r="FG304" s="144"/>
      <c r="FH304" s="144"/>
      <c r="FI304" s="144"/>
      <c r="FJ304" s="144"/>
      <c r="FK304" s="144"/>
      <c r="FL304" s="144"/>
      <c r="FM304" s="144"/>
      <c r="FN304" s="144"/>
      <c r="FO304" s="144"/>
      <c r="FP304" s="144"/>
      <c r="FQ304" s="144"/>
      <c r="FR304" s="144"/>
      <c r="FS304" s="144"/>
      <c r="FT304" s="144"/>
      <c r="FU304" s="144"/>
      <c r="FV304" s="144"/>
      <c r="FW304" s="144"/>
      <c r="FX304" s="144"/>
      <c r="FY304" s="144"/>
      <c r="FZ304" s="144"/>
      <c r="GA304" s="144"/>
      <c r="GB304" s="144"/>
      <c r="GC304" s="144"/>
      <c r="GD304" s="144"/>
      <c r="GE304" s="144"/>
      <c r="GF304" s="144"/>
      <c r="GG304" s="144"/>
      <c r="GH304" s="144"/>
      <c r="GI304" s="144"/>
      <c r="GJ304" s="144"/>
      <c r="GK304" s="144"/>
      <c r="GL304" s="144"/>
      <c r="GM304" s="144"/>
      <c r="GN304" s="144"/>
      <c r="GO304" s="144"/>
      <c r="GP304" s="144"/>
      <c r="GQ304" s="144"/>
      <c r="GR304" s="144"/>
      <c r="GS304" s="144"/>
      <c r="GT304" s="144"/>
      <c r="GU304" s="144"/>
      <c r="GV304" s="144"/>
      <c r="GW304" s="144"/>
      <c r="GX304" s="144"/>
      <c r="GY304" s="144"/>
      <c r="GZ304" s="144"/>
      <c r="HA304" s="144"/>
      <c r="HB304" s="144"/>
      <c r="HC304" s="144"/>
      <c r="HD304" s="144"/>
      <c r="HE304" s="144"/>
      <c r="HF304" s="144"/>
      <c r="HG304" s="144"/>
      <c r="HH304" s="144"/>
      <c r="HI304" s="144"/>
      <c r="HJ304" s="144"/>
      <c r="HK304" s="144"/>
      <c r="HL304" s="144"/>
      <c r="HM304" s="144"/>
      <c r="HN304" s="144"/>
      <c r="HO304" s="144"/>
      <c r="HP304" s="144"/>
      <c r="HQ304" s="144"/>
      <c r="HR304" s="144"/>
      <c r="HS304" s="144"/>
      <c r="HT304" s="144"/>
      <c r="HU304" s="144"/>
      <c r="HV304" s="144"/>
      <c r="HW304" s="144"/>
      <c r="HX304" s="144"/>
      <c r="HY304" s="144"/>
      <c r="HZ304" s="144"/>
      <c r="IA304" s="144"/>
      <c r="IB304" s="144"/>
      <c r="IC304" s="144"/>
      <c r="ID304" s="144"/>
      <c r="IE304" s="144"/>
      <c r="IF304" s="144"/>
      <c r="IG304" s="144"/>
      <c r="IH304" s="144"/>
      <c r="II304" s="144"/>
      <c r="IJ304" s="144"/>
      <c r="IK304" s="144"/>
      <c r="IL304" s="144"/>
      <c r="IM304" s="144"/>
      <c r="IN304" s="144"/>
      <c r="IO304" s="144"/>
      <c r="IP304" s="144"/>
      <c r="IQ304" s="144"/>
      <c r="IR304" s="144"/>
      <c r="IS304" s="144"/>
      <c r="IT304" s="144"/>
      <c r="IU304" s="144"/>
    </row>
    <row r="305" spans="1:255" s="171" customFormat="1" ht="45.95" customHeight="1">
      <c r="A305" s="20">
        <v>12</v>
      </c>
      <c r="B305" s="97" t="s">
        <v>1812</v>
      </c>
      <c r="C305" s="315"/>
      <c r="D305" s="106"/>
      <c r="E305" s="106"/>
      <c r="F305" s="106"/>
      <c r="G305" s="106"/>
      <c r="H305" s="106"/>
      <c r="I305" s="106"/>
      <c r="J305" s="106"/>
      <c r="K305" s="106"/>
      <c r="L305" s="106"/>
      <c r="M305" s="106"/>
      <c r="N305" s="106"/>
      <c r="O305" s="106"/>
      <c r="P305" s="106"/>
      <c r="Q305" s="106"/>
      <c r="R305" s="106"/>
      <c r="S305" s="106"/>
      <c r="T305" s="350">
        <v>1000</v>
      </c>
      <c r="U305" s="106"/>
      <c r="V305" s="106"/>
      <c r="W305" s="20" t="s">
        <v>758</v>
      </c>
      <c r="X305" s="144"/>
      <c r="Y305" s="144"/>
      <c r="Z305" s="144"/>
      <c r="AA305" s="144"/>
      <c r="AB305" s="144"/>
      <c r="AC305" s="144"/>
      <c r="AD305" s="144"/>
      <c r="AE305" s="144"/>
      <c r="AF305" s="144"/>
      <c r="AG305" s="144"/>
      <c r="AH305" s="144"/>
      <c r="AI305" s="144"/>
      <c r="AJ305" s="144"/>
      <c r="AK305" s="144"/>
      <c r="AL305" s="144"/>
      <c r="AM305" s="144"/>
      <c r="AN305" s="144"/>
      <c r="AO305" s="144"/>
      <c r="AP305" s="144"/>
      <c r="AQ305" s="144"/>
      <c r="AR305" s="144"/>
      <c r="AS305" s="144"/>
      <c r="AT305" s="144"/>
      <c r="AU305" s="144"/>
      <c r="AV305" s="144"/>
      <c r="AW305" s="144"/>
      <c r="AX305" s="144"/>
      <c r="AY305" s="144"/>
      <c r="AZ305" s="144"/>
      <c r="BA305" s="144"/>
      <c r="BB305" s="144"/>
      <c r="BC305" s="144"/>
      <c r="BD305" s="144"/>
      <c r="BE305" s="144"/>
      <c r="BF305" s="144"/>
      <c r="BG305" s="144"/>
      <c r="BH305" s="144"/>
      <c r="BI305" s="144"/>
      <c r="BJ305" s="144"/>
      <c r="BK305" s="144"/>
      <c r="BL305" s="144"/>
      <c r="BM305" s="144"/>
      <c r="BN305" s="144"/>
      <c r="BO305" s="144"/>
      <c r="BP305" s="144"/>
      <c r="BQ305" s="144"/>
      <c r="BR305" s="144"/>
      <c r="BS305" s="144"/>
      <c r="BT305" s="144"/>
      <c r="BU305" s="144"/>
      <c r="BV305" s="144"/>
      <c r="BW305" s="144"/>
      <c r="BX305" s="144"/>
      <c r="BY305" s="144"/>
      <c r="BZ305" s="144"/>
      <c r="CA305" s="144"/>
      <c r="CB305" s="144"/>
      <c r="CC305" s="144"/>
      <c r="CD305" s="144"/>
      <c r="CE305" s="144"/>
      <c r="CF305" s="144"/>
      <c r="CG305" s="144"/>
      <c r="CH305" s="144"/>
      <c r="CI305" s="144"/>
      <c r="CJ305" s="144"/>
      <c r="CK305" s="144"/>
      <c r="CL305" s="144"/>
      <c r="CM305" s="144"/>
      <c r="CN305" s="144"/>
      <c r="CO305" s="144"/>
      <c r="CP305" s="144"/>
      <c r="CQ305" s="144"/>
      <c r="CR305" s="144"/>
      <c r="CS305" s="144"/>
      <c r="CT305" s="144"/>
      <c r="CU305" s="144"/>
      <c r="CV305" s="144"/>
      <c r="CW305" s="144"/>
      <c r="CX305" s="144"/>
      <c r="CY305" s="144"/>
      <c r="CZ305" s="144"/>
      <c r="DA305" s="144"/>
      <c r="DB305" s="144"/>
      <c r="DC305" s="144"/>
      <c r="DD305" s="144"/>
      <c r="DE305" s="144"/>
      <c r="DF305" s="144"/>
      <c r="DG305" s="144"/>
      <c r="DH305" s="144"/>
      <c r="DI305" s="144"/>
      <c r="DJ305" s="144"/>
      <c r="DK305" s="144"/>
      <c r="DL305" s="144"/>
      <c r="DM305" s="144"/>
      <c r="DN305" s="144"/>
      <c r="DO305" s="144"/>
      <c r="DP305" s="144"/>
      <c r="DQ305" s="144"/>
      <c r="DR305" s="144"/>
      <c r="DS305" s="144"/>
      <c r="DT305" s="144"/>
      <c r="DU305" s="144"/>
      <c r="DV305" s="144"/>
      <c r="DW305" s="144"/>
      <c r="DX305" s="144"/>
      <c r="DY305" s="144"/>
      <c r="DZ305" s="144"/>
      <c r="EA305" s="144"/>
      <c r="EB305" s="144"/>
      <c r="EC305" s="144"/>
      <c r="ED305" s="144"/>
      <c r="EE305" s="144"/>
      <c r="EF305" s="144"/>
      <c r="EG305" s="144"/>
      <c r="EH305" s="144"/>
      <c r="EI305" s="144"/>
      <c r="EJ305" s="144"/>
      <c r="EK305" s="144"/>
      <c r="EL305" s="144"/>
      <c r="EM305" s="144"/>
      <c r="EN305" s="144"/>
      <c r="EO305" s="144"/>
      <c r="EP305" s="144"/>
      <c r="EQ305" s="144"/>
      <c r="ER305" s="144"/>
      <c r="ES305" s="144"/>
      <c r="ET305" s="144"/>
      <c r="EU305" s="144"/>
      <c r="EV305" s="144"/>
      <c r="EW305" s="144"/>
      <c r="EX305" s="144"/>
      <c r="EY305" s="144"/>
      <c r="EZ305" s="144"/>
      <c r="FA305" s="144"/>
      <c r="FB305" s="144"/>
      <c r="FC305" s="144"/>
      <c r="FD305" s="144"/>
      <c r="FE305" s="144"/>
      <c r="FF305" s="144"/>
      <c r="FG305" s="144"/>
      <c r="FH305" s="144"/>
      <c r="FI305" s="144"/>
      <c r="FJ305" s="144"/>
      <c r="FK305" s="144"/>
      <c r="FL305" s="144"/>
      <c r="FM305" s="144"/>
      <c r="FN305" s="144"/>
      <c r="FO305" s="144"/>
      <c r="FP305" s="144"/>
      <c r="FQ305" s="144"/>
      <c r="FR305" s="144"/>
      <c r="FS305" s="144"/>
      <c r="FT305" s="144"/>
      <c r="FU305" s="144"/>
      <c r="FV305" s="144"/>
      <c r="FW305" s="144"/>
      <c r="FX305" s="144"/>
      <c r="FY305" s="144"/>
      <c r="FZ305" s="144"/>
      <c r="GA305" s="144"/>
      <c r="GB305" s="144"/>
      <c r="GC305" s="144"/>
      <c r="GD305" s="144"/>
      <c r="GE305" s="144"/>
      <c r="GF305" s="144"/>
      <c r="GG305" s="144"/>
      <c r="GH305" s="144"/>
      <c r="GI305" s="144"/>
      <c r="GJ305" s="144"/>
      <c r="GK305" s="144"/>
      <c r="GL305" s="144"/>
      <c r="GM305" s="144"/>
      <c r="GN305" s="144"/>
      <c r="GO305" s="144"/>
      <c r="GP305" s="144"/>
      <c r="GQ305" s="144"/>
      <c r="GR305" s="144"/>
      <c r="GS305" s="144"/>
      <c r="GT305" s="144"/>
      <c r="GU305" s="144"/>
      <c r="GV305" s="144"/>
      <c r="GW305" s="144"/>
      <c r="GX305" s="144"/>
      <c r="GY305" s="144"/>
      <c r="GZ305" s="144"/>
      <c r="HA305" s="144"/>
      <c r="HB305" s="144"/>
      <c r="HC305" s="144"/>
      <c r="HD305" s="144"/>
      <c r="HE305" s="144"/>
      <c r="HF305" s="144"/>
      <c r="HG305" s="144"/>
      <c r="HH305" s="144"/>
      <c r="HI305" s="144"/>
      <c r="HJ305" s="144"/>
      <c r="HK305" s="144"/>
      <c r="HL305" s="144"/>
      <c r="HM305" s="144"/>
      <c r="HN305" s="144"/>
      <c r="HO305" s="144"/>
      <c r="HP305" s="144"/>
      <c r="HQ305" s="144"/>
      <c r="HR305" s="144"/>
      <c r="HS305" s="144"/>
      <c r="HT305" s="144"/>
      <c r="HU305" s="144"/>
      <c r="HV305" s="144"/>
      <c r="HW305" s="144"/>
      <c r="HX305" s="144"/>
      <c r="HY305" s="144"/>
      <c r="HZ305" s="144"/>
      <c r="IA305" s="144"/>
      <c r="IB305" s="144"/>
      <c r="IC305" s="144"/>
      <c r="ID305" s="144"/>
      <c r="IE305" s="144"/>
      <c r="IF305" s="144"/>
      <c r="IG305" s="144"/>
      <c r="IH305" s="144"/>
      <c r="II305" s="144"/>
      <c r="IJ305" s="144"/>
      <c r="IK305" s="144"/>
      <c r="IL305" s="144"/>
      <c r="IM305" s="144"/>
      <c r="IN305" s="144"/>
      <c r="IO305" s="144"/>
      <c r="IP305" s="144"/>
      <c r="IQ305" s="144"/>
      <c r="IR305" s="144"/>
      <c r="IS305" s="144"/>
      <c r="IT305" s="144"/>
      <c r="IU305" s="144"/>
    </row>
    <row r="306" spans="1:255" s="119" customFormat="1" ht="37.5">
      <c r="A306" s="20">
        <v>13</v>
      </c>
      <c r="B306" s="97" t="s">
        <v>1813</v>
      </c>
      <c r="C306" s="315"/>
      <c r="D306" s="106"/>
      <c r="E306" s="106"/>
      <c r="F306" s="106"/>
      <c r="G306" s="106"/>
      <c r="H306" s="106"/>
      <c r="I306" s="106"/>
      <c r="J306" s="106"/>
      <c r="K306" s="106"/>
      <c r="L306" s="106"/>
      <c r="M306" s="106"/>
      <c r="N306" s="106"/>
      <c r="O306" s="106"/>
      <c r="P306" s="106"/>
      <c r="Q306" s="106"/>
      <c r="R306" s="106"/>
      <c r="S306" s="106"/>
      <c r="T306" s="350">
        <v>250</v>
      </c>
      <c r="U306" s="106"/>
      <c r="V306" s="106"/>
      <c r="W306" s="20" t="s">
        <v>758</v>
      </c>
      <c r="X306" s="144"/>
      <c r="Y306" s="144"/>
      <c r="Z306" s="144"/>
      <c r="AA306" s="144"/>
      <c r="AB306" s="144"/>
      <c r="AC306" s="144"/>
      <c r="AD306" s="144"/>
      <c r="AE306" s="144"/>
      <c r="AF306" s="144"/>
      <c r="AG306" s="144"/>
      <c r="AH306" s="144"/>
      <c r="AI306" s="144"/>
      <c r="AJ306" s="144"/>
      <c r="AK306" s="144"/>
      <c r="AL306" s="144"/>
      <c r="AM306" s="144"/>
      <c r="AN306" s="144"/>
      <c r="AO306" s="144"/>
      <c r="AP306" s="144"/>
      <c r="AQ306" s="144"/>
      <c r="AR306" s="144"/>
      <c r="AS306" s="144"/>
      <c r="AT306" s="144"/>
      <c r="AU306" s="144"/>
      <c r="AV306" s="144"/>
      <c r="AW306" s="144"/>
      <c r="AX306" s="144"/>
      <c r="AY306" s="144"/>
      <c r="AZ306" s="144"/>
      <c r="BA306" s="144"/>
      <c r="BB306" s="144"/>
      <c r="BC306" s="144"/>
      <c r="BD306" s="144"/>
      <c r="BE306" s="144"/>
      <c r="BF306" s="144"/>
      <c r="BG306" s="144"/>
      <c r="BH306" s="144"/>
      <c r="BI306" s="144"/>
      <c r="BJ306" s="144"/>
      <c r="BK306" s="144"/>
      <c r="BL306" s="144"/>
      <c r="BM306" s="144"/>
      <c r="BN306" s="144"/>
      <c r="BO306" s="144"/>
      <c r="BP306" s="144"/>
      <c r="BQ306" s="144"/>
      <c r="BR306" s="144"/>
      <c r="BS306" s="144"/>
      <c r="BT306" s="144"/>
      <c r="BU306" s="144"/>
      <c r="BV306" s="144"/>
      <c r="BW306" s="144"/>
      <c r="BX306" s="144"/>
      <c r="BY306" s="144"/>
      <c r="BZ306" s="144"/>
      <c r="CA306" s="144"/>
      <c r="CB306" s="144"/>
      <c r="CC306" s="144"/>
      <c r="CD306" s="144"/>
      <c r="CE306" s="144"/>
      <c r="CF306" s="144"/>
      <c r="CG306" s="144"/>
      <c r="CH306" s="144"/>
      <c r="CI306" s="144"/>
      <c r="CJ306" s="144"/>
      <c r="CK306" s="144"/>
      <c r="CL306" s="144"/>
      <c r="CM306" s="144"/>
      <c r="CN306" s="144"/>
      <c r="CO306" s="144"/>
      <c r="CP306" s="144"/>
      <c r="CQ306" s="144"/>
      <c r="CR306" s="144"/>
      <c r="CS306" s="144"/>
      <c r="CT306" s="144"/>
      <c r="CU306" s="144"/>
      <c r="CV306" s="144"/>
      <c r="CW306" s="144"/>
      <c r="CX306" s="144"/>
      <c r="CY306" s="144"/>
      <c r="CZ306" s="144"/>
      <c r="DA306" s="144"/>
      <c r="DB306" s="144"/>
      <c r="DC306" s="144"/>
      <c r="DD306" s="144"/>
      <c r="DE306" s="144"/>
      <c r="DF306" s="144"/>
      <c r="DG306" s="144"/>
      <c r="DH306" s="144"/>
      <c r="DI306" s="144"/>
      <c r="DJ306" s="144"/>
      <c r="DK306" s="144"/>
      <c r="DL306" s="144"/>
      <c r="DM306" s="144"/>
      <c r="DN306" s="144"/>
      <c r="DO306" s="144"/>
      <c r="DP306" s="144"/>
      <c r="DQ306" s="144"/>
      <c r="DR306" s="144"/>
      <c r="DS306" s="144"/>
      <c r="DT306" s="144"/>
      <c r="DU306" s="144"/>
      <c r="DV306" s="144"/>
      <c r="DW306" s="144"/>
      <c r="DX306" s="144"/>
      <c r="DY306" s="144"/>
      <c r="DZ306" s="144"/>
      <c r="EA306" s="144"/>
      <c r="EB306" s="144"/>
      <c r="EC306" s="144"/>
      <c r="ED306" s="144"/>
      <c r="EE306" s="144"/>
      <c r="EF306" s="144"/>
      <c r="EG306" s="144"/>
      <c r="EH306" s="144"/>
      <c r="EI306" s="144"/>
      <c r="EJ306" s="144"/>
      <c r="EK306" s="144"/>
      <c r="EL306" s="144"/>
      <c r="EM306" s="144"/>
      <c r="EN306" s="144"/>
      <c r="EO306" s="144"/>
      <c r="EP306" s="144"/>
      <c r="EQ306" s="144"/>
      <c r="ER306" s="144"/>
      <c r="ES306" s="144"/>
      <c r="ET306" s="144"/>
      <c r="EU306" s="144"/>
      <c r="EV306" s="144"/>
      <c r="EW306" s="144"/>
      <c r="EX306" s="144"/>
      <c r="EY306" s="144"/>
      <c r="EZ306" s="144"/>
      <c r="FA306" s="144"/>
      <c r="FB306" s="144"/>
      <c r="FC306" s="144"/>
      <c r="FD306" s="144"/>
      <c r="FE306" s="144"/>
      <c r="FF306" s="144"/>
      <c r="FG306" s="144"/>
      <c r="FH306" s="144"/>
      <c r="FI306" s="144"/>
      <c r="FJ306" s="144"/>
      <c r="FK306" s="144"/>
      <c r="FL306" s="144"/>
      <c r="FM306" s="144"/>
      <c r="FN306" s="144"/>
      <c r="FO306" s="144"/>
      <c r="FP306" s="144"/>
      <c r="FQ306" s="144"/>
      <c r="FR306" s="144"/>
      <c r="FS306" s="144"/>
      <c r="FT306" s="144"/>
      <c r="FU306" s="144"/>
      <c r="FV306" s="144"/>
      <c r="FW306" s="144"/>
      <c r="FX306" s="144"/>
      <c r="FY306" s="144"/>
      <c r="FZ306" s="144"/>
      <c r="GA306" s="144"/>
      <c r="GB306" s="144"/>
      <c r="GC306" s="144"/>
      <c r="GD306" s="144"/>
      <c r="GE306" s="144"/>
      <c r="GF306" s="144"/>
      <c r="GG306" s="144"/>
      <c r="GH306" s="144"/>
      <c r="GI306" s="144"/>
      <c r="GJ306" s="144"/>
      <c r="GK306" s="144"/>
      <c r="GL306" s="144"/>
      <c r="GM306" s="144"/>
      <c r="GN306" s="144"/>
      <c r="GO306" s="144"/>
      <c r="GP306" s="144"/>
      <c r="GQ306" s="144"/>
      <c r="GR306" s="144"/>
      <c r="GS306" s="144"/>
      <c r="GT306" s="144"/>
      <c r="GU306" s="144"/>
      <c r="GV306" s="144"/>
      <c r="GW306" s="144"/>
      <c r="GX306" s="144"/>
      <c r="GY306" s="144"/>
      <c r="GZ306" s="144"/>
      <c r="HA306" s="144"/>
      <c r="HB306" s="144"/>
      <c r="HC306" s="144"/>
      <c r="HD306" s="144"/>
      <c r="HE306" s="144"/>
      <c r="HF306" s="144"/>
      <c r="HG306" s="144"/>
      <c r="HH306" s="144"/>
      <c r="HI306" s="144"/>
      <c r="HJ306" s="144"/>
      <c r="HK306" s="144"/>
      <c r="HL306" s="144"/>
      <c r="HM306" s="144"/>
      <c r="HN306" s="144"/>
      <c r="HO306" s="144"/>
      <c r="HP306" s="144"/>
      <c r="HQ306" s="144"/>
      <c r="HR306" s="144"/>
      <c r="HS306" s="144"/>
      <c r="HT306" s="144"/>
      <c r="HU306" s="144"/>
      <c r="HV306" s="144"/>
      <c r="HW306" s="144"/>
      <c r="HX306" s="144"/>
      <c r="HY306" s="144"/>
      <c r="HZ306" s="144"/>
      <c r="IA306" s="144"/>
      <c r="IB306" s="144"/>
      <c r="IC306" s="144"/>
      <c r="ID306" s="144"/>
      <c r="IE306" s="144"/>
      <c r="IF306" s="144"/>
      <c r="IG306" s="144"/>
      <c r="IH306" s="144"/>
      <c r="II306" s="144"/>
      <c r="IJ306" s="144"/>
      <c r="IK306" s="144"/>
      <c r="IL306" s="144"/>
      <c r="IM306" s="144"/>
      <c r="IN306" s="144"/>
      <c r="IO306" s="144"/>
      <c r="IP306" s="144"/>
      <c r="IQ306" s="144"/>
      <c r="IR306" s="144"/>
      <c r="IS306" s="144"/>
      <c r="IT306" s="144"/>
      <c r="IU306" s="144"/>
    </row>
    <row r="307" spans="1:255" s="27" customFormat="1" ht="37.5">
      <c r="A307" s="20">
        <v>14</v>
      </c>
      <c r="B307" s="97" t="s">
        <v>1814</v>
      </c>
      <c r="C307" s="315"/>
      <c r="D307" s="106"/>
      <c r="E307" s="106"/>
      <c r="F307" s="106"/>
      <c r="G307" s="106"/>
      <c r="H307" s="106"/>
      <c r="I307" s="106"/>
      <c r="J307" s="106"/>
      <c r="K307" s="106"/>
      <c r="L307" s="106"/>
      <c r="M307" s="106"/>
      <c r="N307" s="106"/>
      <c r="O307" s="106"/>
      <c r="P307" s="106"/>
      <c r="Q307" s="106"/>
      <c r="R307" s="106"/>
      <c r="S307" s="106"/>
      <c r="T307" s="350">
        <v>100</v>
      </c>
      <c r="U307" s="106"/>
      <c r="V307" s="106"/>
      <c r="W307" s="20" t="s">
        <v>758</v>
      </c>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4"/>
      <c r="AY307" s="144"/>
      <c r="AZ307" s="144"/>
      <c r="BA307" s="144"/>
      <c r="BB307" s="144"/>
      <c r="BC307" s="144"/>
      <c r="BD307" s="144"/>
      <c r="BE307" s="144"/>
      <c r="BF307" s="144"/>
      <c r="BG307" s="144"/>
      <c r="BH307" s="144"/>
      <c r="BI307" s="144"/>
      <c r="BJ307" s="144"/>
      <c r="BK307" s="144"/>
      <c r="BL307" s="144"/>
      <c r="BM307" s="144"/>
      <c r="BN307" s="144"/>
      <c r="BO307" s="144"/>
      <c r="BP307" s="144"/>
      <c r="BQ307" s="144"/>
      <c r="BR307" s="144"/>
      <c r="BS307" s="144"/>
      <c r="BT307" s="144"/>
      <c r="BU307" s="144"/>
      <c r="BV307" s="144"/>
      <c r="BW307" s="144"/>
      <c r="BX307" s="144"/>
      <c r="BY307" s="144"/>
      <c r="BZ307" s="144"/>
      <c r="CA307" s="144"/>
      <c r="CB307" s="144"/>
      <c r="CC307" s="144"/>
      <c r="CD307" s="144"/>
      <c r="CE307" s="144"/>
      <c r="CF307" s="144"/>
      <c r="CG307" s="144"/>
      <c r="CH307" s="144"/>
      <c r="CI307" s="144"/>
      <c r="CJ307" s="144"/>
      <c r="CK307" s="144"/>
      <c r="CL307" s="144"/>
      <c r="CM307" s="144"/>
      <c r="CN307" s="144"/>
      <c r="CO307" s="144"/>
      <c r="CP307" s="144"/>
      <c r="CQ307" s="144"/>
      <c r="CR307" s="144"/>
      <c r="CS307" s="144"/>
      <c r="CT307" s="144"/>
      <c r="CU307" s="144"/>
      <c r="CV307" s="144"/>
      <c r="CW307" s="144"/>
      <c r="CX307" s="144"/>
      <c r="CY307" s="144"/>
      <c r="CZ307" s="144"/>
      <c r="DA307" s="144"/>
      <c r="DB307" s="144"/>
      <c r="DC307" s="144"/>
      <c r="DD307" s="144"/>
      <c r="DE307" s="144"/>
      <c r="DF307" s="144"/>
      <c r="DG307" s="144"/>
      <c r="DH307" s="144"/>
      <c r="DI307" s="144"/>
      <c r="DJ307" s="144"/>
      <c r="DK307" s="144"/>
      <c r="DL307" s="144"/>
      <c r="DM307" s="144"/>
      <c r="DN307" s="144"/>
      <c r="DO307" s="144"/>
      <c r="DP307" s="144"/>
      <c r="DQ307" s="144"/>
      <c r="DR307" s="144"/>
      <c r="DS307" s="144"/>
      <c r="DT307" s="144"/>
      <c r="DU307" s="144"/>
      <c r="DV307" s="144"/>
      <c r="DW307" s="144"/>
      <c r="DX307" s="144"/>
      <c r="DY307" s="144"/>
      <c r="DZ307" s="144"/>
      <c r="EA307" s="144"/>
      <c r="EB307" s="144"/>
      <c r="EC307" s="144"/>
      <c r="ED307" s="144"/>
      <c r="EE307" s="144"/>
      <c r="EF307" s="144"/>
      <c r="EG307" s="144"/>
      <c r="EH307" s="144"/>
      <c r="EI307" s="144"/>
      <c r="EJ307" s="144"/>
      <c r="EK307" s="144"/>
      <c r="EL307" s="144"/>
      <c r="EM307" s="144"/>
      <c r="EN307" s="144"/>
      <c r="EO307" s="144"/>
      <c r="EP307" s="144"/>
      <c r="EQ307" s="144"/>
      <c r="ER307" s="144"/>
      <c r="ES307" s="144"/>
      <c r="ET307" s="144"/>
      <c r="EU307" s="144"/>
      <c r="EV307" s="144"/>
      <c r="EW307" s="144"/>
      <c r="EX307" s="144"/>
      <c r="EY307" s="144"/>
      <c r="EZ307" s="144"/>
      <c r="FA307" s="144"/>
      <c r="FB307" s="144"/>
      <c r="FC307" s="144"/>
      <c r="FD307" s="144"/>
      <c r="FE307" s="144"/>
      <c r="FF307" s="144"/>
      <c r="FG307" s="144"/>
      <c r="FH307" s="144"/>
      <c r="FI307" s="144"/>
      <c r="FJ307" s="144"/>
      <c r="FK307" s="144"/>
      <c r="FL307" s="144"/>
      <c r="FM307" s="144"/>
      <c r="FN307" s="144"/>
      <c r="FO307" s="144"/>
      <c r="FP307" s="144"/>
      <c r="FQ307" s="144"/>
      <c r="FR307" s="144"/>
      <c r="FS307" s="144"/>
      <c r="FT307" s="144"/>
      <c r="FU307" s="144"/>
      <c r="FV307" s="144"/>
      <c r="FW307" s="144"/>
      <c r="FX307" s="144"/>
      <c r="FY307" s="144"/>
      <c r="FZ307" s="144"/>
      <c r="GA307" s="144"/>
      <c r="GB307" s="144"/>
      <c r="GC307" s="144"/>
      <c r="GD307" s="144"/>
      <c r="GE307" s="144"/>
      <c r="GF307" s="144"/>
      <c r="GG307" s="144"/>
      <c r="GH307" s="144"/>
      <c r="GI307" s="144"/>
      <c r="GJ307" s="144"/>
      <c r="GK307" s="144"/>
      <c r="GL307" s="144"/>
      <c r="GM307" s="144"/>
      <c r="GN307" s="144"/>
      <c r="GO307" s="144"/>
      <c r="GP307" s="144"/>
      <c r="GQ307" s="144"/>
      <c r="GR307" s="144"/>
      <c r="GS307" s="144"/>
      <c r="GT307" s="144"/>
      <c r="GU307" s="144"/>
      <c r="GV307" s="144"/>
      <c r="GW307" s="144"/>
      <c r="GX307" s="144"/>
      <c r="GY307" s="144"/>
      <c r="GZ307" s="144"/>
      <c r="HA307" s="144"/>
      <c r="HB307" s="144"/>
      <c r="HC307" s="144"/>
      <c r="HD307" s="144"/>
      <c r="HE307" s="144"/>
      <c r="HF307" s="144"/>
      <c r="HG307" s="144"/>
      <c r="HH307" s="144"/>
      <c r="HI307" s="144"/>
      <c r="HJ307" s="144"/>
      <c r="HK307" s="144"/>
      <c r="HL307" s="144"/>
      <c r="HM307" s="144"/>
      <c r="HN307" s="144"/>
      <c r="HO307" s="144"/>
      <c r="HP307" s="144"/>
      <c r="HQ307" s="144"/>
      <c r="HR307" s="144"/>
      <c r="HS307" s="144"/>
      <c r="HT307" s="144"/>
      <c r="HU307" s="144"/>
      <c r="HV307" s="144"/>
      <c r="HW307" s="144"/>
      <c r="HX307" s="144"/>
      <c r="HY307" s="144"/>
      <c r="HZ307" s="144"/>
      <c r="IA307" s="144"/>
      <c r="IB307" s="144"/>
      <c r="IC307" s="144"/>
      <c r="ID307" s="144"/>
      <c r="IE307" s="144"/>
      <c r="IF307" s="144"/>
      <c r="IG307" s="144"/>
      <c r="IH307" s="144"/>
      <c r="II307" s="144"/>
      <c r="IJ307" s="144"/>
      <c r="IK307" s="144"/>
      <c r="IL307" s="144"/>
      <c r="IM307" s="144"/>
      <c r="IN307" s="144"/>
      <c r="IO307" s="144"/>
      <c r="IP307" s="144"/>
      <c r="IQ307" s="144"/>
      <c r="IR307" s="144"/>
      <c r="IS307" s="144"/>
      <c r="IT307" s="144"/>
      <c r="IU307" s="144"/>
    </row>
    <row r="308" spans="1:255" s="27" customFormat="1" ht="34.5" customHeight="1">
      <c r="A308" s="20">
        <v>15</v>
      </c>
      <c r="B308" s="97" t="s">
        <v>1815</v>
      </c>
      <c r="C308" s="315"/>
      <c r="D308" s="106"/>
      <c r="E308" s="106"/>
      <c r="F308" s="106"/>
      <c r="G308" s="106"/>
      <c r="H308" s="106"/>
      <c r="I308" s="106"/>
      <c r="J308" s="106"/>
      <c r="K308" s="106"/>
      <c r="L308" s="106"/>
      <c r="M308" s="106"/>
      <c r="N308" s="106"/>
      <c r="O308" s="106"/>
      <c r="P308" s="106"/>
      <c r="Q308" s="106"/>
      <c r="R308" s="106"/>
      <c r="S308" s="106"/>
      <c r="T308" s="350">
        <v>150</v>
      </c>
      <c r="U308" s="175"/>
      <c r="V308" s="175"/>
      <c r="W308" s="20" t="s">
        <v>758</v>
      </c>
      <c r="X308" s="144"/>
      <c r="Y308" s="144"/>
      <c r="Z308" s="144"/>
      <c r="AA308" s="144"/>
      <c r="AB308" s="144"/>
      <c r="AC308" s="144"/>
      <c r="AD308" s="144"/>
      <c r="AE308" s="144"/>
      <c r="AF308" s="144"/>
      <c r="AG308" s="144"/>
      <c r="AH308" s="144"/>
      <c r="AI308" s="144"/>
      <c r="AJ308" s="144"/>
      <c r="AK308" s="144"/>
      <c r="AL308" s="144"/>
      <c r="AM308" s="144"/>
      <c r="AN308" s="144"/>
      <c r="AO308" s="144"/>
      <c r="AP308" s="144"/>
      <c r="AQ308" s="144"/>
      <c r="AR308" s="144"/>
      <c r="AS308" s="144"/>
      <c r="AT308" s="144"/>
      <c r="AU308" s="144"/>
      <c r="AV308" s="144"/>
      <c r="AW308" s="144"/>
      <c r="AX308" s="144"/>
      <c r="AY308" s="144"/>
      <c r="AZ308" s="144"/>
      <c r="BA308" s="144"/>
      <c r="BB308" s="144"/>
      <c r="BC308" s="144"/>
      <c r="BD308" s="144"/>
      <c r="BE308" s="144"/>
      <c r="BF308" s="144"/>
      <c r="BG308" s="144"/>
      <c r="BH308" s="144"/>
      <c r="BI308" s="144"/>
      <c r="BJ308" s="144"/>
      <c r="BK308" s="144"/>
      <c r="BL308" s="144"/>
      <c r="BM308" s="144"/>
      <c r="BN308" s="144"/>
      <c r="BO308" s="144"/>
      <c r="BP308" s="144"/>
      <c r="BQ308" s="144"/>
      <c r="BR308" s="144"/>
      <c r="BS308" s="144"/>
      <c r="BT308" s="144"/>
      <c r="BU308" s="144"/>
      <c r="BV308" s="144"/>
      <c r="BW308" s="144"/>
      <c r="BX308" s="144"/>
      <c r="BY308" s="144"/>
      <c r="BZ308" s="144"/>
      <c r="CA308" s="144"/>
      <c r="CB308" s="144"/>
      <c r="CC308" s="144"/>
      <c r="CD308" s="144"/>
      <c r="CE308" s="144"/>
      <c r="CF308" s="144"/>
      <c r="CG308" s="144"/>
      <c r="CH308" s="144"/>
      <c r="CI308" s="144"/>
      <c r="CJ308" s="144"/>
      <c r="CK308" s="144"/>
      <c r="CL308" s="144"/>
      <c r="CM308" s="144"/>
      <c r="CN308" s="144"/>
      <c r="CO308" s="144"/>
      <c r="CP308" s="144"/>
      <c r="CQ308" s="144"/>
      <c r="CR308" s="144"/>
      <c r="CS308" s="144"/>
      <c r="CT308" s="144"/>
      <c r="CU308" s="144"/>
      <c r="CV308" s="144"/>
      <c r="CW308" s="144"/>
      <c r="CX308" s="144"/>
      <c r="CY308" s="144"/>
      <c r="CZ308" s="144"/>
      <c r="DA308" s="144"/>
      <c r="DB308" s="144"/>
      <c r="DC308" s="144"/>
      <c r="DD308" s="144"/>
      <c r="DE308" s="144"/>
      <c r="DF308" s="144"/>
      <c r="DG308" s="144"/>
      <c r="DH308" s="144"/>
      <c r="DI308" s="144"/>
      <c r="DJ308" s="144"/>
      <c r="DK308" s="144"/>
      <c r="DL308" s="144"/>
      <c r="DM308" s="144"/>
      <c r="DN308" s="144"/>
      <c r="DO308" s="144"/>
      <c r="DP308" s="144"/>
      <c r="DQ308" s="144"/>
      <c r="DR308" s="144"/>
      <c r="DS308" s="144"/>
      <c r="DT308" s="144"/>
      <c r="DU308" s="144"/>
      <c r="DV308" s="144"/>
      <c r="DW308" s="144"/>
      <c r="DX308" s="144"/>
      <c r="DY308" s="144"/>
      <c r="DZ308" s="144"/>
      <c r="EA308" s="144"/>
      <c r="EB308" s="144"/>
      <c r="EC308" s="144"/>
      <c r="ED308" s="144"/>
      <c r="EE308" s="144"/>
      <c r="EF308" s="144"/>
      <c r="EG308" s="144"/>
      <c r="EH308" s="144"/>
      <c r="EI308" s="144"/>
      <c r="EJ308" s="144"/>
      <c r="EK308" s="144"/>
      <c r="EL308" s="144"/>
      <c r="EM308" s="144"/>
      <c r="EN308" s="144"/>
      <c r="EO308" s="144"/>
      <c r="EP308" s="144"/>
      <c r="EQ308" s="144"/>
      <c r="ER308" s="144"/>
      <c r="ES308" s="144"/>
      <c r="ET308" s="144"/>
      <c r="EU308" s="144"/>
      <c r="EV308" s="144"/>
      <c r="EW308" s="144"/>
      <c r="EX308" s="144"/>
      <c r="EY308" s="144"/>
      <c r="EZ308" s="144"/>
      <c r="FA308" s="144"/>
      <c r="FB308" s="144"/>
      <c r="FC308" s="144"/>
      <c r="FD308" s="144"/>
      <c r="FE308" s="144"/>
      <c r="FF308" s="144"/>
      <c r="FG308" s="144"/>
      <c r="FH308" s="144"/>
      <c r="FI308" s="144"/>
      <c r="FJ308" s="144"/>
      <c r="FK308" s="144"/>
      <c r="FL308" s="144"/>
      <c r="FM308" s="144"/>
      <c r="FN308" s="144"/>
      <c r="FO308" s="144"/>
      <c r="FP308" s="144"/>
      <c r="FQ308" s="144"/>
      <c r="FR308" s="144"/>
      <c r="FS308" s="144"/>
      <c r="FT308" s="144"/>
      <c r="FU308" s="144"/>
      <c r="FV308" s="144"/>
      <c r="FW308" s="144"/>
      <c r="FX308" s="144"/>
      <c r="FY308" s="144"/>
      <c r="FZ308" s="144"/>
      <c r="GA308" s="144"/>
      <c r="GB308" s="144"/>
      <c r="GC308" s="144"/>
      <c r="GD308" s="144"/>
      <c r="GE308" s="144"/>
      <c r="GF308" s="144"/>
      <c r="GG308" s="144"/>
      <c r="GH308" s="144"/>
      <c r="GI308" s="144"/>
      <c r="GJ308" s="144"/>
      <c r="GK308" s="144"/>
      <c r="GL308" s="144"/>
      <c r="GM308" s="144"/>
      <c r="GN308" s="144"/>
      <c r="GO308" s="144"/>
      <c r="GP308" s="144"/>
      <c r="GQ308" s="144"/>
      <c r="GR308" s="144"/>
      <c r="GS308" s="144"/>
      <c r="GT308" s="144"/>
      <c r="GU308" s="144"/>
      <c r="GV308" s="144"/>
      <c r="GW308" s="144"/>
      <c r="GX308" s="144"/>
      <c r="GY308" s="144"/>
      <c r="GZ308" s="144"/>
      <c r="HA308" s="144"/>
      <c r="HB308" s="144"/>
      <c r="HC308" s="144"/>
      <c r="HD308" s="144"/>
      <c r="HE308" s="144"/>
      <c r="HF308" s="144"/>
      <c r="HG308" s="144"/>
      <c r="HH308" s="144"/>
      <c r="HI308" s="144"/>
      <c r="HJ308" s="144"/>
      <c r="HK308" s="144"/>
      <c r="HL308" s="144"/>
      <c r="HM308" s="144"/>
      <c r="HN308" s="144"/>
      <c r="HO308" s="144"/>
      <c r="HP308" s="144"/>
      <c r="HQ308" s="144"/>
      <c r="HR308" s="144"/>
      <c r="HS308" s="144"/>
      <c r="HT308" s="144"/>
      <c r="HU308" s="144"/>
      <c r="HV308" s="144"/>
      <c r="HW308" s="144"/>
      <c r="HX308" s="144"/>
      <c r="HY308" s="144"/>
      <c r="HZ308" s="144"/>
      <c r="IA308" s="144"/>
      <c r="IB308" s="144"/>
      <c r="IC308" s="144"/>
      <c r="ID308" s="144"/>
      <c r="IE308" s="144"/>
      <c r="IF308" s="144"/>
      <c r="IG308" s="144"/>
      <c r="IH308" s="144"/>
      <c r="II308" s="144"/>
      <c r="IJ308" s="144"/>
      <c r="IK308" s="144"/>
      <c r="IL308" s="144"/>
      <c r="IM308" s="144"/>
      <c r="IN308" s="144"/>
      <c r="IO308" s="144"/>
      <c r="IP308" s="144"/>
      <c r="IQ308" s="144"/>
      <c r="IR308" s="144"/>
      <c r="IS308" s="144"/>
      <c r="IT308" s="144"/>
      <c r="IU308" s="144"/>
    </row>
    <row r="309" spans="1:255" s="32" customFormat="1" ht="50.1" customHeight="1">
      <c r="A309" s="20">
        <v>16</v>
      </c>
      <c r="B309" s="31" t="s">
        <v>245</v>
      </c>
      <c r="C309" s="20" t="s">
        <v>236</v>
      </c>
      <c r="D309" s="31"/>
      <c r="E309" s="20"/>
      <c r="F309" s="20"/>
      <c r="G309" s="20"/>
      <c r="H309" s="31"/>
      <c r="I309" s="31"/>
      <c r="J309" s="31"/>
      <c r="K309" s="31"/>
      <c r="L309" s="31"/>
      <c r="M309" s="31"/>
      <c r="N309" s="31"/>
      <c r="O309" s="31"/>
      <c r="P309" s="31"/>
      <c r="Q309" s="31"/>
      <c r="R309" s="31"/>
      <c r="S309" s="31"/>
      <c r="T309" s="351">
        <v>900</v>
      </c>
      <c r="U309" s="31"/>
      <c r="V309" s="31"/>
      <c r="W309" s="20" t="s">
        <v>234</v>
      </c>
    </row>
    <row r="310" spans="1:255" s="27" customFormat="1" ht="33" customHeight="1">
      <c r="A310" s="47"/>
      <c r="B310" s="95" t="s">
        <v>1273</v>
      </c>
      <c r="C310" s="47"/>
      <c r="D310" s="21"/>
      <c r="E310" s="21"/>
      <c r="F310" s="21"/>
      <c r="G310" s="21"/>
      <c r="H310" s="21"/>
      <c r="I310" s="21"/>
      <c r="J310" s="21"/>
      <c r="K310" s="21"/>
      <c r="L310" s="21"/>
      <c r="M310" s="21"/>
      <c r="N310" s="21"/>
      <c r="O310" s="21"/>
      <c r="P310" s="21"/>
      <c r="Q310" s="21"/>
      <c r="R310" s="21"/>
      <c r="S310" s="21"/>
      <c r="T310" s="357">
        <f>+SUM(T311:T324)</f>
        <v>26000</v>
      </c>
      <c r="U310" s="21"/>
      <c r="V310" s="21"/>
      <c r="W310" s="47"/>
      <c r="X310" s="22"/>
      <c r="Y310" s="22"/>
      <c r="Z310" s="22"/>
      <c r="AA310" s="22"/>
      <c r="AB310" s="22"/>
      <c r="AC310" s="22"/>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2"/>
      <c r="BD310" s="22"/>
      <c r="BE310" s="22"/>
      <c r="BF310" s="22"/>
      <c r="BG310" s="22"/>
      <c r="BH310" s="22"/>
      <c r="BI310" s="22"/>
      <c r="BJ310" s="22"/>
      <c r="BK310" s="22"/>
      <c r="BL310" s="22"/>
      <c r="BM310" s="22"/>
      <c r="BN310" s="22"/>
      <c r="BO310" s="22"/>
      <c r="BP310" s="22"/>
      <c r="BQ310" s="22"/>
      <c r="BR310" s="22"/>
      <c r="BS310" s="22"/>
      <c r="BT310" s="22"/>
      <c r="BU310" s="22"/>
      <c r="BV310" s="22"/>
      <c r="BW310" s="22"/>
      <c r="BX310" s="22"/>
      <c r="BY310" s="22"/>
      <c r="BZ310" s="22"/>
      <c r="CA310" s="22"/>
      <c r="CB310" s="22"/>
      <c r="CC310" s="22"/>
      <c r="CD310" s="22"/>
      <c r="CE310" s="22"/>
      <c r="CF310" s="22"/>
      <c r="CG310" s="22"/>
      <c r="CH310" s="22"/>
      <c r="CI310" s="22"/>
      <c r="CJ310" s="22"/>
      <c r="CK310" s="22"/>
      <c r="CL310" s="22"/>
      <c r="CM310" s="22"/>
      <c r="CN310" s="22"/>
      <c r="CO310" s="22"/>
      <c r="CP310" s="22"/>
      <c r="CQ310" s="22"/>
      <c r="CR310" s="22"/>
      <c r="CS310" s="22"/>
      <c r="CT310" s="22"/>
      <c r="CU310" s="22"/>
      <c r="CV310" s="22"/>
      <c r="CW310" s="22"/>
      <c r="CX310" s="22"/>
      <c r="CY310" s="22"/>
      <c r="CZ310" s="22"/>
      <c r="DA310" s="22"/>
      <c r="DB310" s="22"/>
      <c r="DC310" s="22"/>
      <c r="DD310" s="22"/>
      <c r="DE310" s="22"/>
      <c r="DF310" s="22"/>
      <c r="DG310" s="22"/>
      <c r="DH310" s="22"/>
      <c r="DI310" s="22"/>
      <c r="DJ310" s="22"/>
      <c r="DK310" s="22"/>
      <c r="DL310" s="22"/>
      <c r="DM310" s="22"/>
      <c r="DN310" s="22"/>
      <c r="DO310" s="22"/>
      <c r="DP310" s="22"/>
      <c r="DQ310" s="22"/>
      <c r="DR310" s="22"/>
      <c r="DS310" s="22"/>
      <c r="DT310" s="22"/>
      <c r="DU310" s="22"/>
      <c r="DV310" s="22"/>
      <c r="DW310" s="22"/>
      <c r="DX310" s="22"/>
      <c r="DY310" s="22"/>
      <c r="DZ310" s="22"/>
      <c r="EA310" s="22"/>
      <c r="EB310" s="22"/>
      <c r="EC310" s="22"/>
      <c r="ED310" s="22"/>
      <c r="EE310" s="22"/>
      <c r="EF310" s="22"/>
      <c r="EG310" s="22"/>
      <c r="EH310" s="22"/>
      <c r="EI310" s="22"/>
      <c r="EJ310" s="22"/>
      <c r="EK310" s="22"/>
      <c r="EL310" s="22"/>
      <c r="EM310" s="22"/>
      <c r="EN310" s="22"/>
      <c r="EO310" s="22"/>
      <c r="EP310" s="22"/>
      <c r="EQ310" s="22"/>
      <c r="ER310" s="22"/>
      <c r="ES310" s="22"/>
      <c r="ET310" s="22"/>
      <c r="EU310" s="22"/>
      <c r="EV310" s="22"/>
      <c r="EW310" s="22"/>
      <c r="EX310" s="22"/>
      <c r="EY310" s="22"/>
      <c r="EZ310" s="22"/>
      <c r="FA310" s="22"/>
      <c r="FB310" s="22"/>
      <c r="FC310" s="22"/>
      <c r="FD310" s="22"/>
      <c r="FE310" s="22"/>
      <c r="FF310" s="22"/>
      <c r="FG310" s="22"/>
      <c r="FH310" s="22"/>
      <c r="FI310" s="22"/>
      <c r="FJ310" s="22"/>
      <c r="FK310" s="22"/>
      <c r="FL310" s="22"/>
      <c r="FM310" s="22"/>
      <c r="FN310" s="22"/>
      <c r="FO310" s="22"/>
      <c r="FP310" s="22"/>
      <c r="FQ310" s="22"/>
      <c r="FR310" s="22"/>
      <c r="FS310" s="22"/>
      <c r="FT310" s="22"/>
      <c r="FU310" s="22"/>
      <c r="FV310" s="22"/>
      <c r="FW310" s="22"/>
      <c r="FX310" s="22"/>
      <c r="FY310" s="22"/>
      <c r="FZ310" s="22"/>
      <c r="GA310" s="22"/>
      <c r="GB310" s="22"/>
      <c r="GC310" s="22"/>
      <c r="GD310" s="22"/>
      <c r="GE310" s="22"/>
      <c r="GF310" s="22"/>
      <c r="GG310" s="22"/>
      <c r="GH310" s="22"/>
      <c r="GI310" s="22"/>
      <c r="GJ310" s="22"/>
      <c r="GK310" s="22"/>
      <c r="GL310" s="22"/>
      <c r="GM310" s="22"/>
      <c r="GN310" s="22"/>
      <c r="GO310" s="22"/>
      <c r="GP310" s="22"/>
      <c r="GQ310" s="22"/>
      <c r="GR310" s="22"/>
      <c r="GS310" s="22"/>
      <c r="GT310" s="22"/>
      <c r="GU310" s="22"/>
      <c r="GV310" s="22"/>
      <c r="GW310" s="22"/>
      <c r="GX310" s="22"/>
      <c r="GY310" s="22"/>
      <c r="GZ310" s="22"/>
      <c r="HA310" s="22"/>
      <c r="HB310" s="22"/>
      <c r="HC310" s="22"/>
      <c r="HD310" s="22"/>
      <c r="HE310" s="22"/>
      <c r="HF310" s="22"/>
      <c r="HG310" s="22"/>
      <c r="HH310" s="22"/>
      <c r="HI310" s="22"/>
      <c r="HJ310" s="22"/>
      <c r="HK310" s="22"/>
      <c r="HL310" s="22"/>
      <c r="HM310" s="22"/>
      <c r="HN310" s="22"/>
      <c r="HO310" s="22"/>
      <c r="HP310" s="22"/>
      <c r="HQ310" s="22"/>
      <c r="HR310" s="22"/>
      <c r="HS310" s="22"/>
      <c r="HT310" s="22"/>
      <c r="HU310" s="22"/>
      <c r="HV310" s="22"/>
      <c r="HW310" s="22"/>
      <c r="HX310" s="22"/>
      <c r="HY310" s="22"/>
      <c r="HZ310" s="22"/>
      <c r="IA310" s="22"/>
      <c r="IB310" s="22"/>
      <c r="IC310" s="22"/>
      <c r="ID310" s="22"/>
      <c r="IE310" s="22"/>
      <c r="IF310" s="22"/>
      <c r="IG310" s="22"/>
      <c r="IH310" s="22"/>
      <c r="II310" s="22"/>
      <c r="IJ310" s="22"/>
      <c r="IK310" s="22"/>
      <c r="IL310" s="22"/>
      <c r="IM310" s="22"/>
      <c r="IN310" s="22"/>
      <c r="IO310" s="22"/>
      <c r="IP310" s="22"/>
      <c r="IQ310" s="22"/>
      <c r="IR310" s="22"/>
      <c r="IS310" s="22"/>
      <c r="IT310" s="22"/>
      <c r="IU310" s="22"/>
    </row>
    <row r="311" spans="1:255" s="27" customFormat="1" ht="50.45" customHeight="1">
      <c r="A311" s="98">
        <v>1</v>
      </c>
      <c r="B311" s="97" t="s">
        <v>1005</v>
      </c>
      <c r="C311" s="20"/>
      <c r="D311" s="31"/>
      <c r="E311" s="31"/>
      <c r="F311" s="31"/>
      <c r="G311" s="31"/>
      <c r="H311" s="31"/>
      <c r="I311" s="31"/>
      <c r="J311" s="31"/>
      <c r="K311" s="31"/>
      <c r="L311" s="31"/>
      <c r="M311" s="31"/>
      <c r="N311" s="31"/>
      <c r="O311" s="31"/>
      <c r="P311" s="31"/>
      <c r="Q311" s="31"/>
      <c r="R311" s="31"/>
      <c r="S311" s="31"/>
      <c r="T311" s="349">
        <v>600</v>
      </c>
      <c r="U311" s="31"/>
      <c r="V311" s="31"/>
      <c r="W311" s="20" t="s">
        <v>986</v>
      </c>
      <c r="X311" s="32"/>
      <c r="Y311" s="32"/>
      <c r="Z311" s="32"/>
      <c r="AA311" s="32"/>
      <c r="AB311" s="32"/>
      <c r="AC311" s="32"/>
      <c r="AD311" s="32"/>
      <c r="AE311" s="32"/>
      <c r="AF311" s="32"/>
      <c r="AG311" s="32"/>
      <c r="AH311" s="32"/>
      <c r="AI311" s="32"/>
      <c r="AJ311" s="32"/>
      <c r="AK311" s="32"/>
      <c r="AL311" s="32"/>
      <c r="AM311" s="32"/>
      <c r="AN311" s="32"/>
      <c r="AO311" s="32"/>
      <c r="AP311" s="32"/>
      <c r="AQ311" s="32"/>
      <c r="AR311" s="32"/>
      <c r="AS311" s="32"/>
      <c r="AT311" s="32"/>
      <c r="AU311" s="32"/>
      <c r="AV311" s="32"/>
      <c r="AW311" s="32"/>
      <c r="AX311" s="32"/>
      <c r="AY311" s="32"/>
      <c r="AZ311" s="32"/>
      <c r="BA311" s="32"/>
      <c r="BB311" s="32"/>
      <c r="BC311" s="32"/>
      <c r="BD311" s="32"/>
      <c r="BE311" s="32"/>
      <c r="BF311" s="32"/>
      <c r="BG311" s="32"/>
      <c r="BH311" s="32"/>
      <c r="BI311" s="32"/>
      <c r="BJ311" s="32"/>
      <c r="BK311" s="32"/>
      <c r="BL311" s="32"/>
      <c r="BM311" s="32"/>
      <c r="BN311" s="32"/>
      <c r="BO311" s="32"/>
      <c r="BP311" s="32"/>
      <c r="BQ311" s="32"/>
      <c r="BR311" s="32"/>
      <c r="BS311" s="32"/>
      <c r="BT311" s="32"/>
      <c r="BU311" s="32"/>
      <c r="BV311" s="32"/>
      <c r="BW311" s="32"/>
      <c r="BX311" s="32"/>
      <c r="BY311" s="32"/>
      <c r="BZ311" s="32"/>
      <c r="CA311" s="32"/>
      <c r="CB311" s="32"/>
      <c r="CC311" s="32"/>
      <c r="CD311" s="32"/>
      <c r="CE311" s="32"/>
      <c r="CF311" s="32"/>
      <c r="CG311" s="32"/>
      <c r="CH311" s="32"/>
      <c r="CI311" s="32"/>
      <c r="CJ311" s="32"/>
      <c r="CK311" s="32"/>
      <c r="CL311" s="32"/>
      <c r="CM311" s="32"/>
      <c r="CN311" s="32"/>
      <c r="CO311" s="32"/>
      <c r="CP311" s="32"/>
      <c r="CQ311" s="32"/>
      <c r="CR311" s="32"/>
      <c r="CS311" s="32"/>
      <c r="CT311" s="32"/>
      <c r="CU311" s="32"/>
      <c r="CV311" s="32"/>
      <c r="CW311" s="32"/>
      <c r="CX311" s="32"/>
      <c r="CY311" s="32"/>
      <c r="CZ311" s="32"/>
      <c r="DA311" s="32"/>
      <c r="DB311" s="32"/>
      <c r="DC311" s="32"/>
      <c r="DD311" s="32"/>
      <c r="DE311" s="32"/>
      <c r="DF311" s="32"/>
      <c r="DG311" s="32"/>
      <c r="DH311" s="32"/>
      <c r="DI311" s="32"/>
      <c r="DJ311" s="32"/>
      <c r="DK311" s="32"/>
      <c r="DL311" s="32"/>
      <c r="DM311" s="32"/>
      <c r="DN311" s="32"/>
      <c r="DO311" s="32"/>
      <c r="DP311" s="32"/>
      <c r="DQ311" s="32"/>
      <c r="DR311" s="32"/>
      <c r="DS311" s="32"/>
      <c r="DT311" s="32"/>
      <c r="DU311" s="32"/>
      <c r="DV311" s="32"/>
      <c r="DW311" s="32"/>
      <c r="DX311" s="32"/>
      <c r="DY311" s="32"/>
      <c r="DZ311" s="32"/>
      <c r="EA311" s="32"/>
      <c r="EB311" s="32"/>
      <c r="EC311" s="32"/>
      <c r="ED311" s="32"/>
      <c r="EE311" s="32"/>
      <c r="EF311" s="32"/>
      <c r="EG311" s="32"/>
      <c r="EH311" s="32"/>
      <c r="EI311" s="32"/>
      <c r="EJ311" s="32"/>
      <c r="EK311" s="32"/>
      <c r="EL311" s="32"/>
      <c r="EM311" s="32"/>
      <c r="EN311" s="32"/>
      <c r="EO311" s="32"/>
      <c r="EP311" s="32"/>
      <c r="EQ311" s="32"/>
      <c r="ER311" s="32"/>
      <c r="ES311" s="32"/>
      <c r="ET311" s="32"/>
      <c r="EU311" s="32"/>
      <c r="EV311" s="32"/>
      <c r="EW311" s="32"/>
      <c r="EX311" s="32"/>
      <c r="EY311" s="32"/>
      <c r="EZ311" s="32"/>
      <c r="FA311" s="32"/>
      <c r="FB311" s="32"/>
      <c r="FC311" s="32"/>
      <c r="FD311" s="32"/>
      <c r="FE311" s="32"/>
      <c r="FF311" s="32"/>
      <c r="FG311" s="32"/>
      <c r="FH311" s="32"/>
      <c r="FI311" s="32"/>
      <c r="FJ311" s="32"/>
      <c r="FK311" s="32"/>
      <c r="FL311" s="32"/>
      <c r="FM311" s="32"/>
      <c r="FN311" s="32"/>
      <c r="FO311" s="32"/>
      <c r="FP311" s="32"/>
      <c r="FQ311" s="32"/>
      <c r="FR311" s="32"/>
      <c r="FS311" s="32"/>
      <c r="FT311" s="32"/>
      <c r="FU311" s="32"/>
      <c r="FV311" s="32"/>
      <c r="FW311" s="32"/>
      <c r="FX311" s="32"/>
      <c r="FY311" s="32"/>
      <c r="FZ311" s="32"/>
      <c r="GA311" s="32"/>
      <c r="GB311" s="32"/>
      <c r="GC311" s="32"/>
      <c r="GD311" s="32"/>
      <c r="GE311" s="32"/>
      <c r="GF311" s="32"/>
      <c r="GG311" s="32"/>
      <c r="GH311" s="32"/>
      <c r="GI311" s="32"/>
      <c r="GJ311" s="32"/>
      <c r="GK311" s="32"/>
      <c r="GL311" s="32"/>
      <c r="GM311" s="32"/>
      <c r="GN311" s="32"/>
      <c r="GO311" s="32"/>
      <c r="GP311" s="32"/>
      <c r="GQ311" s="32"/>
      <c r="GR311" s="32"/>
      <c r="GS311" s="32"/>
      <c r="GT311" s="32"/>
      <c r="GU311" s="32"/>
      <c r="GV311" s="32"/>
      <c r="GW311" s="32"/>
      <c r="GX311" s="32"/>
      <c r="GY311" s="32"/>
      <c r="GZ311" s="32"/>
      <c r="HA311" s="32"/>
      <c r="HB311" s="32"/>
      <c r="HC311" s="32"/>
      <c r="HD311" s="32"/>
      <c r="HE311" s="32"/>
      <c r="HF311" s="32"/>
      <c r="HG311" s="32"/>
      <c r="HH311" s="32"/>
      <c r="HI311" s="32"/>
      <c r="HJ311" s="32"/>
      <c r="HK311" s="32"/>
      <c r="HL311" s="32"/>
      <c r="HM311" s="32"/>
      <c r="HN311" s="32"/>
      <c r="HO311" s="32"/>
      <c r="HP311" s="32"/>
      <c r="HQ311" s="32"/>
      <c r="HR311" s="32"/>
      <c r="HS311" s="32"/>
      <c r="HT311" s="32"/>
      <c r="HU311" s="32"/>
      <c r="HV311" s="32"/>
      <c r="HW311" s="32"/>
      <c r="HX311" s="32"/>
      <c r="HY311" s="32"/>
      <c r="HZ311" s="32"/>
      <c r="IA311" s="32"/>
      <c r="IB311" s="32"/>
      <c r="IC311" s="32"/>
      <c r="ID311" s="32"/>
      <c r="IE311" s="32"/>
      <c r="IF311" s="32"/>
      <c r="IG311" s="32"/>
      <c r="IH311" s="32"/>
      <c r="II311" s="32"/>
      <c r="IJ311" s="32"/>
      <c r="IK311" s="32"/>
      <c r="IL311" s="32"/>
      <c r="IM311" s="32"/>
      <c r="IN311" s="32"/>
      <c r="IO311" s="32"/>
      <c r="IP311" s="32"/>
      <c r="IQ311" s="32"/>
      <c r="IR311" s="32"/>
      <c r="IS311" s="32"/>
      <c r="IT311" s="32"/>
      <c r="IU311" s="32"/>
    </row>
    <row r="312" spans="1:255" s="27" customFormat="1" ht="45" customHeight="1">
      <c r="A312" s="98">
        <v>2</v>
      </c>
      <c r="B312" s="97" t="s">
        <v>1051</v>
      </c>
      <c r="C312" s="98"/>
      <c r="D312" s="141"/>
      <c r="E312" s="98"/>
      <c r="F312" s="98"/>
      <c r="G312" s="98"/>
      <c r="H312" s="98"/>
      <c r="I312" s="98"/>
      <c r="J312" s="141"/>
      <c r="K312" s="141"/>
      <c r="L312" s="141"/>
      <c r="M312" s="141"/>
      <c r="N312" s="141"/>
      <c r="O312" s="141"/>
      <c r="P312" s="141"/>
      <c r="Q312" s="141"/>
      <c r="R312" s="141"/>
      <c r="S312" s="141"/>
      <c r="T312" s="349">
        <v>1300</v>
      </c>
      <c r="U312" s="141"/>
      <c r="V312" s="141"/>
      <c r="W312" s="20" t="s">
        <v>986</v>
      </c>
      <c r="X312" s="171"/>
      <c r="Y312" s="171"/>
      <c r="Z312" s="171"/>
      <c r="AA312" s="171"/>
      <c r="AB312" s="171"/>
      <c r="AC312" s="171"/>
      <c r="AD312" s="171"/>
      <c r="AE312" s="171"/>
      <c r="AF312" s="171"/>
      <c r="AG312" s="171"/>
      <c r="AH312" s="171"/>
      <c r="AI312" s="171"/>
      <c r="AJ312" s="171"/>
      <c r="AK312" s="171"/>
      <c r="AL312" s="171"/>
      <c r="AM312" s="171"/>
      <c r="AN312" s="171"/>
      <c r="AO312" s="171"/>
      <c r="AP312" s="171"/>
      <c r="AQ312" s="171"/>
      <c r="AR312" s="171"/>
      <c r="AS312" s="171"/>
      <c r="AT312" s="171"/>
      <c r="AU312" s="171"/>
      <c r="AV312" s="171"/>
      <c r="AW312" s="171"/>
      <c r="AX312" s="171"/>
      <c r="AY312" s="171"/>
      <c r="AZ312" s="171"/>
      <c r="BA312" s="171"/>
      <c r="BB312" s="171"/>
      <c r="BC312" s="171"/>
      <c r="BD312" s="171"/>
      <c r="BE312" s="171"/>
      <c r="BF312" s="171"/>
      <c r="BG312" s="171"/>
      <c r="BH312" s="171"/>
      <c r="BI312" s="171"/>
      <c r="BJ312" s="171"/>
      <c r="BK312" s="171"/>
      <c r="BL312" s="171"/>
      <c r="BM312" s="171"/>
      <c r="BN312" s="171"/>
      <c r="BO312" s="171"/>
      <c r="BP312" s="171"/>
      <c r="BQ312" s="171"/>
      <c r="BR312" s="171"/>
      <c r="BS312" s="171"/>
      <c r="BT312" s="171"/>
      <c r="BU312" s="171"/>
      <c r="BV312" s="171"/>
      <c r="BW312" s="171"/>
      <c r="BX312" s="171"/>
      <c r="BY312" s="171"/>
      <c r="BZ312" s="171"/>
      <c r="CA312" s="171"/>
      <c r="CB312" s="171"/>
      <c r="CC312" s="171"/>
      <c r="CD312" s="171"/>
      <c r="CE312" s="171"/>
      <c r="CF312" s="171"/>
      <c r="CG312" s="171"/>
      <c r="CH312" s="171"/>
      <c r="CI312" s="171"/>
      <c r="CJ312" s="171"/>
      <c r="CK312" s="171"/>
      <c r="CL312" s="171"/>
      <c r="CM312" s="171"/>
      <c r="CN312" s="171"/>
      <c r="CO312" s="171"/>
      <c r="CP312" s="171"/>
      <c r="CQ312" s="171"/>
      <c r="CR312" s="171"/>
      <c r="CS312" s="171"/>
      <c r="CT312" s="171"/>
      <c r="CU312" s="171"/>
      <c r="CV312" s="171"/>
      <c r="CW312" s="171"/>
      <c r="CX312" s="171"/>
      <c r="CY312" s="171"/>
      <c r="CZ312" s="171"/>
      <c r="DA312" s="171"/>
      <c r="DB312" s="171"/>
      <c r="DC312" s="171"/>
      <c r="DD312" s="171"/>
      <c r="DE312" s="171"/>
      <c r="DF312" s="171"/>
      <c r="DG312" s="171"/>
      <c r="DH312" s="171"/>
      <c r="DI312" s="171"/>
      <c r="DJ312" s="171"/>
      <c r="DK312" s="171"/>
      <c r="DL312" s="171"/>
      <c r="DM312" s="171"/>
      <c r="DN312" s="171"/>
      <c r="DO312" s="171"/>
      <c r="DP312" s="171"/>
      <c r="DQ312" s="171"/>
      <c r="DR312" s="171"/>
      <c r="DS312" s="171"/>
      <c r="DT312" s="171"/>
      <c r="DU312" s="171"/>
      <c r="DV312" s="171"/>
      <c r="DW312" s="171"/>
      <c r="DX312" s="171"/>
      <c r="DY312" s="171"/>
      <c r="DZ312" s="171"/>
      <c r="EA312" s="171"/>
      <c r="EB312" s="171"/>
      <c r="EC312" s="171"/>
      <c r="ED312" s="171"/>
      <c r="EE312" s="171"/>
      <c r="EF312" s="171"/>
      <c r="EG312" s="171"/>
      <c r="EH312" s="171"/>
      <c r="EI312" s="171"/>
      <c r="EJ312" s="171"/>
      <c r="EK312" s="171"/>
      <c r="EL312" s="171"/>
      <c r="EM312" s="171"/>
      <c r="EN312" s="171"/>
      <c r="EO312" s="171"/>
      <c r="EP312" s="171"/>
      <c r="EQ312" s="171"/>
      <c r="ER312" s="171"/>
      <c r="ES312" s="171"/>
      <c r="ET312" s="171"/>
      <c r="EU312" s="171"/>
      <c r="EV312" s="171"/>
      <c r="EW312" s="171"/>
      <c r="EX312" s="171"/>
      <c r="EY312" s="171"/>
      <c r="EZ312" s="171"/>
      <c r="FA312" s="171"/>
      <c r="FB312" s="171"/>
      <c r="FC312" s="171"/>
      <c r="FD312" s="171"/>
      <c r="FE312" s="171"/>
      <c r="FF312" s="171"/>
      <c r="FG312" s="171"/>
      <c r="FH312" s="171"/>
      <c r="FI312" s="171"/>
      <c r="FJ312" s="171"/>
      <c r="FK312" s="171"/>
      <c r="FL312" s="171"/>
      <c r="FM312" s="171"/>
      <c r="FN312" s="171"/>
      <c r="FO312" s="171"/>
      <c r="FP312" s="171"/>
      <c r="FQ312" s="171"/>
      <c r="FR312" s="171"/>
      <c r="FS312" s="171"/>
      <c r="FT312" s="171"/>
      <c r="FU312" s="171"/>
      <c r="FV312" s="171"/>
      <c r="FW312" s="171"/>
      <c r="FX312" s="171"/>
      <c r="FY312" s="171"/>
      <c r="FZ312" s="171"/>
      <c r="GA312" s="171"/>
      <c r="GB312" s="171"/>
      <c r="GC312" s="171"/>
      <c r="GD312" s="171"/>
      <c r="GE312" s="171"/>
      <c r="GF312" s="171"/>
      <c r="GG312" s="171"/>
      <c r="GH312" s="171"/>
      <c r="GI312" s="171"/>
      <c r="GJ312" s="171"/>
      <c r="GK312" s="171"/>
      <c r="GL312" s="171"/>
      <c r="GM312" s="171"/>
      <c r="GN312" s="171"/>
      <c r="GO312" s="171"/>
      <c r="GP312" s="171"/>
      <c r="GQ312" s="171"/>
      <c r="GR312" s="171"/>
      <c r="GS312" s="171"/>
      <c r="GT312" s="171"/>
      <c r="GU312" s="171"/>
      <c r="GV312" s="171"/>
      <c r="GW312" s="171"/>
      <c r="GX312" s="171"/>
      <c r="GY312" s="171"/>
      <c r="GZ312" s="171"/>
      <c r="HA312" s="171"/>
      <c r="HB312" s="171"/>
      <c r="HC312" s="171"/>
      <c r="HD312" s="171"/>
      <c r="HE312" s="171"/>
      <c r="HF312" s="171"/>
      <c r="HG312" s="171"/>
      <c r="HH312" s="171"/>
      <c r="HI312" s="171"/>
      <c r="HJ312" s="171"/>
      <c r="HK312" s="171"/>
      <c r="HL312" s="171"/>
      <c r="HM312" s="171"/>
      <c r="HN312" s="171"/>
      <c r="HO312" s="171"/>
      <c r="HP312" s="171"/>
      <c r="HQ312" s="171"/>
      <c r="HR312" s="171"/>
      <c r="HS312" s="171"/>
      <c r="HT312" s="171"/>
      <c r="HU312" s="171"/>
      <c r="HV312" s="171"/>
      <c r="HW312" s="171"/>
      <c r="HX312" s="171"/>
      <c r="HY312" s="171"/>
      <c r="HZ312" s="171"/>
      <c r="IA312" s="171"/>
      <c r="IB312" s="171"/>
      <c r="IC312" s="171"/>
      <c r="ID312" s="171"/>
      <c r="IE312" s="171"/>
      <c r="IF312" s="171"/>
      <c r="IG312" s="171"/>
      <c r="IH312" s="171"/>
      <c r="II312" s="171"/>
      <c r="IJ312" s="171"/>
      <c r="IK312" s="171"/>
      <c r="IL312" s="171"/>
      <c r="IM312" s="171"/>
      <c r="IN312" s="171"/>
      <c r="IO312" s="171"/>
      <c r="IP312" s="171"/>
      <c r="IQ312" s="171"/>
      <c r="IR312" s="171"/>
      <c r="IS312" s="171"/>
      <c r="IT312" s="171"/>
      <c r="IU312" s="171"/>
    </row>
    <row r="313" spans="1:255" s="32" customFormat="1" ht="57" customHeight="1">
      <c r="A313" s="98">
        <v>3</v>
      </c>
      <c r="B313" s="31" t="s">
        <v>370</v>
      </c>
      <c r="C313" s="20" t="s">
        <v>236</v>
      </c>
      <c r="D313" s="31"/>
      <c r="E313" s="31"/>
      <c r="F313" s="31"/>
      <c r="G313" s="31"/>
      <c r="H313" s="31"/>
      <c r="I313" s="31"/>
      <c r="J313" s="31"/>
      <c r="K313" s="31"/>
      <c r="L313" s="31"/>
      <c r="M313" s="31"/>
      <c r="N313" s="31"/>
      <c r="O313" s="31"/>
      <c r="P313" s="31"/>
      <c r="Q313" s="31"/>
      <c r="R313" s="31"/>
      <c r="S313" s="31"/>
      <c r="T313" s="350">
        <v>450</v>
      </c>
      <c r="U313" s="31"/>
      <c r="V313" s="31"/>
      <c r="W313" s="20" t="s">
        <v>354</v>
      </c>
    </row>
    <row r="314" spans="1:255" s="144" customFormat="1" ht="48.6" customHeight="1">
      <c r="A314" s="98">
        <v>4</v>
      </c>
      <c r="B314" s="116" t="s">
        <v>1442</v>
      </c>
      <c r="C314" s="20" t="s">
        <v>236</v>
      </c>
      <c r="D314" s="31"/>
      <c r="E314" s="31"/>
      <c r="F314" s="31"/>
      <c r="G314" s="31"/>
      <c r="H314" s="31"/>
      <c r="I314" s="31"/>
      <c r="J314" s="31"/>
      <c r="K314" s="31"/>
      <c r="L314" s="31"/>
      <c r="M314" s="31"/>
      <c r="N314" s="31"/>
      <c r="O314" s="31"/>
      <c r="P314" s="31"/>
      <c r="Q314" s="31"/>
      <c r="R314" s="31"/>
      <c r="S314" s="31"/>
      <c r="T314" s="350">
        <v>1200</v>
      </c>
      <c r="U314" s="31"/>
      <c r="V314" s="31"/>
      <c r="W314" s="20" t="s">
        <v>354</v>
      </c>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c r="AY314" s="32"/>
      <c r="AZ314" s="32"/>
      <c r="BA314" s="32"/>
      <c r="BB314" s="32"/>
      <c r="BC314" s="32"/>
      <c r="BD314" s="32"/>
      <c r="BE314" s="32"/>
      <c r="BF314" s="32"/>
      <c r="BG314" s="32"/>
      <c r="BH314" s="32"/>
      <c r="BI314" s="32"/>
      <c r="BJ314" s="32"/>
      <c r="BK314" s="32"/>
      <c r="BL314" s="32"/>
      <c r="BM314" s="32"/>
      <c r="BN314" s="32"/>
      <c r="BO314" s="32"/>
      <c r="BP314" s="32"/>
      <c r="BQ314" s="32"/>
      <c r="BR314" s="32"/>
      <c r="BS314" s="32"/>
      <c r="BT314" s="32"/>
      <c r="BU314" s="32"/>
      <c r="BV314" s="32"/>
      <c r="BW314" s="32"/>
      <c r="BX314" s="32"/>
      <c r="BY314" s="32"/>
      <c r="BZ314" s="32"/>
      <c r="CA314" s="32"/>
      <c r="CB314" s="32"/>
      <c r="CC314" s="32"/>
      <c r="CD314" s="32"/>
      <c r="CE314" s="32"/>
      <c r="CF314" s="32"/>
      <c r="CG314" s="32"/>
      <c r="CH314" s="32"/>
      <c r="CI314" s="32"/>
      <c r="CJ314" s="32"/>
      <c r="CK314" s="32"/>
      <c r="CL314" s="32"/>
      <c r="CM314" s="32"/>
      <c r="CN314" s="32"/>
      <c r="CO314" s="32"/>
      <c r="CP314" s="32"/>
      <c r="CQ314" s="32"/>
      <c r="CR314" s="32"/>
      <c r="CS314" s="32"/>
      <c r="CT314" s="32"/>
      <c r="CU314" s="32"/>
      <c r="CV314" s="32"/>
      <c r="CW314" s="32"/>
      <c r="CX314" s="32"/>
      <c r="CY314" s="32"/>
      <c r="CZ314" s="32"/>
      <c r="DA314" s="32"/>
      <c r="DB314" s="32"/>
      <c r="DC314" s="32"/>
      <c r="DD314" s="32"/>
      <c r="DE314" s="32"/>
      <c r="DF314" s="32"/>
      <c r="DG314" s="32"/>
      <c r="DH314" s="32"/>
      <c r="DI314" s="32"/>
      <c r="DJ314" s="32"/>
      <c r="DK314" s="32"/>
      <c r="DL314" s="32"/>
      <c r="DM314" s="32"/>
      <c r="DN314" s="32"/>
      <c r="DO314" s="32"/>
      <c r="DP314" s="32"/>
      <c r="DQ314" s="32"/>
      <c r="DR314" s="32"/>
      <c r="DS314" s="32"/>
      <c r="DT314" s="32"/>
      <c r="DU314" s="32"/>
      <c r="DV314" s="32"/>
      <c r="DW314" s="32"/>
      <c r="DX314" s="32"/>
      <c r="DY314" s="32"/>
      <c r="DZ314" s="32"/>
      <c r="EA314" s="32"/>
      <c r="EB314" s="32"/>
      <c r="EC314" s="32"/>
      <c r="ED314" s="32"/>
      <c r="EE314" s="32"/>
      <c r="EF314" s="32"/>
      <c r="EG314" s="32"/>
      <c r="EH314" s="32"/>
      <c r="EI314" s="32"/>
      <c r="EJ314" s="32"/>
      <c r="EK314" s="32"/>
      <c r="EL314" s="32"/>
      <c r="EM314" s="32"/>
      <c r="EN314" s="32"/>
      <c r="EO314" s="32"/>
      <c r="EP314" s="32"/>
      <c r="EQ314" s="32"/>
      <c r="ER314" s="32"/>
      <c r="ES314" s="32"/>
      <c r="ET314" s="32"/>
      <c r="EU314" s="32"/>
      <c r="EV314" s="32"/>
      <c r="EW314" s="32"/>
      <c r="EX314" s="32"/>
      <c r="EY314" s="32"/>
      <c r="EZ314" s="32"/>
      <c r="FA314" s="32"/>
      <c r="FB314" s="32"/>
      <c r="FC314" s="32"/>
      <c r="FD314" s="32"/>
      <c r="FE314" s="32"/>
      <c r="FF314" s="32"/>
      <c r="FG314" s="32"/>
      <c r="FH314" s="32"/>
      <c r="FI314" s="32"/>
      <c r="FJ314" s="32"/>
      <c r="FK314" s="32"/>
      <c r="FL314" s="32"/>
      <c r="FM314" s="32"/>
      <c r="FN314" s="32"/>
      <c r="FO314" s="32"/>
      <c r="FP314" s="32"/>
      <c r="FQ314" s="32"/>
      <c r="FR314" s="32"/>
      <c r="FS314" s="32"/>
      <c r="FT314" s="32"/>
      <c r="FU314" s="32"/>
      <c r="FV314" s="32"/>
      <c r="FW314" s="32"/>
      <c r="FX314" s="32"/>
      <c r="FY314" s="32"/>
      <c r="FZ314" s="32"/>
      <c r="GA314" s="32"/>
      <c r="GB314" s="32"/>
      <c r="GC314" s="32"/>
      <c r="GD314" s="32"/>
      <c r="GE314" s="32"/>
      <c r="GF314" s="32"/>
      <c r="GG314" s="32"/>
      <c r="GH314" s="32"/>
      <c r="GI314" s="32"/>
      <c r="GJ314" s="32"/>
      <c r="GK314" s="32"/>
      <c r="GL314" s="32"/>
      <c r="GM314" s="32"/>
      <c r="GN314" s="32"/>
      <c r="GO314" s="32"/>
      <c r="GP314" s="32"/>
      <c r="GQ314" s="32"/>
      <c r="GR314" s="32"/>
      <c r="GS314" s="32"/>
      <c r="GT314" s="32"/>
      <c r="GU314" s="32"/>
      <c r="GV314" s="32"/>
      <c r="GW314" s="32"/>
      <c r="GX314" s="32"/>
      <c r="GY314" s="32"/>
      <c r="GZ314" s="32"/>
      <c r="HA314" s="32"/>
      <c r="HB314" s="32"/>
      <c r="HC314" s="32"/>
      <c r="HD314" s="32"/>
      <c r="HE314" s="32"/>
      <c r="HF314" s="32"/>
      <c r="HG314" s="32"/>
      <c r="HH314" s="32"/>
      <c r="HI314" s="32"/>
      <c r="HJ314" s="32"/>
      <c r="HK314" s="32"/>
      <c r="HL314" s="32"/>
      <c r="HM314" s="32"/>
      <c r="HN314" s="32"/>
      <c r="HO314" s="32"/>
      <c r="HP314" s="32"/>
      <c r="HQ314" s="32"/>
      <c r="HR314" s="32"/>
      <c r="HS314" s="32"/>
      <c r="HT314" s="32"/>
      <c r="HU314" s="32"/>
      <c r="HV314" s="32"/>
      <c r="HW314" s="32"/>
      <c r="HX314" s="32"/>
      <c r="HY314" s="32"/>
      <c r="HZ314" s="32"/>
      <c r="IA314" s="32"/>
      <c r="IB314" s="32"/>
      <c r="IC314" s="32"/>
      <c r="ID314" s="32"/>
      <c r="IE314" s="32"/>
      <c r="IF314" s="32"/>
      <c r="IG314" s="32"/>
      <c r="IH314" s="32"/>
      <c r="II314" s="32"/>
      <c r="IJ314" s="32"/>
      <c r="IK314" s="32"/>
      <c r="IL314" s="32"/>
      <c r="IM314" s="32"/>
      <c r="IN314" s="32"/>
      <c r="IO314" s="32"/>
      <c r="IP314" s="32"/>
      <c r="IQ314" s="32"/>
      <c r="IR314" s="32"/>
      <c r="IS314" s="32"/>
      <c r="IT314" s="32"/>
      <c r="IU314" s="32"/>
    </row>
    <row r="315" spans="1:255" s="27" customFormat="1" ht="48.95" customHeight="1">
      <c r="A315" s="98">
        <v>5</v>
      </c>
      <c r="B315" s="31" t="s">
        <v>371</v>
      </c>
      <c r="C315" s="20" t="s">
        <v>236</v>
      </c>
      <c r="D315" s="31"/>
      <c r="E315" s="31"/>
      <c r="F315" s="31"/>
      <c r="G315" s="31"/>
      <c r="H315" s="31"/>
      <c r="I315" s="31"/>
      <c r="J315" s="31"/>
      <c r="K315" s="31"/>
      <c r="L315" s="31"/>
      <c r="M315" s="31"/>
      <c r="N315" s="31"/>
      <c r="O315" s="31"/>
      <c r="P315" s="31"/>
      <c r="Q315" s="31"/>
      <c r="R315" s="31"/>
      <c r="S315" s="31"/>
      <c r="T315" s="350">
        <v>1000</v>
      </c>
      <c r="U315" s="31"/>
      <c r="V315" s="31"/>
      <c r="W315" s="20" t="s">
        <v>354</v>
      </c>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c r="AY315" s="32"/>
      <c r="AZ315" s="32"/>
      <c r="BA315" s="32"/>
      <c r="BB315" s="32"/>
      <c r="BC315" s="32"/>
      <c r="BD315" s="32"/>
      <c r="BE315" s="32"/>
      <c r="BF315" s="32"/>
      <c r="BG315" s="32"/>
      <c r="BH315" s="32"/>
      <c r="BI315" s="32"/>
      <c r="BJ315" s="32"/>
      <c r="BK315" s="32"/>
      <c r="BL315" s="32"/>
      <c r="BM315" s="32"/>
      <c r="BN315" s="32"/>
      <c r="BO315" s="32"/>
      <c r="BP315" s="32"/>
      <c r="BQ315" s="32"/>
      <c r="BR315" s="32"/>
      <c r="BS315" s="32"/>
      <c r="BT315" s="32"/>
      <c r="BU315" s="32"/>
      <c r="BV315" s="32"/>
      <c r="BW315" s="32"/>
      <c r="BX315" s="32"/>
      <c r="BY315" s="32"/>
      <c r="BZ315" s="32"/>
      <c r="CA315" s="32"/>
      <c r="CB315" s="32"/>
      <c r="CC315" s="32"/>
      <c r="CD315" s="32"/>
      <c r="CE315" s="32"/>
      <c r="CF315" s="32"/>
      <c r="CG315" s="32"/>
      <c r="CH315" s="32"/>
      <c r="CI315" s="32"/>
      <c r="CJ315" s="32"/>
      <c r="CK315" s="32"/>
      <c r="CL315" s="32"/>
      <c r="CM315" s="32"/>
      <c r="CN315" s="32"/>
      <c r="CO315" s="32"/>
      <c r="CP315" s="32"/>
      <c r="CQ315" s="32"/>
      <c r="CR315" s="32"/>
      <c r="CS315" s="32"/>
      <c r="CT315" s="32"/>
      <c r="CU315" s="32"/>
      <c r="CV315" s="32"/>
      <c r="CW315" s="32"/>
      <c r="CX315" s="32"/>
      <c r="CY315" s="32"/>
      <c r="CZ315" s="32"/>
      <c r="DA315" s="32"/>
      <c r="DB315" s="32"/>
      <c r="DC315" s="32"/>
      <c r="DD315" s="32"/>
      <c r="DE315" s="32"/>
      <c r="DF315" s="32"/>
      <c r="DG315" s="32"/>
      <c r="DH315" s="32"/>
      <c r="DI315" s="32"/>
      <c r="DJ315" s="32"/>
      <c r="DK315" s="32"/>
      <c r="DL315" s="32"/>
      <c r="DM315" s="32"/>
      <c r="DN315" s="32"/>
      <c r="DO315" s="32"/>
      <c r="DP315" s="32"/>
      <c r="DQ315" s="32"/>
      <c r="DR315" s="32"/>
      <c r="DS315" s="32"/>
      <c r="DT315" s="32"/>
      <c r="DU315" s="32"/>
      <c r="DV315" s="32"/>
      <c r="DW315" s="32"/>
      <c r="DX315" s="32"/>
      <c r="DY315" s="32"/>
      <c r="DZ315" s="32"/>
      <c r="EA315" s="32"/>
      <c r="EB315" s="32"/>
      <c r="EC315" s="32"/>
      <c r="ED315" s="32"/>
      <c r="EE315" s="32"/>
      <c r="EF315" s="32"/>
      <c r="EG315" s="32"/>
      <c r="EH315" s="32"/>
      <c r="EI315" s="32"/>
      <c r="EJ315" s="32"/>
      <c r="EK315" s="32"/>
      <c r="EL315" s="32"/>
      <c r="EM315" s="32"/>
      <c r="EN315" s="32"/>
      <c r="EO315" s="32"/>
      <c r="EP315" s="32"/>
      <c r="EQ315" s="32"/>
      <c r="ER315" s="32"/>
      <c r="ES315" s="32"/>
      <c r="ET315" s="32"/>
      <c r="EU315" s="32"/>
      <c r="EV315" s="32"/>
      <c r="EW315" s="32"/>
      <c r="EX315" s="32"/>
      <c r="EY315" s="32"/>
      <c r="EZ315" s="32"/>
      <c r="FA315" s="32"/>
      <c r="FB315" s="32"/>
      <c r="FC315" s="32"/>
      <c r="FD315" s="32"/>
      <c r="FE315" s="32"/>
      <c r="FF315" s="32"/>
      <c r="FG315" s="32"/>
      <c r="FH315" s="32"/>
      <c r="FI315" s="32"/>
      <c r="FJ315" s="32"/>
      <c r="FK315" s="32"/>
      <c r="FL315" s="32"/>
      <c r="FM315" s="32"/>
      <c r="FN315" s="32"/>
      <c r="FO315" s="32"/>
      <c r="FP315" s="32"/>
      <c r="FQ315" s="32"/>
      <c r="FR315" s="32"/>
      <c r="FS315" s="32"/>
      <c r="FT315" s="32"/>
      <c r="FU315" s="32"/>
      <c r="FV315" s="32"/>
      <c r="FW315" s="32"/>
      <c r="FX315" s="32"/>
      <c r="FY315" s="32"/>
      <c r="FZ315" s="32"/>
      <c r="GA315" s="32"/>
      <c r="GB315" s="32"/>
      <c r="GC315" s="32"/>
      <c r="GD315" s="32"/>
      <c r="GE315" s="32"/>
      <c r="GF315" s="32"/>
      <c r="GG315" s="32"/>
      <c r="GH315" s="32"/>
      <c r="GI315" s="32"/>
      <c r="GJ315" s="32"/>
      <c r="GK315" s="32"/>
      <c r="GL315" s="32"/>
      <c r="GM315" s="32"/>
      <c r="GN315" s="32"/>
      <c r="GO315" s="32"/>
      <c r="GP315" s="32"/>
      <c r="GQ315" s="32"/>
      <c r="GR315" s="32"/>
      <c r="GS315" s="32"/>
      <c r="GT315" s="32"/>
      <c r="GU315" s="32"/>
      <c r="GV315" s="32"/>
      <c r="GW315" s="32"/>
      <c r="GX315" s="32"/>
      <c r="GY315" s="32"/>
      <c r="GZ315" s="32"/>
      <c r="HA315" s="32"/>
      <c r="HB315" s="32"/>
      <c r="HC315" s="32"/>
      <c r="HD315" s="32"/>
      <c r="HE315" s="32"/>
      <c r="HF315" s="32"/>
      <c r="HG315" s="32"/>
      <c r="HH315" s="32"/>
      <c r="HI315" s="32"/>
      <c r="HJ315" s="32"/>
      <c r="HK315" s="32"/>
      <c r="HL315" s="32"/>
      <c r="HM315" s="32"/>
      <c r="HN315" s="32"/>
      <c r="HO315" s="32"/>
      <c r="HP315" s="32"/>
      <c r="HQ315" s="32"/>
      <c r="HR315" s="32"/>
      <c r="HS315" s="32"/>
      <c r="HT315" s="32"/>
      <c r="HU315" s="32"/>
      <c r="HV315" s="32"/>
      <c r="HW315" s="32"/>
      <c r="HX315" s="32"/>
      <c r="HY315" s="32"/>
      <c r="HZ315" s="32"/>
      <c r="IA315" s="32"/>
      <c r="IB315" s="32"/>
      <c r="IC315" s="32"/>
      <c r="ID315" s="32"/>
      <c r="IE315" s="32"/>
      <c r="IF315" s="32"/>
      <c r="IG315" s="32"/>
      <c r="IH315" s="32"/>
      <c r="II315" s="32"/>
      <c r="IJ315" s="32"/>
      <c r="IK315" s="32"/>
      <c r="IL315" s="32"/>
      <c r="IM315" s="32"/>
      <c r="IN315" s="32"/>
      <c r="IO315" s="32"/>
      <c r="IP315" s="32"/>
      <c r="IQ315" s="32"/>
      <c r="IR315" s="32"/>
      <c r="IS315" s="32"/>
      <c r="IT315" s="32"/>
      <c r="IU315" s="32"/>
    </row>
    <row r="316" spans="1:255" s="119" customFormat="1" ht="44.45" customHeight="1">
      <c r="A316" s="98">
        <v>6</v>
      </c>
      <c r="B316" s="116" t="s">
        <v>372</v>
      </c>
      <c r="C316" s="20" t="s">
        <v>236</v>
      </c>
      <c r="D316" s="31"/>
      <c r="E316" s="31"/>
      <c r="F316" s="31"/>
      <c r="G316" s="31"/>
      <c r="H316" s="31"/>
      <c r="I316" s="31"/>
      <c r="J316" s="31"/>
      <c r="K316" s="31"/>
      <c r="L316" s="31"/>
      <c r="M316" s="31"/>
      <c r="N316" s="31"/>
      <c r="O316" s="31"/>
      <c r="P316" s="31"/>
      <c r="Q316" s="31"/>
      <c r="R316" s="31"/>
      <c r="S316" s="31"/>
      <c r="T316" s="350">
        <v>2500</v>
      </c>
      <c r="U316" s="31"/>
      <c r="V316" s="31"/>
      <c r="W316" s="20" t="s">
        <v>354</v>
      </c>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c r="AX316" s="32"/>
      <c r="AY316" s="32"/>
      <c r="AZ316" s="32"/>
      <c r="BA316" s="32"/>
      <c r="BB316" s="32"/>
      <c r="BC316" s="32"/>
      <c r="BD316" s="32"/>
      <c r="BE316" s="32"/>
      <c r="BF316" s="32"/>
      <c r="BG316" s="32"/>
      <c r="BH316" s="32"/>
      <c r="BI316" s="32"/>
      <c r="BJ316" s="32"/>
      <c r="BK316" s="32"/>
      <c r="BL316" s="32"/>
      <c r="BM316" s="32"/>
      <c r="BN316" s="32"/>
      <c r="BO316" s="32"/>
      <c r="BP316" s="32"/>
      <c r="BQ316" s="32"/>
      <c r="BR316" s="32"/>
      <c r="BS316" s="32"/>
      <c r="BT316" s="32"/>
      <c r="BU316" s="32"/>
      <c r="BV316" s="32"/>
      <c r="BW316" s="32"/>
      <c r="BX316" s="32"/>
      <c r="BY316" s="32"/>
      <c r="BZ316" s="32"/>
      <c r="CA316" s="32"/>
      <c r="CB316" s="32"/>
      <c r="CC316" s="32"/>
      <c r="CD316" s="32"/>
      <c r="CE316" s="32"/>
      <c r="CF316" s="32"/>
      <c r="CG316" s="32"/>
      <c r="CH316" s="32"/>
      <c r="CI316" s="32"/>
      <c r="CJ316" s="32"/>
      <c r="CK316" s="32"/>
      <c r="CL316" s="32"/>
      <c r="CM316" s="32"/>
      <c r="CN316" s="32"/>
      <c r="CO316" s="32"/>
      <c r="CP316" s="32"/>
      <c r="CQ316" s="32"/>
      <c r="CR316" s="32"/>
      <c r="CS316" s="32"/>
      <c r="CT316" s="32"/>
      <c r="CU316" s="32"/>
      <c r="CV316" s="32"/>
      <c r="CW316" s="32"/>
      <c r="CX316" s="32"/>
      <c r="CY316" s="32"/>
      <c r="CZ316" s="32"/>
      <c r="DA316" s="32"/>
      <c r="DB316" s="32"/>
      <c r="DC316" s="32"/>
      <c r="DD316" s="32"/>
      <c r="DE316" s="32"/>
      <c r="DF316" s="32"/>
      <c r="DG316" s="32"/>
      <c r="DH316" s="32"/>
      <c r="DI316" s="32"/>
      <c r="DJ316" s="32"/>
      <c r="DK316" s="32"/>
      <c r="DL316" s="32"/>
      <c r="DM316" s="32"/>
      <c r="DN316" s="32"/>
      <c r="DO316" s="32"/>
      <c r="DP316" s="32"/>
      <c r="DQ316" s="32"/>
      <c r="DR316" s="32"/>
      <c r="DS316" s="32"/>
      <c r="DT316" s="32"/>
      <c r="DU316" s="32"/>
      <c r="DV316" s="32"/>
      <c r="DW316" s="32"/>
      <c r="DX316" s="32"/>
      <c r="DY316" s="32"/>
      <c r="DZ316" s="32"/>
      <c r="EA316" s="32"/>
      <c r="EB316" s="32"/>
      <c r="EC316" s="32"/>
      <c r="ED316" s="32"/>
      <c r="EE316" s="32"/>
      <c r="EF316" s="32"/>
      <c r="EG316" s="32"/>
      <c r="EH316" s="32"/>
      <c r="EI316" s="32"/>
      <c r="EJ316" s="32"/>
      <c r="EK316" s="32"/>
      <c r="EL316" s="32"/>
      <c r="EM316" s="32"/>
      <c r="EN316" s="32"/>
      <c r="EO316" s="32"/>
      <c r="EP316" s="32"/>
      <c r="EQ316" s="32"/>
      <c r="ER316" s="32"/>
      <c r="ES316" s="32"/>
      <c r="ET316" s="32"/>
      <c r="EU316" s="32"/>
      <c r="EV316" s="32"/>
      <c r="EW316" s="32"/>
      <c r="EX316" s="32"/>
      <c r="EY316" s="32"/>
      <c r="EZ316" s="32"/>
      <c r="FA316" s="32"/>
      <c r="FB316" s="32"/>
      <c r="FC316" s="32"/>
      <c r="FD316" s="32"/>
      <c r="FE316" s="32"/>
      <c r="FF316" s="32"/>
      <c r="FG316" s="32"/>
      <c r="FH316" s="32"/>
      <c r="FI316" s="32"/>
      <c r="FJ316" s="32"/>
      <c r="FK316" s="32"/>
      <c r="FL316" s="32"/>
      <c r="FM316" s="32"/>
      <c r="FN316" s="32"/>
      <c r="FO316" s="32"/>
      <c r="FP316" s="32"/>
      <c r="FQ316" s="32"/>
      <c r="FR316" s="32"/>
      <c r="FS316" s="32"/>
      <c r="FT316" s="32"/>
      <c r="FU316" s="32"/>
      <c r="FV316" s="32"/>
      <c r="FW316" s="32"/>
      <c r="FX316" s="32"/>
      <c r="FY316" s="32"/>
      <c r="FZ316" s="32"/>
      <c r="GA316" s="32"/>
      <c r="GB316" s="32"/>
      <c r="GC316" s="32"/>
      <c r="GD316" s="32"/>
      <c r="GE316" s="32"/>
      <c r="GF316" s="32"/>
      <c r="GG316" s="32"/>
      <c r="GH316" s="32"/>
      <c r="GI316" s="32"/>
      <c r="GJ316" s="32"/>
      <c r="GK316" s="32"/>
      <c r="GL316" s="32"/>
      <c r="GM316" s="32"/>
      <c r="GN316" s="32"/>
      <c r="GO316" s="32"/>
      <c r="GP316" s="32"/>
      <c r="GQ316" s="32"/>
      <c r="GR316" s="32"/>
      <c r="GS316" s="32"/>
      <c r="GT316" s="32"/>
      <c r="GU316" s="32"/>
      <c r="GV316" s="32"/>
      <c r="GW316" s="32"/>
      <c r="GX316" s="32"/>
      <c r="GY316" s="32"/>
      <c r="GZ316" s="32"/>
      <c r="HA316" s="32"/>
      <c r="HB316" s="32"/>
      <c r="HC316" s="32"/>
      <c r="HD316" s="32"/>
      <c r="HE316" s="32"/>
      <c r="HF316" s="32"/>
      <c r="HG316" s="32"/>
      <c r="HH316" s="32"/>
      <c r="HI316" s="32"/>
      <c r="HJ316" s="32"/>
      <c r="HK316" s="32"/>
      <c r="HL316" s="32"/>
      <c r="HM316" s="32"/>
      <c r="HN316" s="32"/>
      <c r="HO316" s="32"/>
      <c r="HP316" s="32"/>
      <c r="HQ316" s="32"/>
      <c r="HR316" s="32"/>
      <c r="HS316" s="32"/>
      <c r="HT316" s="32"/>
      <c r="HU316" s="32"/>
      <c r="HV316" s="32"/>
      <c r="HW316" s="32"/>
      <c r="HX316" s="32"/>
      <c r="HY316" s="32"/>
      <c r="HZ316" s="32"/>
      <c r="IA316" s="32"/>
      <c r="IB316" s="32"/>
      <c r="IC316" s="32"/>
      <c r="ID316" s="32"/>
      <c r="IE316" s="32"/>
      <c r="IF316" s="32"/>
      <c r="IG316" s="32"/>
      <c r="IH316" s="32"/>
      <c r="II316" s="32"/>
      <c r="IJ316" s="32"/>
      <c r="IK316" s="32"/>
      <c r="IL316" s="32"/>
      <c r="IM316" s="32"/>
      <c r="IN316" s="32"/>
      <c r="IO316" s="32"/>
      <c r="IP316" s="32"/>
      <c r="IQ316" s="32"/>
      <c r="IR316" s="32"/>
      <c r="IS316" s="32"/>
      <c r="IT316" s="32"/>
      <c r="IU316" s="32"/>
    </row>
    <row r="317" spans="1:255" s="32" customFormat="1" ht="51" customHeight="1">
      <c r="A317" s="98">
        <v>7</v>
      </c>
      <c r="B317" s="23" t="s">
        <v>1689</v>
      </c>
      <c r="C317" s="20" t="s">
        <v>236</v>
      </c>
      <c r="D317" s="21"/>
      <c r="E317" s="21"/>
      <c r="F317" s="21"/>
      <c r="G317" s="21"/>
      <c r="H317" s="21"/>
      <c r="I317" s="21"/>
      <c r="J317" s="21"/>
      <c r="K317" s="21"/>
      <c r="L317" s="21"/>
      <c r="M317" s="21"/>
      <c r="N317" s="21"/>
      <c r="O317" s="21"/>
      <c r="P317" s="21"/>
      <c r="Q317" s="21"/>
      <c r="R317" s="21"/>
      <c r="S317" s="21"/>
      <c r="T317" s="350">
        <v>200</v>
      </c>
      <c r="U317" s="21"/>
      <c r="V317" s="21"/>
      <c r="W317" s="20" t="s">
        <v>101</v>
      </c>
      <c r="X317" s="22"/>
      <c r="Y317" s="22"/>
      <c r="Z317" s="22"/>
      <c r="AA317" s="22"/>
      <c r="AB317" s="22"/>
      <c r="AC317" s="22"/>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2"/>
      <c r="BD317" s="22"/>
      <c r="BE317" s="22"/>
      <c r="BF317" s="22"/>
      <c r="BG317" s="22"/>
      <c r="BH317" s="22"/>
      <c r="BI317" s="22"/>
      <c r="BJ317" s="22"/>
      <c r="BK317" s="22"/>
      <c r="BL317" s="22"/>
      <c r="BM317" s="22"/>
      <c r="BN317" s="22"/>
      <c r="BO317" s="22"/>
      <c r="BP317" s="22"/>
      <c r="BQ317" s="22"/>
      <c r="BR317" s="22"/>
      <c r="BS317" s="22"/>
      <c r="BT317" s="22"/>
      <c r="BU317" s="22"/>
      <c r="BV317" s="22"/>
      <c r="BW317" s="22"/>
      <c r="BX317" s="22"/>
      <c r="BY317" s="22"/>
      <c r="BZ317" s="22"/>
      <c r="CA317" s="22"/>
      <c r="CB317" s="22"/>
      <c r="CC317" s="22"/>
      <c r="CD317" s="22"/>
      <c r="CE317" s="22"/>
      <c r="CF317" s="22"/>
      <c r="CG317" s="22"/>
      <c r="CH317" s="22"/>
      <c r="CI317" s="22"/>
      <c r="CJ317" s="22"/>
      <c r="CK317" s="22"/>
      <c r="CL317" s="22"/>
      <c r="CM317" s="22"/>
      <c r="CN317" s="22"/>
      <c r="CO317" s="22"/>
      <c r="CP317" s="22"/>
      <c r="CQ317" s="22"/>
      <c r="CR317" s="22"/>
      <c r="CS317" s="22"/>
      <c r="CT317" s="22"/>
      <c r="CU317" s="22"/>
      <c r="CV317" s="22"/>
      <c r="CW317" s="22"/>
      <c r="CX317" s="22"/>
      <c r="CY317" s="22"/>
      <c r="CZ317" s="22"/>
      <c r="DA317" s="22"/>
      <c r="DB317" s="22"/>
      <c r="DC317" s="22"/>
      <c r="DD317" s="22"/>
      <c r="DE317" s="22"/>
      <c r="DF317" s="22"/>
      <c r="DG317" s="22"/>
      <c r="DH317" s="22"/>
      <c r="DI317" s="22"/>
      <c r="DJ317" s="22"/>
      <c r="DK317" s="22"/>
      <c r="DL317" s="22"/>
      <c r="DM317" s="22"/>
      <c r="DN317" s="22"/>
      <c r="DO317" s="22"/>
      <c r="DP317" s="22"/>
      <c r="DQ317" s="22"/>
      <c r="DR317" s="22"/>
      <c r="DS317" s="22"/>
      <c r="DT317" s="22"/>
      <c r="DU317" s="22"/>
      <c r="DV317" s="22"/>
      <c r="DW317" s="22"/>
      <c r="DX317" s="22"/>
      <c r="DY317" s="22"/>
      <c r="DZ317" s="22"/>
      <c r="EA317" s="22"/>
      <c r="EB317" s="22"/>
      <c r="EC317" s="22"/>
      <c r="ED317" s="22"/>
      <c r="EE317" s="22"/>
      <c r="EF317" s="22"/>
      <c r="EG317" s="22"/>
      <c r="EH317" s="22"/>
      <c r="EI317" s="22"/>
      <c r="EJ317" s="22"/>
      <c r="EK317" s="22"/>
      <c r="EL317" s="22"/>
      <c r="EM317" s="22"/>
      <c r="EN317" s="22"/>
      <c r="EO317" s="22"/>
      <c r="EP317" s="22"/>
      <c r="EQ317" s="22"/>
      <c r="ER317" s="22"/>
      <c r="ES317" s="22"/>
      <c r="ET317" s="22"/>
      <c r="EU317" s="22"/>
      <c r="EV317" s="22"/>
      <c r="EW317" s="22"/>
      <c r="EX317" s="22"/>
      <c r="EY317" s="22"/>
      <c r="EZ317" s="22"/>
      <c r="FA317" s="22"/>
      <c r="FB317" s="22"/>
      <c r="FC317" s="22"/>
      <c r="FD317" s="22"/>
      <c r="FE317" s="22"/>
      <c r="FF317" s="22"/>
      <c r="FG317" s="22"/>
      <c r="FH317" s="22"/>
      <c r="FI317" s="22"/>
      <c r="FJ317" s="22"/>
      <c r="FK317" s="22"/>
      <c r="FL317" s="22"/>
      <c r="FM317" s="22"/>
      <c r="FN317" s="22"/>
      <c r="FO317" s="22"/>
      <c r="FP317" s="22"/>
      <c r="FQ317" s="22"/>
      <c r="FR317" s="22"/>
      <c r="FS317" s="22"/>
      <c r="FT317" s="22"/>
      <c r="FU317" s="22"/>
      <c r="FV317" s="22"/>
      <c r="FW317" s="22"/>
      <c r="FX317" s="22"/>
      <c r="FY317" s="22"/>
      <c r="FZ317" s="22"/>
      <c r="GA317" s="22"/>
      <c r="GB317" s="22"/>
      <c r="GC317" s="22"/>
      <c r="GD317" s="22"/>
      <c r="GE317" s="22"/>
      <c r="GF317" s="22"/>
      <c r="GG317" s="22"/>
      <c r="GH317" s="22"/>
      <c r="GI317" s="22"/>
      <c r="GJ317" s="22"/>
      <c r="GK317" s="22"/>
      <c r="GL317" s="22"/>
      <c r="GM317" s="22"/>
      <c r="GN317" s="22"/>
      <c r="GO317" s="22"/>
      <c r="GP317" s="22"/>
      <c r="GQ317" s="22"/>
      <c r="GR317" s="22"/>
      <c r="GS317" s="22"/>
      <c r="GT317" s="22"/>
      <c r="GU317" s="22"/>
      <c r="GV317" s="22"/>
      <c r="GW317" s="22"/>
      <c r="GX317" s="22"/>
      <c r="GY317" s="22"/>
      <c r="GZ317" s="22"/>
      <c r="HA317" s="22"/>
      <c r="HB317" s="22"/>
      <c r="HC317" s="22"/>
      <c r="HD317" s="22"/>
      <c r="HE317" s="22"/>
      <c r="HF317" s="22"/>
      <c r="HG317" s="22"/>
      <c r="HH317" s="22"/>
      <c r="HI317" s="22"/>
      <c r="HJ317" s="22"/>
      <c r="HK317" s="22"/>
      <c r="HL317" s="22"/>
      <c r="HM317" s="22"/>
      <c r="HN317" s="22"/>
      <c r="HO317" s="22"/>
      <c r="HP317" s="22"/>
      <c r="HQ317" s="22"/>
      <c r="HR317" s="22"/>
      <c r="HS317" s="22"/>
      <c r="HT317" s="22"/>
      <c r="HU317" s="22"/>
      <c r="HV317" s="22"/>
      <c r="HW317" s="22"/>
      <c r="HX317" s="22"/>
      <c r="HY317" s="22"/>
      <c r="HZ317" s="22"/>
      <c r="IA317" s="22"/>
      <c r="IB317" s="22"/>
      <c r="IC317" s="22"/>
      <c r="ID317" s="22"/>
      <c r="IE317" s="22"/>
      <c r="IF317" s="22"/>
      <c r="IG317" s="22"/>
      <c r="IH317" s="22"/>
      <c r="II317" s="22"/>
      <c r="IJ317" s="22"/>
      <c r="IK317" s="22"/>
      <c r="IL317" s="22"/>
      <c r="IM317" s="22"/>
      <c r="IN317" s="22"/>
      <c r="IO317" s="22"/>
      <c r="IP317" s="22"/>
      <c r="IQ317" s="22"/>
      <c r="IR317" s="22"/>
      <c r="IS317" s="22"/>
      <c r="IT317" s="22"/>
      <c r="IU317" s="22"/>
    </row>
    <row r="318" spans="1:255" s="32" customFormat="1" ht="58.5" customHeight="1">
      <c r="A318" s="98">
        <v>8</v>
      </c>
      <c r="B318" s="97" t="s">
        <v>901</v>
      </c>
      <c r="C318" s="98"/>
      <c r="D318" s="97"/>
      <c r="E318" s="97"/>
      <c r="F318" s="97"/>
      <c r="G318" s="97"/>
      <c r="H318" s="97"/>
      <c r="I318" s="97"/>
      <c r="J318" s="97"/>
      <c r="K318" s="97"/>
      <c r="L318" s="97"/>
      <c r="M318" s="97"/>
      <c r="N318" s="97"/>
      <c r="O318" s="97"/>
      <c r="P318" s="97"/>
      <c r="Q318" s="97"/>
      <c r="R318" s="97"/>
      <c r="S318" s="97"/>
      <c r="T318" s="349">
        <v>1000</v>
      </c>
      <c r="U318" s="97"/>
      <c r="V318" s="97"/>
      <c r="W318" s="20" t="s">
        <v>758</v>
      </c>
      <c r="X318" s="105"/>
      <c r="Y318" s="105"/>
      <c r="Z318" s="105"/>
      <c r="AA318" s="105"/>
      <c r="AB318" s="105"/>
      <c r="AC318" s="105"/>
      <c r="AD318" s="105"/>
      <c r="AE318" s="105"/>
      <c r="AF318" s="105"/>
      <c r="AG318" s="105"/>
      <c r="AH318" s="105"/>
      <c r="AI318" s="105"/>
      <c r="AJ318" s="105"/>
      <c r="AK318" s="105"/>
      <c r="AL318" s="105"/>
      <c r="AM318" s="105"/>
      <c r="AN318" s="105"/>
      <c r="AO318" s="105"/>
      <c r="AP318" s="105"/>
      <c r="AQ318" s="105"/>
      <c r="AR318" s="105"/>
      <c r="AS318" s="105"/>
      <c r="AT318" s="105"/>
      <c r="AU318" s="105"/>
      <c r="AV318" s="105"/>
      <c r="AW318" s="105"/>
      <c r="AX318" s="105"/>
      <c r="AY318" s="105"/>
      <c r="AZ318" s="105"/>
      <c r="BA318" s="105"/>
      <c r="BB318" s="105"/>
      <c r="BC318" s="105"/>
      <c r="BD318" s="105"/>
      <c r="BE318" s="105"/>
      <c r="BF318" s="105"/>
      <c r="BG318" s="105"/>
      <c r="BH318" s="105"/>
      <c r="BI318" s="105"/>
      <c r="BJ318" s="105"/>
      <c r="BK318" s="105"/>
      <c r="BL318" s="105"/>
      <c r="BM318" s="105"/>
      <c r="BN318" s="105"/>
      <c r="BO318" s="105"/>
      <c r="BP318" s="105"/>
      <c r="BQ318" s="105"/>
      <c r="BR318" s="105"/>
      <c r="BS318" s="105"/>
      <c r="BT318" s="105"/>
      <c r="BU318" s="105"/>
      <c r="BV318" s="105"/>
      <c r="BW318" s="105"/>
      <c r="BX318" s="105"/>
      <c r="BY318" s="105"/>
      <c r="BZ318" s="105"/>
      <c r="CA318" s="105"/>
      <c r="CB318" s="105"/>
      <c r="CC318" s="105"/>
      <c r="CD318" s="105"/>
      <c r="CE318" s="105"/>
      <c r="CF318" s="105"/>
      <c r="CG318" s="105"/>
      <c r="CH318" s="105"/>
      <c r="CI318" s="105"/>
      <c r="CJ318" s="105"/>
      <c r="CK318" s="105"/>
      <c r="CL318" s="105"/>
      <c r="CM318" s="105"/>
      <c r="CN318" s="105"/>
      <c r="CO318" s="105"/>
      <c r="CP318" s="105"/>
      <c r="CQ318" s="105"/>
      <c r="CR318" s="105"/>
      <c r="CS318" s="105"/>
      <c r="CT318" s="105"/>
      <c r="CU318" s="105"/>
      <c r="CV318" s="105"/>
      <c r="CW318" s="105"/>
      <c r="CX318" s="105"/>
      <c r="CY318" s="105"/>
      <c r="CZ318" s="105"/>
      <c r="DA318" s="105"/>
      <c r="DB318" s="105"/>
      <c r="DC318" s="105"/>
      <c r="DD318" s="105"/>
      <c r="DE318" s="105"/>
      <c r="DF318" s="105"/>
      <c r="DG318" s="105"/>
      <c r="DH318" s="105"/>
      <c r="DI318" s="105"/>
      <c r="DJ318" s="105"/>
      <c r="DK318" s="105"/>
      <c r="DL318" s="105"/>
      <c r="DM318" s="105"/>
      <c r="DN318" s="105"/>
      <c r="DO318" s="105"/>
      <c r="DP318" s="105"/>
      <c r="DQ318" s="105"/>
      <c r="DR318" s="105"/>
      <c r="DS318" s="105"/>
      <c r="DT318" s="105"/>
      <c r="DU318" s="105"/>
      <c r="DV318" s="105"/>
      <c r="DW318" s="105"/>
      <c r="DX318" s="105"/>
      <c r="DY318" s="105"/>
      <c r="DZ318" s="105"/>
      <c r="EA318" s="105"/>
      <c r="EB318" s="105"/>
      <c r="EC318" s="105"/>
      <c r="ED318" s="105"/>
      <c r="EE318" s="105"/>
      <c r="EF318" s="105"/>
      <c r="EG318" s="105"/>
      <c r="EH318" s="105"/>
      <c r="EI318" s="105"/>
      <c r="EJ318" s="105"/>
      <c r="EK318" s="105"/>
      <c r="EL318" s="105"/>
      <c r="EM318" s="105"/>
      <c r="EN318" s="105"/>
      <c r="EO318" s="105"/>
      <c r="EP318" s="105"/>
      <c r="EQ318" s="105"/>
      <c r="ER318" s="105"/>
      <c r="ES318" s="105"/>
      <c r="ET318" s="105"/>
      <c r="EU318" s="105"/>
      <c r="EV318" s="105"/>
      <c r="EW318" s="105"/>
      <c r="EX318" s="105"/>
      <c r="EY318" s="105"/>
      <c r="EZ318" s="105"/>
      <c r="FA318" s="105"/>
      <c r="FB318" s="105"/>
      <c r="FC318" s="105"/>
      <c r="FD318" s="105"/>
      <c r="FE318" s="105"/>
      <c r="FF318" s="105"/>
      <c r="FG318" s="105"/>
      <c r="FH318" s="105"/>
      <c r="FI318" s="105"/>
      <c r="FJ318" s="105"/>
      <c r="FK318" s="105"/>
      <c r="FL318" s="105"/>
      <c r="FM318" s="105"/>
      <c r="FN318" s="105"/>
      <c r="FO318" s="105"/>
      <c r="FP318" s="105"/>
      <c r="FQ318" s="105"/>
      <c r="FR318" s="105"/>
      <c r="FS318" s="105"/>
      <c r="FT318" s="105"/>
      <c r="FU318" s="105"/>
      <c r="FV318" s="105"/>
      <c r="FW318" s="105"/>
      <c r="FX318" s="105"/>
      <c r="FY318" s="105"/>
      <c r="FZ318" s="105"/>
      <c r="GA318" s="105"/>
      <c r="GB318" s="105"/>
      <c r="GC318" s="105"/>
      <c r="GD318" s="105"/>
      <c r="GE318" s="105"/>
      <c r="GF318" s="105"/>
      <c r="GG318" s="105"/>
      <c r="GH318" s="105"/>
      <c r="GI318" s="105"/>
      <c r="GJ318" s="105"/>
      <c r="GK318" s="105"/>
      <c r="GL318" s="105"/>
      <c r="GM318" s="105"/>
      <c r="GN318" s="105"/>
      <c r="GO318" s="105"/>
      <c r="GP318" s="105"/>
      <c r="GQ318" s="105"/>
      <c r="GR318" s="105"/>
      <c r="GS318" s="105"/>
      <c r="GT318" s="105"/>
      <c r="GU318" s="105"/>
      <c r="GV318" s="105"/>
      <c r="GW318" s="105"/>
      <c r="GX318" s="105"/>
      <c r="GY318" s="105"/>
      <c r="GZ318" s="105"/>
      <c r="HA318" s="105"/>
      <c r="HB318" s="105"/>
      <c r="HC318" s="105"/>
      <c r="HD318" s="105"/>
      <c r="HE318" s="105"/>
      <c r="HF318" s="105"/>
      <c r="HG318" s="105"/>
      <c r="HH318" s="105"/>
      <c r="HI318" s="105"/>
      <c r="HJ318" s="105"/>
      <c r="HK318" s="105"/>
      <c r="HL318" s="105"/>
      <c r="HM318" s="105"/>
      <c r="HN318" s="105"/>
      <c r="HO318" s="105"/>
      <c r="HP318" s="105"/>
      <c r="HQ318" s="105"/>
      <c r="HR318" s="105"/>
      <c r="HS318" s="105"/>
      <c r="HT318" s="105"/>
      <c r="HU318" s="105"/>
      <c r="HV318" s="105"/>
      <c r="HW318" s="105"/>
      <c r="HX318" s="105"/>
      <c r="HY318" s="105"/>
      <c r="HZ318" s="105"/>
      <c r="IA318" s="105"/>
      <c r="IB318" s="105"/>
      <c r="IC318" s="105"/>
      <c r="ID318" s="105"/>
      <c r="IE318" s="105"/>
      <c r="IF318" s="105"/>
      <c r="IG318" s="105"/>
      <c r="IH318" s="105"/>
      <c r="II318" s="105"/>
      <c r="IJ318" s="105"/>
      <c r="IK318" s="105"/>
      <c r="IL318" s="105"/>
      <c r="IM318" s="105"/>
      <c r="IN318" s="105"/>
      <c r="IO318" s="105"/>
      <c r="IP318" s="105"/>
      <c r="IQ318" s="105"/>
      <c r="IR318" s="105"/>
      <c r="IS318" s="105"/>
      <c r="IT318" s="105"/>
      <c r="IU318" s="105"/>
    </row>
    <row r="319" spans="1:255" s="32" customFormat="1" ht="47.25" customHeight="1">
      <c r="A319" s="98">
        <v>9</v>
      </c>
      <c r="B319" s="48" t="s">
        <v>828</v>
      </c>
      <c r="C319" s="98"/>
      <c r="D319" s="97"/>
      <c r="E319" s="97"/>
      <c r="F319" s="97"/>
      <c r="G319" s="97"/>
      <c r="H319" s="97"/>
      <c r="I319" s="97"/>
      <c r="J319" s="97"/>
      <c r="K319" s="97"/>
      <c r="L319" s="97"/>
      <c r="M319" s="97"/>
      <c r="N319" s="97"/>
      <c r="O319" s="97"/>
      <c r="P319" s="97"/>
      <c r="Q319" s="97"/>
      <c r="R319" s="97"/>
      <c r="S319" s="97"/>
      <c r="T319" s="349">
        <v>150</v>
      </c>
      <c r="U319" s="97"/>
      <c r="V319" s="97"/>
      <c r="W319" s="20" t="s">
        <v>758</v>
      </c>
      <c r="X319" s="105"/>
      <c r="Y319" s="105"/>
      <c r="Z319" s="105"/>
      <c r="AA319" s="105"/>
      <c r="AB319" s="105"/>
      <c r="AC319" s="105"/>
      <c r="AD319" s="105"/>
      <c r="AE319" s="105"/>
      <c r="AF319" s="105"/>
      <c r="AG319" s="105"/>
      <c r="AH319" s="105"/>
      <c r="AI319" s="105"/>
      <c r="AJ319" s="105"/>
      <c r="AK319" s="105"/>
      <c r="AL319" s="105"/>
      <c r="AM319" s="105"/>
      <c r="AN319" s="105"/>
      <c r="AO319" s="105"/>
      <c r="AP319" s="105"/>
      <c r="AQ319" s="105"/>
      <c r="AR319" s="105"/>
      <c r="AS319" s="105"/>
      <c r="AT319" s="105"/>
      <c r="AU319" s="105"/>
      <c r="AV319" s="105"/>
      <c r="AW319" s="105"/>
      <c r="AX319" s="105"/>
      <c r="AY319" s="105"/>
      <c r="AZ319" s="105"/>
      <c r="BA319" s="105"/>
      <c r="BB319" s="105"/>
      <c r="BC319" s="105"/>
      <c r="BD319" s="105"/>
      <c r="BE319" s="105"/>
      <c r="BF319" s="105"/>
      <c r="BG319" s="105"/>
      <c r="BH319" s="105"/>
      <c r="BI319" s="105"/>
      <c r="BJ319" s="105"/>
      <c r="BK319" s="105"/>
      <c r="BL319" s="105"/>
      <c r="BM319" s="105"/>
      <c r="BN319" s="105"/>
      <c r="BO319" s="105"/>
      <c r="BP319" s="105"/>
      <c r="BQ319" s="105"/>
      <c r="BR319" s="105"/>
      <c r="BS319" s="105"/>
      <c r="BT319" s="105"/>
      <c r="BU319" s="105"/>
      <c r="BV319" s="105"/>
      <c r="BW319" s="105"/>
      <c r="BX319" s="105"/>
      <c r="BY319" s="105"/>
      <c r="BZ319" s="105"/>
      <c r="CA319" s="105"/>
      <c r="CB319" s="105"/>
      <c r="CC319" s="105"/>
      <c r="CD319" s="105"/>
      <c r="CE319" s="105"/>
      <c r="CF319" s="105"/>
      <c r="CG319" s="105"/>
      <c r="CH319" s="105"/>
      <c r="CI319" s="105"/>
      <c r="CJ319" s="105"/>
      <c r="CK319" s="105"/>
      <c r="CL319" s="105"/>
      <c r="CM319" s="105"/>
      <c r="CN319" s="105"/>
      <c r="CO319" s="105"/>
      <c r="CP319" s="105"/>
      <c r="CQ319" s="105"/>
      <c r="CR319" s="105"/>
      <c r="CS319" s="105"/>
      <c r="CT319" s="105"/>
      <c r="CU319" s="105"/>
      <c r="CV319" s="105"/>
      <c r="CW319" s="105"/>
      <c r="CX319" s="105"/>
      <c r="CY319" s="105"/>
      <c r="CZ319" s="105"/>
      <c r="DA319" s="105"/>
      <c r="DB319" s="105"/>
      <c r="DC319" s="105"/>
      <c r="DD319" s="105"/>
      <c r="DE319" s="105"/>
      <c r="DF319" s="105"/>
      <c r="DG319" s="105"/>
      <c r="DH319" s="105"/>
      <c r="DI319" s="105"/>
      <c r="DJ319" s="105"/>
      <c r="DK319" s="105"/>
      <c r="DL319" s="105"/>
      <c r="DM319" s="105"/>
      <c r="DN319" s="105"/>
      <c r="DO319" s="105"/>
      <c r="DP319" s="105"/>
      <c r="DQ319" s="105"/>
      <c r="DR319" s="105"/>
      <c r="DS319" s="105"/>
      <c r="DT319" s="105"/>
      <c r="DU319" s="105"/>
      <c r="DV319" s="105"/>
      <c r="DW319" s="105"/>
      <c r="DX319" s="105"/>
      <c r="DY319" s="105"/>
      <c r="DZ319" s="105"/>
      <c r="EA319" s="105"/>
      <c r="EB319" s="105"/>
      <c r="EC319" s="105"/>
      <c r="ED319" s="105"/>
      <c r="EE319" s="105"/>
      <c r="EF319" s="105"/>
      <c r="EG319" s="105"/>
      <c r="EH319" s="105"/>
      <c r="EI319" s="105"/>
      <c r="EJ319" s="105"/>
      <c r="EK319" s="105"/>
      <c r="EL319" s="105"/>
      <c r="EM319" s="105"/>
      <c r="EN319" s="105"/>
      <c r="EO319" s="105"/>
      <c r="EP319" s="105"/>
      <c r="EQ319" s="105"/>
      <c r="ER319" s="105"/>
      <c r="ES319" s="105"/>
      <c r="ET319" s="105"/>
      <c r="EU319" s="105"/>
      <c r="EV319" s="105"/>
      <c r="EW319" s="105"/>
      <c r="EX319" s="105"/>
      <c r="EY319" s="105"/>
      <c r="EZ319" s="105"/>
      <c r="FA319" s="105"/>
      <c r="FB319" s="105"/>
      <c r="FC319" s="105"/>
      <c r="FD319" s="105"/>
      <c r="FE319" s="105"/>
      <c r="FF319" s="105"/>
      <c r="FG319" s="105"/>
      <c r="FH319" s="105"/>
      <c r="FI319" s="105"/>
      <c r="FJ319" s="105"/>
      <c r="FK319" s="105"/>
      <c r="FL319" s="105"/>
      <c r="FM319" s="105"/>
      <c r="FN319" s="105"/>
      <c r="FO319" s="105"/>
      <c r="FP319" s="105"/>
      <c r="FQ319" s="105"/>
      <c r="FR319" s="105"/>
      <c r="FS319" s="105"/>
      <c r="FT319" s="105"/>
      <c r="FU319" s="105"/>
      <c r="FV319" s="105"/>
      <c r="FW319" s="105"/>
      <c r="FX319" s="105"/>
      <c r="FY319" s="105"/>
      <c r="FZ319" s="105"/>
      <c r="GA319" s="105"/>
      <c r="GB319" s="105"/>
      <c r="GC319" s="105"/>
      <c r="GD319" s="105"/>
      <c r="GE319" s="105"/>
      <c r="GF319" s="105"/>
      <c r="GG319" s="105"/>
      <c r="GH319" s="105"/>
      <c r="GI319" s="105"/>
      <c r="GJ319" s="105"/>
      <c r="GK319" s="105"/>
      <c r="GL319" s="105"/>
      <c r="GM319" s="105"/>
      <c r="GN319" s="105"/>
      <c r="GO319" s="105"/>
      <c r="GP319" s="105"/>
      <c r="GQ319" s="105"/>
      <c r="GR319" s="105"/>
      <c r="GS319" s="105"/>
      <c r="GT319" s="105"/>
      <c r="GU319" s="105"/>
      <c r="GV319" s="105"/>
      <c r="GW319" s="105"/>
      <c r="GX319" s="105"/>
      <c r="GY319" s="105"/>
      <c r="GZ319" s="105"/>
      <c r="HA319" s="105"/>
      <c r="HB319" s="105"/>
      <c r="HC319" s="105"/>
      <c r="HD319" s="105"/>
      <c r="HE319" s="105"/>
      <c r="HF319" s="105"/>
      <c r="HG319" s="105"/>
      <c r="HH319" s="105"/>
      <c r="HI319" s="105"/>
      <c r="HJ319" s="105"/>
      <c r="HK319" s="105"/>
      <c r="HL319" s="105"/>
      <c r="HM319" s="105"/>
      <c r="HN319" s="105"/>
      <c r="HO319" s="105"/>
      <c r="HP319" s="105"/>
      <c r="HQ319" s="105"/>
      <c r="HR319" s="105"/>
      <c r="HS319" s="105"/>
      <c r="HT319" s="105"/>
      <c r="HU319" s="105"/>
      <c r="HV319" s="105"/>
      <c r="HW319" s="105"/>
      <c r="HX319" s="105"/>
      <c r="HY319" s="105"/>
      <c r="HZ319" s="105"/>
      <c r="IA319" s="105"/>
      <c r="IB319" s="105"/>
      <c r="IC319" s="105"/>
      <c r="ID319" s="105"/>
      <c r="IE319" s="105"/>
      <c r="IF319" s="105"/>
      <c r="IG319" s="105"/>
      <c r="IH319" s="105"/>
      <c r="II319" s="105"/>
      <c r="IJ319" s="105"/>
      <c r="IK319" s="105"/>
      <c r="IL319" s="105"/>
      <c r="IM319" s="105"/>
      <c r="IN319" s="105"/>
      <c r="IO319" s="105"/>
      <c r="IP319" s="105"/>
      <c r="IQ319" s="105"/>
      <c r="IR319" s="105"/>
      <c r="IS319" s="105"/>
      <c r="IT319" s="105"/>
      <c r="IU319" s="105"/>
    </row>
    <row r="320" spans="1:255" s="32" customFormat="1" ht="57.95" customHeight="1">
      <c r="A320" s="98">
        <v>10</v>
      </c>
      <c r="B320" s="97" t="s">
        <v>823</v>
      </c>
      <c r="C320" s="98"/>
      <c r="D320" s="97"/>
      <c r="E320" s="97"/>
      <c r="F320" s="97"/>
      <c r="G320" s="97"/>
      <c r="H320" s="97"/>
      <c r="I320" s="97"/>
      <c r="J320" s="97"/>
      <c r="K320" s="97"/>
      <c r="L320" s="97"/>
      <c r="M320" s="97"/>
      <c r="N320" s="97"/>
      <c r="O320" s="97"/>
      <c r="P320" s="97"/>
      <c r="Q320" s="97"/>
      <c r="R320" s="97"/>
      <c r="S320" s="97"/>
      <c r="T320" s="349">
        <v>100</v>
      </c>
      <c r="U320" s="97"/>
      <c r="V320" s="97"/>
      <c r="W320" s="20" t="s">
        <v>758</v>
      </c>
      <c r="X320" s="105"/>
      <c r="Y320" s="105"/>
      <c r="Z320" s="105"/>
      <c r="AA320" s="105"/>
      <c r="AB320" s="105"/>
      <c r="AC320" s="105"/>
      <c r="AD320" s="105"/>
      <c r="AE320" s="105"/>
      <c r="AF320" s="105"/>
      <c r="AG320" s="105"/>
      <c r="AH320" s="105"/>
      <c r="AI320" s="105"/>
      <c r="AJ320" s="105"/>
      <c r="AK320" s="105"/>
      <c r="AL320" s="105"/>
      <c r="AM320" s="105"/>
      <c r="AN320" s="105"/>
      <c r="AO320" s="105"/>
      <c r="AP320" s="105"/>
      <c r="AQ320" s="105"/>
      <c r="AR320" s="105"/>
      <c r="AS320" s="105"/>
      <c r="AT320" s="105"/>
      <c r="AU320" s="105"/>
      <c r="AV320" s="105"/>
      <c r="AW320" s="105"/>
      <c r="AX320" s="105"/>
      <c r="AY320" s="105"/>
      <c r="AZ320" s="105"/>
      <c r="BA320" s="105"/>
      <c r="BB320" s="105"/>
      <c r="BC320" s="105"/>
      <c r="BD320" s="105"/>
      <c r="BE320" s="105"/>
      <c r="BF320" s="105"/>
      <c r="BG320" s="105"/>
      <c r="BH320" s="105"/>
      <c r="BI320" s="105"/>
      <c r="BJ320" s="105"/>
      <c r="BK320" s="105"/>
      <c r="BL320" s="105"/>
      <c r="BM320" s="105"/>
      <c r="BN320" s="105"/>
      <c r="BO320" s="105"/>
      <c r="BP320" s="105"/>
      <c r="BQ320" s="105"/>
      <c r="BR320" s="105"/>
      <c r="BS320" s="105"/>
      <c r="BT320" s="105"/>
      <c r="BU320" s="105"/>
      <c r="BV320" s="105"/>
      <c r="BW320" s="105"/>
      <c r="BX320" s="105"/>
      <c r="BY320" s="105"/>
      <c r="BZ320" s="105"/>
      <c r="CA320" s="105"/>
      <c r="CB320" s="105"/>
      <c r="CC320" s="105"/>
      <c r="CD320" s="105"/>
      <c r="CE320" s="105"/>
      <c r="CF320" s="105"/>
      <c r="CG320" s="105"/>
      <c r="CH320" s="105"/>
      <c r="CI320" s="105"/>
      <c r="CJ320" s="105"/>
      <c r="CK320" s="105"/>
      <c r="CL320" s="105"/>
      <c r="CM320" s="105"/>
      <c r="CN320" s="105"/>
      <c r="CO320" s="105"/>
      <c r="CP320" s="105"/>
      <c r="CQ320" s="105"/>
      <c r="CR320" s="105"/>
      <c r="CS320" s="105"/>
      <c r="CT320" s="105"/>
      <c r="CU320" s="105"/>
      <c r="CV320" s="105"/>
      <c r="CW320" s="105"/>
      <c r="CX320" s="105"/>
      <c r="CY320" s="105"/>
      <c r="CZ320" s="105"/>
      <c r="DA320" s="105"/>
      <c r="DB320" s="105"/>
      <c r="DC320" s="105"/>
      <c r="DD320" s="105"/>
      <c r="DE320" s="105"/>
      <c r="DF320" s="105"/>
      <c r="DG320" s="105"/>
      <c r="DH320" s="105"/>
      <c r="DI320" s="105"/>
      <c r="DJ320" s="105"/>
      <c r="DK320" s="105"/>
      <c r="DL320" s="105"/>
      <c r="DM320" s="105"/>
      <c r="DN320" s="105"/>
      <c r="DO320" s="105"/>
      <c r="DP320" s="105"/>
      <c r="DQ320" s="105"/>
      <c r="DR320" s="105"/>
      <c r="DS320" s="105"/>
      <c r="DT320" s="105"/>
      <c r="DU320" s="105"/>
      <c r="DV320" s="105"/>
      <c r="DW320" s="105"/>
      <c r="DX320" s="105"/>
      <c r="DY320" s="105"/>
      <c r="DZ320" s="105"/>
      <c r="EA320" s="105"/>
      <c r="EB320" s="105"/>
      <c r="EC320" s="105"/>
      <c r="ED320" s="105"/>
      <c r="EE320" s="105"/>
      <c r="EF320" s="105"/>
      <c r="EG320" s="105"/>
      <c r="EH320" s="105"/>
      <c r="EI320" s="105"/>
      <c r="EJ320" s="105"/>
      <c r="EK320" s="105"/>
      <c r="EL320" s="105"/>
      <c r="EM320" s="105"/>
      <c r="EN320" s="105"/>
      <c r="EO320" s="105"/>
      <c r="EP320" s="105"/>
      <c r="EQ320" s="105"/>
      <c r="ER320" s="105"/>
      <c r="ES320" s="105"/>
      <c r="ET320" s="105"/>
      <c r="EU320" s="105"/>
      <c r="EV320" s="105"/>
      <c r="EW320" s="105"/>
      <c r="EX320" s="105"/>
      <c r="EY320" s="105"/>
      <c r="EZ320" s="105"/>
      <c r="FA320" s="105"/>
      <c r="FB320" s="105"/>
      <c r="FC320" s="105"/>
      <c r="FD320" s="105"/>
      <c r="FE320" s="105"/>
      <c r="FF320" s="105"/>
      <c r="FG320" s="105"/>
      <c r="FH320" s="105"/>
      <c r="FI320" s="105"/>
      <c r="FJ320" s="105"/>
      <c r="FK320" s="105"/>
      <c r="FL320" s="105"/>
      <c r="FM320" s="105"/>
      <c r="FN320" s="105"/>
      <c r="FO320" s="105"/>
      <c r="FP320" s="105"/>
      <c r="FQ320" s="105"/>
      <c r="FR320" s="105"/>
      <c r="FS320" s="105"/>
      <c r="FT320" s="105"/>
      <c r="FU320" s="105"/>
      <c r="FV320" s="105"/>
      <c r="FW320" s="105"/>
      <c r="FX320" s="105"/>
      <c r="FY320" s="105"/>
      <c r="FZ320" s="105"/>
      <c r="GA320" s="105"/>
      <c r="GB320" s="105"/>
      <c r="GC320" s="105"/>
      <c r="GD320" s="105"/>
      <c r="GE320" s="105"/>
      <c r="GF320" s="105"/>
      <c r="GG320" s="105"/>
      <c r="GH320" s="105"/>
      <c r="GI320" s="105"/>
      <c r="GJ320" s="105"/>
      <c r="GK320" s="105"/>
      <c r="GL320" s="105"/>
      <c r="GM320" s="105"/>
      <c r="GN320" s="105"/>
      <c r="GO320" s="105"/>
      <c r="GP320" s="105"/>
      <c r="GQ320" s="105"/>
      <c r="GR320" s="105"/>
      <c r="GS320" s="105"/>
      <c r="GT320" s="105"/>
      <c r="GU320" s="105"/>
      <c r="GV320" s="105"/>
      <c r="GW320" s="105"/>
      <c r="GX320" s="105"/>
      <c r="GY320" s="105"/>
      <c r="GZ320" s="105"/>
      <c r="HA320" s="105"/>
      <c r="HB320" s="105"/>
      <c r="HC320" s="105"/>
      <c r="HD320" s="105"/>
      <c r="HE320" s="105"/>
      <c r="HF320" s="105"/>
      <c r="HG320" s="105"/>
      <c r="HH320" s="105"/>
      <c r="HI320" s="105"/>
      <c r="HJ320" s="105"/>
      <c r="HK320" s="105"/>
      <c r="HL320" s="105"/>
      <c r="HM320" s="105"/>
      <c r="HN320" s="105"/>
      <c r="HO320" s="105"/>
      <c r="HP320" s="105"/>
      <c r="HQ320" s="105"/>
      <c r="HR320" s="105"/>
      <c r="HS320" s="105"/>
      <c r="HT320" s="105"/>
      <c r="HU320" s="105"/>
      <c r="HV320" s="105"/>
      <c r="HW320" s="105"/>
      <c r="HX320" s="105"/>
      <c r="HY320" s="105"/>
      <c r="HZ320" s="105"/>
      <c r="IA320" s="105"/>
      <c r="IB320" s="105"/>
      <c r="IC320" s="105"/>
      <c r="ID320" s="105"/>
      <c r="IE320" s="105"/>
      <c r="IF320" s="105"/>
      <c r="IG320" s="105"/>
      <c r="IH320" s="105"/>
      <c r="II320" s="105"/>
      <c r="IJ320" s="105"/>
      <c r="IK320" s="105"/>
      <c r="IL320" s="105"/>
      <c r="IM320" s="105"/>
      <c r="IN320" s="105"/>
      <c r="IO320" s="105"/>
      <c r="IP320" s="105"/>
      <c r="IQ320" s="105"/>
      <c r="IR320" s="105"/>
      <c r="IS320" s="105"/>
      <c r="IT320" s="105"/>
      <c r="IU320" s="105"/>
    </row>
    <row r="321" spans="1:255" s="32" customFormat="1" ht="45" customHeight="1">
      <c r="A321" s="98">
        <v>11</v>
      </c>
      <c r="B321" s="48" t="s">
        <v>1141</v>
      </c>
      <c r="C321" s="20" t="s">
        <v>150</v>
      </c>
      <c r="D321" s="21"/>
      <c r="E321" s="21"/>
      <c r="F321" s="21"/>
      <c r="G321" s="21"/>
      <c r="H321" s="21"/>
      <c r="I321" s="21"/>
      <c r="J321" s="21"/>
      <c r="K321" s="21"/>
      <c r="L321" s="21"/>
      <c r="M321" s="21"/>
      <c r="N321" s="21"/>
      <c r="O321" s="21"/>
      <c r="P321" s="21"/>
      <c r="Q321" s="21"/>
      <c r="R321" s="21"/>
      <c r="S321" s="21"/>
      <c r="T321" s="350">
        <v>500</v>
      </c>
      <c r="U321" s="21"/>
      <c r="V321" s="21"/>
      <c r="W321" s="20" t="s">
        <v>1129</v>
      </c>
      <c r="X321" s="22"/>
      <c r="Y321" s="22"/>
      <c r="Z321" s="22"/>
      <c r="AA321" s="22"/>
      <c r="AB321" s="22"/>
      <c r="AC321" s="22"/>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2"/>
      <c r="BD321" s="22"/>
      <c r="BE321" s="22"/>
      <c r="BF321" s="22"/>
      <c r="BG321" s="22"/>
      <c r="BH321" s="22"/>
      <c r="BI321" s="22"/>
      <c r="BJ321" s="22"/>
      <c r="BK321" s="22"/>
      <c r="BL321" s="22"/>
      <c r="BM321" s="22"/>
      <c r="BN321" s="22"/>
      <c r="BO321" s="22"/>
      <c r="BP321" s="22"/>
      <c r="BQ321" s="22"/>
      <c r="BR321" s="22"/>
      <c r="BS321" s="22"/>
      <c r="BT321" s="22"/>
      <c r="BU321" s="22"/>
      <c r="BV321" s="22"/>
      <c r="BW321" s="22"/>
      <c r="BX321" s="22"/>
      <c r="BY321" s="22"/>
      <c r="BZ321" s="22"/>
      <c r="CA321" s="22"/>
      <c r="CB321" s="22"/>
      <c r="CC321" s="22"/>
      <c r="CD321" s="22"/>
      <c r="CE321" s="22"/>
      <c r="CF321" s="22"/>
      <c r="CG321" s="22"/>
      <c r="CH321" s="22"/>
      <c r="CI321" s="22"/>
      <c r="CJ321" s="22"/>
      <c r="CK321" s="22"/>
      <c r="CL321" s="22"/>
      <c r="CM321" s="22"/>
      <c r="CN321" s="22"/>
      <c r="CO321" s="22"/>
      <c r="CP321" s="22"/>
      <c r="CQ321" s="22"/>
      <c r="CR321" s="22"/>
      <c r="CS321" s="22"/>
      <c r="CT321" s="22"/>
      <c r="CU321" s="22"/>
      <c r="CV321" s="22"/>
      <c r="CW321" s="22"/>
      <c r="CX321" s="22"/>
      <c r="CY321" s="22"/>
      <c r="CZ321" s="22"/>
      <c r="DA321" s="22"/>
      <c r="DB321" s="22"/>
      <c r="DC321" s="22"/>
      <c r="DD321" s="22"/>
      <c r="DE321" s="22"/>
      <c r="DF321" s="22"/>
      <c r="DG321" s="22"/>
      <c r="DH321" s="22"/>
      <c r="DI321" s="22"/>
      <c r="DJ321" s="22"/>
      <c r="DK321" s="22"/>
      <c r="DL321" s="22"/>
      <c r="DM321" s="22"/>
      <c r="DN321" s="22"/>
      <c r="DO321" s="22"/>
      <c r="DP321" s="22"/>
      <c r="DQ321" s="22"/>
      <c r="DR321" s="22"/>
      <c r="DS321" s="22"/>
      <c r="DT321" s="22"/>
      <c r="DU321" s="22"/>
      <c r="DV321" s="22"/>
      <c r="DW321" s="22"/>
      <c r="DX321" s="22"/>
      <c r="DY321" s="22"/>
      <c r="DZ321" s="22"/>
      <c r="EA321" s="22"/>
      <c r="EB321" s="22"/>
      <c r="EC321" s="22"/>
      <c r="ED321" s="22"/>
      <c r="EE321" s="22"/>
      <c r="EF321" s="22"/>
      <c r="EG321" s="22"/>
      <c r="EH321" s="22"/>
      <c r="EI321" s="22"/>
      <c r="EJ321" s="22"/>
      <c r="EK321" s="22"/>
      <c r="EL321" s="22"/>
      <c r="EM321" s="22"/>
      <c r="EN321" s="22"/>
      <c r="EO321" s="22"/>
      <c r="EP321" s="22"/>
      <c r="EQ321" s="22"/>
      <c r="ER321" s="22"/>
      <c r="ES321" s="22"/>
      <c r="ET321" s="22"/>
      <c r="EU321" s="22"/>
      <c r="EV321" s="22"/>
      <c r="EW321" s="22"/>
      <c r="EX321" s="22"/>
      <c r="EY321" s="22"/>
      <c r="EZ321" s="22"/>
      <c r="FA321" s="22"/>
      <c r="FB321" s="22"/>
      <c r="FC321" s="22"/>
      <c r="FD321" s="22"/>
      <c r="FE321" s="22"/>
      <c r="FF321" s="22"/>
      <c r="FG321" s="22"/>
      <c r="FH321" s="22"/>
      <c r="FI321" s="22"/>
      <c r="FJ321" s="22"/>
      <c r="FK321" s="22"/>
      <c r="FL321" s="22"/>
      <c r="FM321" s="22"/>
      <c r="FN321" s="22"/>
      <c r="FO321" s="22"/>
      <c r="FP321" s="22"/>
      <c r="FQ321" s="22"/>
      <c r="FR321" s="22"/>
      <c r="FS321" s="22"/>
      <c r="FT321" s="22"/>
      <c r="FU321" s="22"/>
      <c r="FV321" s="22"/>
      <c r="FW321" s="22"/>
      <c r="FX321" s="22"/>
      <c r="FY321" s="22"/>
      <c r="FZ321" s="22"/>
      <c r="GA321" s="22"/>
      <c r="GB321" s="22"/>
      <c r="GC321" s="22"/>
      <c r="GD321" s="22"/>
      <c r="GE321" s="22"/>
      <c r="GF321" s="22"/>
      <c r="GG321" s="22"/>
      <c r="GH321" s="22"/>
      <c r="GI321" s="22"/>
      <c r="GJ321" s="22"/>
      <c r="GK321" s="22"/>
      <c r="GL321" s="22"/>
      <c r="GM321" s="22"/>
      <c r="GN321" s="22"/>
      <c r="GO321" s="22"/>
      <c r="GP321" s="22"/>
      <c r="GQ321" s="22"/>
      <c r="GR321" s="22"/>
      <c r="GS321" s="22"/>
      <c r="GT321" s="22"/>
      <c r="GU321" s="22"/>
      <c r="GV321" s="22"/>
      <c r="GW321" s="22"/>
      <c r="GX321" s="22"/>
      <c r="GY321" s="22"/>
      <c r="GZ321" s="22"/>
      <c r="HA321" s="22"/>
      <c r="HB321" s="22"/>
      <c r="HC321" s="22"/>
      <c r="HD321" s="22"/>
      <c r="HE321" s="22"/>
      <c r="HF321" s="22"/>
      <c r="HG321" s="22"/>
      <c r="HH321" s="22"/>
      <c r="HI321" s="22"/>
      <c r="HJ321" s="22"/>
      <c r="HK321" s="22"/>
      <c r="HL321" s="22"/>
      <c r="HM321" s="22"/>
      <c r="HN321" s="22"/>
      <c r="HO321" s="22"/>
      <c r="HP321" s="22"/>
      <c r="HQ321" s="22"/>
      <c r="HR321" s="22"/>
      <c r="HS321" s="22"/>
      <c r="HT321" s="22"/>
      <c r="HU321" s="22"/>
      <c r="HV321" s="22"/>
      <c r="HW321" s="22"/>
      <c r="HX321" s="22"/>
      <c r="HY321" s="22"/>
      <c r="HZ321" s="22"/>
      <c r="IA321" s="22"/>
      <c r="IB321" s="22"/>
      <c r="IC321" s="22"/>
      <c r="ID321" s="22"/>
      <c r="IE321" s="22"/>
      <c r="IF321" s="22"/>
      <c r="IG321" s="22"/>
      <c r="IH321" s="22"/>
      <c r="II321" s="22"/>
      <c r="IJ321" s="22"/>
      <c r="IK321" s="22"/>
      <c r="IL321" s="22"/>
      <c r="IM321" s="22"/>
      <c r="IN321" s="22"/>
      <c r="IO321" s="22"/>
      <c r="IP321" s="22"/>
      <c r="IQ321" s="22"/>
      <c r="IR321" s="22"/>
      <c r="IS321" s="22"/>
      <c r="IT321" s="22"/>
      <c r="IU321" s="22"/>
    </row>
    <row r="322" spans="1:255" s="32" customFormat="1" ht="45.95" customHeight="1">
      <c r="A322" s="98">
        <v>12</v>
      </c>
      <c r="B322" s="23" t="s">
        <v>745</v>
      </c>
      <c r="C322" s="20"/>
      <c r="D322" s="161"/>
      <c r="E322" s="23"/>
      <c r="F322" s="20"/>
      <c r="G322" s="23"/>
      <c r="H322" s="141"/>
      <c r="I322" s="141"/>
      <c r="J322" s="141"/>
      <c r="K322" s="141"/>
      <c r="L322" s="141"/>
      <c r="M322" s="141"/>
      <c r="N322" s="141"/>
      <c r="O322" s="141"/>
      <c r="P322" s="141"/>
      <c r="Q322" s="141"/>
      <c r="R322" s="141"/>
      <c r="S322" s="141"/>
      <c r="T322" s="355">
        <v>5000</v>
      </c>
      <c r="U322" s="141"/>
      <c r="V322" s="141"/>
      <c r="W322" s="159" t="s">
        <v>750</v>
      </c>
      <c r="X322" s="171"/>
      <c r="Y322" s="171"/>
      <c r="Z322" s="171"/>
      <c r="AA322" s="171"/>
      <c r="AB322" s="171"/>
      <c r="AC322" s="171"/>
      <c r="AD322" s="171"/>
      <c r="AE322" s="171"/>
      <c r="AF322" s="171"/>
      <c r="AG322" s="171"/>
      <c r="AH322" s="171"/>
      <c r="AI322" s="171"/>
      <c r="AJ322" s="171"/>
      <c r="AK322" s="171"/>
      <c r="AL322" s="171"/>
      <c r="AM322" s="171"/>
      <c r="AN322" s="171"/>
      <c r="AO322" s="171"/>
      <c r="AP322" s="171"/>
      <c r="AQ322" s="171"/>
      <c r="AR322" s="171"/>
      <c r="AS322" s="171"/>
      <c r="AT322" s="171"/>
      <c r="AU322" s="171"/>
      <c r="AV322" s="171"/>
      <c r="AW322" s="171"/>
      <c r="AX322" s="171"/>
      <c r="AY322" s="171"/>
      <c r="AZ322" s="171"/>
      <c r="BA322" s="171"/>
      <c r="BB322" s="171"/>
      <c r="BC322" s="171"/>
      <c r="BD322" s="171"/>
      <c r="BE322" s="171"/>
      <c r="BF322" s="171"/>
      <c r="BG322" s="171"/>
      <c r="BH322" s="171"/>
      <c r="BI322" s="171"/>
      <c r="BJ322" s="171"/>
      <c r="BK322" s="171"/>
      <c r="BL322" s="171"/>
      <c r="BM322" s="171"/>
      <c r="BN322" s="171"/>
      <c r="BO322" s="171"/>
      <c r="BP322" s="171"/>
      <c r="BQ322" s="171"/>
      <c r="BR322" s="171"/>
      <c r="BS322" s="171"/>
      <c r="BT322" s="171"/>
      <c r="BU322" s="171"/>
      <c r="BV322" s="171"/>
      <c r="BW322" s="171"/>
      <c r="BX322" s="171"/>
      <c r="BY322" s="171"/>
      <c r="BZ322" s="171"/>
      <c r="CA322" s="171"/>
      <c r="CB322" s="171"/>
      <c r="CC322" s="171"/>
      <c r="CD322" s="171"/>
      <c r="CE322" s="171"/>
      <c r="CF322" s="171"/>
      <c r="CG322" s="171"/>
      <c r="CH322" s="171"/>
      <c r="CI322" s="171"/>
      <c r="CJ322" s="171"/>
      <c r="CK322" s="171"/>
      <c r="CL322" s="171"/>
      <c r="CM322" s="171"/>
      <c r="CN322" s="171"/>
      <c r="CO322" s="171"/>
      <c r="CP322" s="171"/>
      <c r="CQ322" s="171"/>
      <c r="CR322" s="171"/>
      <c r="CS322" s="171"/>
      <c r="CT322" s="171"/>
      <c r="CU322" s="171"/>
      <c r="CV322" s="171"/>
      <c r="CW322" s="171"/>
      <c r="CX322" s="171"/>
      <c r="CY322" s="171"/>
      <c r="CZ322" s="171"/>
      <c r="DA322" s="171"/>
      <c r="DB322" s="171"/>
      <c r="DC322" s="171"/>
      <c r="DD322" s="171"/>
      <c r="DE322" s="171"/>
      <c r="DF322" s="171"/>
      <c r="DG322" s="171"/>
      <c r="DH322" s="171"/>
      <c r="DI322" s="171"/>
      <c r="DJ322" s="171"/>
      <c r="DK322" s="171"/>
      <c r="DL322" s="171"/>
      <c r="DM322" s="171"/>
      <c r="DN322" s="171"/>
      <c r="DO322" s="171"/>
      <c r="DP322" s="171"/>
      <c r="DQ322" s="171"/>
      <c r="DR322" s="171"/>
      <c r="DS322" s="171"/>
      <c r="DT322" s="171"/>
      <c r="DU322" s="171"/>
      <c r="DV322" s="171"/>
      <c r="DW322" s="171"/>
      <c r="DX322" s="171"/>
      <c r="DY322" s="171"/>
      <c r="DZ322" s="171"/>
      <c r="EA322" s="171"/>
      <c r="EB322" s="171"/>
      <c r="EC322" s="171"/>
      <c r="ED322" s="171"/>
      <c r="EE322" s="171"/>
      <c r="EF322" s="171"/>
      <c r="EG322" s="171"/>
      <c r="EH322" s="171"/>
      <c r="EI322" s="171"/>
      <c r="EJ322" s="171"/>
      <c r="EK322" s="171"/>
      <c r="EL322" s="171"/>
      <c r="EM322" s="171"/>
      <c r="EN322" s="171"/>
      <c r="EO322" s="171"/>
      <c r="EP322" s="171"/>
      <c r="EQ322" s="171"/>
      <c r="ER322" s="171"/>
      <c r="ES322" s="171"/>
      <c r="ET322" s="171"/>
      <c r="EU322" s="171"/>
      <c r="EV322" s="171"/>
      <c r="EW322" s="171"/>
      <c r="EX322" s="171"/>
      <c r="EY322" s="171"/>
      <c r="EZ322" s="171"/>
      <c r="FA322" s="171"/>
      <c r="FB322" s="171"/>
      <c r="FC322" s="171"/>
      <c r="FD322" s="171"/>
      <c r="FE322" s="171"/>
      <c r="FF322" s="171"/>
      <c r="FG322" s="171"/>
      <c r="FH322" s="171"/>
      <c r="FI322" s="171"/>
      <c r="FJ322" s="171"/>
      <c r="FK322" s="171"/>
      <c r="FL322" s="171"/>
      <c r="FM322" s="171"/>
      <c r="FN322" s="171"/>
      <c r="FO322" s="171"/>
      <c r="FP322" s="171"/>
      <c r="FQ322" s="171"/>
      <c r="FR322" s="171"/>
      <c r="FS322" s="171"/>
      <c r="FT322" s="171"/>
      <c r="FU322" s="171"/>
      <c r="FV322" s="171"/>
      <c r="FW322" s="171"/>
      <c r="FX322" s="171"/>
      <c r="FY322" s="171"/>
      <c r="FZ322" s="171"/>
      <c r="GA322" s="171"/>
      <c r="GB322" s="171"/>
      <c r="GC322" s="171"/>
      <c r="GD322" s="171"/>
      <c r="GE322" s="171"/>
      <c r="GF322" s="171"/>
      <c r="GG322" s="171"/>
      <c r="GH322" s="171"/>
      <c r="GI322" s="171"/>
      <c r="GJ322" s="171"/>
      <c r="GK322" s="171"/>
      <c r="GL322" s="171"/>
      <c r="GM322" s="171"/>
      <c r="GN322" s="171"/>
      <c r="GO322" s="171"/>
      <c r="GP322" s="171"/>
      <c r="GQ322" s="171"/>
      <c r="GR322" s="171"/>
      <c r="GS322" s="171"/>
      <c r="GT322" s="171"/>
      <c r="GU322" s="171"/>
      <c r="GV322" s="171"/>
      <c r="GW322" s="171"/>
      <c r="GX322" s="171"/>
      <c r="GY322" s="171"/>
      <c r="GZ322" s="171"/>
      <c r="HA322" s="171"/>
      <c r="HB322" s="171"/>
      <c r="HC322" s="171"/>
      <c r="HD322" s="171"/>
      <c r="HE322" s="171"/>
      <c r="HF322" s="171"/>
      <c r="HG322" s="171"/>
      <c r="HH322" s="171"/>
      <c r="HI322" s="171"/>
      <c r="HJ322" s="171"/>
      <c r="HK322" s="171"/>
      <c r="HL322" s="171"/>
      <c r="HM322" s="171"/>
      <c r="HN322" s="171"/>
      <c r="HO322" s="171"/>
      <c r="HP322" s="171"/>
      <c r="HQ322" s="171"/>
      <c r="HR322" s="171"/>
      <c r="HS322" s="171"/>
      <c r="HT322" s="171"/>
      <c r="HU322" s="171"/>
      <c r="HV322" s="171"/>
      <c r="HW322" s="171"/>
      <c r="HX322" s="171"/>
      <c r="HY322" s="171"/>
      <c r="HZ322" s="171"/>
      <c r="IA322" s="171"/>
      <c r="IB322" s="171"/>
      <c r="IC322" s="171"/>
      <c r="ID322" s="171"/>
      <c r="IE322" s="171"/>
      <c r="IF322" s="171"/>
      <c r="IG322" s="171"/>
      <c r="IH322" s="171"/>
      <c r="II322" s="171"/>
      <c r="IJ322" s="171"/>
      <c r="IK322" s="171"/>
      <c r="IL322" s="171"/>
      <c r="IM322" s="171"/>
      <c r="IN322" s="171"/>
      <c r="IO322" s="171"/>
      <c r="IP322" s="171"/>
      <c r="IQ322" s="171"/>
      <c r="IR322" s="171"/>
      <c r="IS322" s="171"/>
      <c r="IT322" s="171"/>
      <c r="IU322" s="171"/>
    </row>
    <row r="323" spans="1:255" s="32" customFormat="1" ht="52.5" customHeight="1">
      <c r="A323" s="20">
        <v>3</v>
      </c>
      <c r="B323" s="23" t="s">
        <v>243</v>
      </c>
      <c r="C323" s="20" t="s">
        <v>236</v>
      </c>
      <c r="D323" s="31"/>
      <c r="E323" s="20"/>
      <c r="F323" s="20"/>
      <c r="G323" s="20"/>
      <c r="H323" s="31"/>
      <c r="I323" s="31"/>
      <c r="J323" s="31"/>
      <c r="K323" s="31"/>
      <c r="L323" s="31"/>
      <c r="M323" s="31"/>
      <c r="N323" s="31"/>
      <c r="O323" s="31"/>
      <c r="P323" s="31"/>
      <c r="Q323" s="31"/>
      <c r="R323" s="31"/>
      <c r="S323" s="31"/>
      <c r="T323" s="351">
        <v>4000</v>
      </c>
      <c r="U323" s="31"/>
      <c r="V323" s="31"/>
      <c r="W323" s="20" t="s">
        <v>234</v>
      </c>
    </row>
    <row r="324" spans="1:255" s="32" customFormat="1" ht="57" customHeight="1">
      <c r="A324" s="20">
        <v>4</v>
      </c>
      <c r="B324" s="23" t="s">
        <v>2725</v>
      </c>
      <c r="C324" s="20" t="s">
        <v>236</v>
      </c>
      <c r="D324" s="31"/>
      <c r="E324" s="20"/>
      <c r="F324" s="20"/>
      <c r="G324" s="20"/>
      <c r="H324" s="31"/>
      <c r="I324" s="31"/>
      <c r="J324" s="31"/>
      <c r="K324" s="31"/>
      <c r="L324" s="31"/>
      <c r="M324" s="31"/>
      <c r="N324" s="31"/>
      <c r="O324" s="31"/>
      <c r="P324" s="31"/>
      <c r="Q324" s="31"/>
      <c r="R324" s="31"/>
      <c r="S324" s="31"/>
      <c r="T324" s="351">
        <v>8000</v>
      </c>
      <c r="U324" s="31"/>
      <c r="V324" s="31"/>
      <c r="W324" s="20" t="s">
        <v>234</v>
      </c>
    </row>
    <row r="325" spans="1:255" s="27" customFormat="1" ht="29.45" customHeight="1">
      <c r="A325" s="47"/>
      <c r="B325" s="95" t="s">
        <v>1371</v>
      </c>
      <c r="C325" s="47"/>
      <c r="D325" s="21"/>
      <c r="E325" s="21"/>
      <c r="F325" s="21"/>
      <c r="G325" s="21"/>
      <c r="H325" s="21"/>
      <c r="I325" s="21"/>
      <c r="J325" s="21"/>
      <c r="K325" s="21"/>
      <c r="L325" s="21"/>
      <c r="M325" s="21"/>
      <c r="N325" s="21"/>
      <c r="O325" s="21"/>
      <c r="P325" s="21"/>
      <c r="Q325" s="21"/>
      <c r="R325" s="21"/>
      <c r="S325" s="21"/>
      <c r="T325" s="357">
        <f>+SUM(T326:T337)</f>
        <v>11400</v>
      </c>
      <c r="U325" s="21"/>
      <c r="V325" s="21"/>
      <c r="W325" s="47"/>
      <c r="X325" s="22"/>
      <c r="Y325" s="22"/>
      <c r="Z325" s="22"/>
      <c r="AA325" s="22"/>
      <c r="AB325" s="22"/>
      <c r="AC325" s="22"/>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2"/>
      <c r="BD325" s="22"/>
      <c r="BE325" s="22"/>
      <c r="BF325" s="22"/>
      <c r="BG325" s="22"/>
      <c r="BH325" s="22"/>
      <c r="BI325" s="22"/>
      <c r="BJ325" s="22"/>
      <c r="BK325" s="22"/>
      <c r="BL325" s="22"/>
      <c r="BM325" s="22"/>
      <c r="BN325" s="22"/>
      <c r="BO325" s="22"/>
      <c r="BP325" s="22"/>
      <c r="BQ325" s="22"/>
      <c r="BR325" s="22"/>
      <c r="BS325" s="22"/>
      <c r="BT325" s="22"/>
      <c r="BU325" s="22"/>
      <c r="BV325" s="22"/>
      <c r="BW325" s="22"/>
      <c r="BX325" s="22"/>
      <c r="BY325" s="22"/>
      <c r="BZ325" s="22"/>
      <c r="CA325" s="22"/>
      <c r="CB325" s="22"/>
      <c r="CC325" s="22"/>
      <c r="CD325" s="22"/>
      <c r="CE325" s="22"/>
      <c r="CF325" s="22"/>
      <c r="CG325" s="22"/>
      <c r="CH325" s="22"/>
      <c r="CI325" s="22"/>
      <c r="CJ325" s="22"/>
      <c r="CK325" s="22"/>
      <c r="CL325" s="22"/>
      <c r="CM325" s="22"/>
      <c r="CN325" s="22"/>
      <c r="CO325" s="22"/>
      <c r="CP325" s="22"/>
      <c r="CQ325" s="22"/>
      <c r="CR325" s="22"/>
      <c r="CS325" s="22"/>
      <c r="CT325" s="22"/>
      <c r="CU325" s="22"/>
      <c r="CV325" s="22"/>
      <c r="CW325" s="22"/>
      <c r="CX325" s="22"/>
      <c r="CY325" s="22"/>
      <c r="CZ325" s="22"/>
      <c r="DA325" s="22"/>
      <c r="DB325" s="22"/>
      <c r="DC325" s="22"/>
      <c r="DD325" s="22"/>
      <c r="DE325" s="22"/>
      <c r="DF325" s="22"/>
      <c r="DG325" s="22"/>
      <c r="DH325" s="22"/>
      <c r="DI325" s="22"/>
      <c r="DJ325" s="22"/>
      <c r="DK325" s="22"/>
      <c r="DL325" s="22"/>
      <c r="DM325" s="22"/>
      <c r="DN325" s="22"/>
      <c r="DO325" s="22"/>
      <c r="DP325" s="22"/>
      <c r="DQ325" s="22"/>
      <c r="DR325" s="22"/>
      <c r="DS325" s="22"/>
      <c r="DT325" s="22"/>
      <c r="DU325" s="22"/>
      <c r="DV325" s="22"/>
      <c r="DW325" s="22"/>
      <c r="DX325" s="22"/>
      <c r="DY325" s="22"/>
      <c r="DZ325" s="22"/>
      <c r="EA325" s="22"/>
      <c r="EB325" s="22"/>
      <c r="EC325" s="22"/>
      <c r="ED325" s="22"/>
      <c r="EE325" s="22"/>
      <c r="EF325" s="22"/>
      <c r="EG325" s="22"/>
      <c r="EH325" s="22"/>
      <c r="EI325" s="22"/>
      <c r="EJ325" s="22"/>
      <c r="EK325" s="22"/>
      <c r="EL325" s="22"/>
      <c r="EM325" s="22"/>
      <c r="EN325" s="22"/>
      <c r="EO325" s="22"/>
      <c r="EP325" s="22"/>
      <c r="EQ325" s="22"/>
      <c r="ER325" s="22"/>
      <c r="ES325" s="22"/>
      <c r="ET325" s="22"/>
      <c r="EU325" s="22"/>
      <c r="EV325" s="22"/>
      <c r="EW325" s="22"/>
      <c r="EX325" s="22"/>
      <c r="EY325" s="22"/>
      <c r="EZ325" s="22"/>
      <c r="FA325" s="22"/>
      <c r="FB325" s="22"/>
      <c r="FC325" s="22"/>
      <c r="FD325" s="22"/>
      <c r="FE325" s="22"/>
      <c r="FF325" s="22"/>
      <c r="FG325" s="22"/>
      <c r="FH325" s="22"/>
      <c r="FI325" s="22"/>
      <c r="FJ325" s="22"/>
      <c r="FK325" s="22"/>
      <c r="FL325" s="22"/>
      <c r="FM325" s="22"/>
      <c r="FN325" s="22"/>
      <c r="FO325" s="22"/>
      <c r="FP325" s="22"/>
      <c r="FQ325" s="22"/>
      <c r="FR325" s="22"/>
      <c r="FS325" s="22"/>
      <c r="FT325" s="22"/>
      <c r="FU325" s="22"/>
      <c r="FV325" s="22"/>
      <c r="FW325" s="22"/>
      <c r="FX325" s="22"/>
      <c r="FY325" s="22"/>
      <c r="FZ325" s="22"/>
      <c r="GA325" s="22"/>
      <c r="GB325" s="22"/>
      <c r="GC325" s="22"/>
      <c r="GD325" s="22"/>
      <c r="GE325" s="22"/>
      <c r="GF325" s="22"/>
      <c r="GG325" s="22"/>
      <c r="GH325" s="22"/>
      <c r="GI325" s="22"/>
      <c r="GJ325" s="22"/>
      <c r="GK325" s="22"/>
      <c r="GL325" s="22"/>
      <c r="GM325" s="22"/>
      <c r="GN325" s="22"/>
      <c r="GO325" s="22"/>
      <c r="GP325" s="22"/>
      <c r="GQ325" s="22"/>
      <c r="GR325" s="22"/>
      <c r="GS325" s="22"/>
      <c r="GT325" s="22"/>
      <c r="GU325" s="22"/>
      <c r="GV325" s="22"/>
      <c r="GW325" s="22"/>
      <c r="GX325" s="22"/>
      <c r="GY325" s="22"/>
      <c r="GZ325" s="22"/>
      <c r="HA325" s="22"/>
      <c r="HB325" s="22"/>
      <c r="HC325" s="22"/>
      <c r="HD325" s="22"/>
      <c r="HE325" s="22"/>
      <c r="HF325" s="22"/>
      <c r="HG325" s="22"/>
      <c r="HH325" s="22"/>
      <c r="HI325" s="22"/>
      <c r="HJ325" s="22"/>
      <c r="HK325" s="22"/>
      <c r="HL325" s="22"/>
      <c r="HM325" s="22"/>
      <c r="HN325" s="22"/>
      <c r="HO325" s="22"/>
      <c r="HP325" s="22"/>
      <c r="HQ325" s="22"/>
      <c r="HR325" s="22"/>
      <c r="HS325" s="22"/>
      <c r="HT325" s="22"/>
      <c r="HU325" s="22"/>
      <c r="HV325" s="22"/>
      <c r="HW325" s="22"/>
      <c r="HX325" s="22"/>
      <c r="HY325" s="22"/>
      <c r="HZ325" s="22"/>
      <c r="IA325" s="22"/>
      <c r="IB325" s="22"/>
      <c r="IC325" s="22"/>
      <c r="ID325" s="22"/>
      <c r="IE325" s="22"/>
      <c r="IF325" s="22"/>
      <c r="IG325" s="22"/>
      <c r="IH325" s="22"/>
      <c r="II325" s="22"/>
      <c r="IJ325" s="22"/>
      <c r="IK325" s="22"/>
      <c r="IL325" s="22"/>
      <c r="IM325" s="22"/>
      <c r="IN325" s="22"/>
      <c r="IO325" s="22"/>
      <c r="IP325" s="22"/>
      <c r="IQ325" s="22"/>
      <c r="IR325" s="22"/>
      <c r="IS325" s="22"/>
      <c r="IT325" s="22"/>
      <c r="IU325" s="22"/>
    </row>
    <row r="326" spans="1:255" s="27" customFormat="1" ht="33.950000000000003" customHeight="1">
      <c r="A326" s="98">
        <v>1</v>
      </c>
      <c r="B326" s="97" t="s">
        <v>1047</v>
      </c>
      <c r="C326" s="98"/>
      <c r="D326" s="141"/>
      <c r="E326" s="98"/>
      <c r="F326" s="98"/>
      <c r="G326" s="98"/>
      <c r="H326" s="98"/>
      <c r="I326" s="98"/>
      <c r="J326" s="141"/>
      <c r="K326" s="141"/>
      <c r="L326" s="141"/>
      <c r="M326" s="141"/>
      <c r="N326" s="141"/>
      <c r="O326" s="141"/>
      <c r="P326" s="141"/>
      <c r="Q326" s="141"/>
      <c r="R326" s="141"/>
      <c r="S326" s="141"/>
      <c r="T326" s="349">
        <v>1200</v>
      </c>
      <c r="U326" s="141"/>
      <c r="V326" s="141"/>
      <c r="W326" s="20" t="s">
        <v>986</v>
      </c>
      <c r="X326" s="171"/>
      <c r="Y326" s="171"/>
      <c r="Z326" s="171"/>
      <c r="AA326" s="171"/>
      <c r="AB326" s="171"/>
      <c r="AC326" s="171"/>
      <c r="AD326" s="171"/>
      <c r="AE326" s="171"/>
      <c r="AF326" s="171"/>
      <c r="AG326" s="171"/>
      <c r="AH326" s="171"/>
      <c r="AI326" s="171"/>
      <c r="AJ326" s="171"/>
      <c r="AK326" s="171"/>
      <c r="AL326" s="171"/>
      <c r="AM326" s="171"/>
      <c r="AN326" s="171"/>
      <c r="AO326" s="171"/>
      <c r="AP326" s="171"/>
      <c r="AQ326" s="171"/>
      <c r="AR326" s="171"/>
      <c r="AS326" s="171"/>
      <c r="AT326" s="171"/>
      <c r="AU326" s="171"/>
      <c r="AV326" s="171"/>
      <c r="AW326" s="171"/>
      <c r="AX326" s="171"/>
      <c r="AY326" s="171"/>
      <c r="AZ326" s="171"/>
      <c r="BA326" s="171"/>
      <c r="BB326" s="171"/>
      <c r="BC326" s="171"/>
      <c r="BD326" s="171"/>
      <c r="BE326" s="171"/>
      <c r="BF326" s="171"/>
      <c r="BG326" s="171"/>
      <c r="BH326" s="171"/>
      <c r="BI326" s="171"/>
      <c r="BJ326" s="171"/>
      <c r="BK326" s="171"/>
      <c r="BL326" s="171"/>
      <c r="BM326" s="171"/>
      <c r="BN326" s="171"/>
      <c r="BO326" s="171"/>
      <c r="BP326" s="171"/>
      <c r="BQ326" s="171"/>
      <c r="BR326" s="171"/>
      <c r="BS326" s="171"/>
      <c r="BT326" s="171"/>
      <c r="BU326" s="171"/>
      <c r="BV326" s="171"/>
      <c r="BW326" s="171"/>
      <c r="BX326" s="171"/>
      <c r="BY326" s="171"/>
      <c r="BZ326" s="171"/>
      <c r="CA326" s="171"/>
      <c r="CB326" s="171"/>
      <c r="CC326" s="171"/>
      <c r="CD326" s="171"/>
      <c r="CE326" s="171"/>
      <c r="CF326" s="171"/>
      <c r="CG326" s="171"/>
      <c r="CH326" s="171"/>
      <c r="CI326" s="171"/>
      <c r="CJ326" s="171"/>
      <c r="CK326" s="171"/>
      <c r="CL326" s="171"/>
      <c r="CM326" s="171"/>
      <c r="CN326" s="171"/>
      <c r="CO326" s="171"/>
      <c r="CP326" s="171"/>
      <c r="CQ326" s="171"/>
      <c r="CR326" s="171"/>
      <c r="CS326" s="171"/>
      <c r="CT326" s="171"/>
      <c r="CU326" s="171"/>
      <c r="CV326" s="171"/>
      <c r="CW326" s="171"/>
      <c r="CX326" s="171"/>
      <c r="CY326" s="171"/>
      <c r="CZ326" s="171"/>
      <c r="DA326" s="171"/>
      <c r="DB326" s="171"/>
      <c r="DC326" s="171"/>
      <c r="DD326" s="171"/>
      <c r="DE326" s="171"/>
      <c r="DF326" s="171"/>
      <c r="DG326" s="171"/>
      <c r="DH326" s="171"/>
      <c r="DI326" s="171"/>
      <c r="DJ326" s="171"/>
      <c r="DK326" s="171"/>
      <c r="DL326" s="171"/>
      <c r="DM326" s="171"/>
      <c r="DN326" s="171"/>
      <c r="DO326" s="171"/>
      <c r="DP326" s="171"/>
      <c r="DQ326" s="171"/>
      <c r="DR326" s="171"/>
      <c r="DS326" s="171"/>
      <c r="DT326" s="171"/>
      <c r="DU326" s="171"/>
      <c r="DV326" s="171"/>
      <c r="DW326" s="171"/>
      <c r="DX326" s="171"/>
      <c r="DY326" s="171"/>
      <c r="DZ326" s="171"/>
      <c r="EA326" s="171"/>
      <c r="EB326" s="171"/>
      <c r="EC326" s="171"/>
      <c r="ED326" s="171"/>
      <c r="EE326" s="171"/>
      <c r="EF326" s="171"/>
      <c r="EG326" s="171"/>
      <c r="EH326" s="171"/>
      <c r="EI326" s="171"/>
      <c r="EJ326" s="171"/>
      <c r="EK326" s="171"/>
      <c r="EL326" s="171"/>
      <c r="EM326" s="171"/>
      <c r="EN326" s="171"/>
      <c r="EO326" s="171"/>
      <c r="EP326" s="171"/>
      <c r="EQ326" s="171"/>
      <c r="ER326" s="171"/>
      <c r="ES326" s="171"/>
      <c r="ET326" s="171"/>
      <c r="EU326" s="171"/>
      <c r="EV326" s="171"/>
      <c r="EW326" s="171"/>
      <c r="EX326" s="171"/>
      <c r="EY326" s="171"/>
      <c r="EZ326" s="171"/>
      <c r="FA326" s="171"/>
      <c r="FB326" s="171"/>
      <c r="FC326" s="171"/>
      <c r="FD326" s="171"/>
      <c r="FE326" s="171"/>
      <c r="FF326" s="171"/>
      <c r="FG326" s="171"/>
      <c r="FH326" s="171"/>
      <c r="FI326" s="171"/>
      <c r="FJ326" s="171"/>
      <c r="FK326" s="171"/>
      <c r="FL326" s="171"/>
      <c r="FM326" s="171"/>
      <c r="FN326" s="171"/>
      <c r="FO326" s="171"/>
      <c r="FP326" s="171"/>
      <c r="FQ326" s="171"/>
      <c r="FR326" s="171"/>
      <c r="FS326" s="171"/>
      <c r="FT326" s="171"/>
      <c r="FU326" s="171"/>
      <c r="FV326" s="171"/>
      <c r="FW326" s="171"/>
      <c r="FX326" s="171"/>
      <c r="FY326" s="171"/>
      <c r="FZ326" s="171"/>
      <c r="GA326" s="171"/>
      <c r="GB326" s="171"/>
      <c r="GC326" s="171"/>
      <c r="GD326" s="171"/>
      <c r="GE326" s="171"/>
      <c r="GF326" s="171"/>
      <c r="GG326" s="171"/>
      <c r="GH326" s="171"/>
      <c r="GI326" s="171"/>
      <c r="GJ326" s="171"/>
      <c r="GK326" s="171"/>
      <c r="GL326" s="171"/>
      <c r="GM326" s="171"/>
      <c r="GN326" s="171"/>
      <c r="GO326" s="171"/>
      <c r="GP326" s="171"/>
      <c r="GQ326" s="171"/>
      <c r="GR326" s="171"/>
      <c r="GS326" s="171"/>
      <c r="GT326" s="171"/>
      <c r="GU326" s="171"/>
      <c r="GV326" s="171"/>
      <c r="GW326" s="171"/>
      <c r="GX326" s="171"/>
      <c r="GY326" s="171"/>
      <c r="GZ326" s="171"/>
      <c r="HA326" s="171"/>
      <c r="HB326" s="171"/>
      <c r="HC326" s="171"/>
      <c r="HD326" s="171"/>
      <c r="HE326" s="171"/>
      <c r="HF326" s="171"/>
      <c r="HG326" s="171"/>
      <c r="HH326" s="171"/>
      <c r="HI326" s="171"/>
      <c r="HJ326" s="171"/>
      <c r="HK326" s="171"/>
      <c r="HL326" s="171"/>
      <c r="HM326" s="171"/>
      <c r="HN326" s="171"/>
      <c r="HO326" s="171"/>
      <c r="HP326" s="171"/>
      <c r="HQ326" s="171"/>
      <c r="HR326" s="171"/>
      <c r="HS326" s="171"/>
      <c r="HT326" s="171"/>
      <c r="HU326" s="171"/>
      <c r="HV326" s="171"/>
      <c r="HW326" s="171"/>
      <c r="HX326" s="171"/>
      <c r="HY326" s="171"/>
      <c r="HZ326" s="171"/>
      <c r="IA326" s="171"/>
      <c r="IB326" s="171"/>
      <c r="IC326" s="171"/>
      <c r="ID326" s="171"/>
      <c r="IE326" s="171"/>
      <c r="IF326" s="171"/>
      <c r="IG326" s="171"/>
      <c r="IH326" s="171"/>
      <c r="II326" s="171"/>
      <c r="IJ326" s="171"/>
      <c r="IK326" s="171"/>
      <c r="IL326" s="171"/>
      <c r="IM326" s="171"/>
      <c r="IN326" s="171"/>
      <c r="IO326" s="171"/>
      <c r="IP326" s="171"/>
      <c r="IQ326" s="171"/>
      <c r="IR326" s="171"/>
      <c r="IS326" s="171"/>
      <c r="IT326" s="171"/>
      <c r="IU326" s="171"/>
    </row>
    <row r="327" spans="1:255" s="22" customFormat="1" ht="56.1" customHeight="1">
      <c r="A327" s="98">
        <v>2</v>
      </c>
      <c r="B327" s="97" t="s">
        <v>988</v>
      </c>
      <c r="C327" s="47"/>
      <c r="D327" s="21"/>
      <c r="E327" s="21"/>
      <c r="F327" s="21"/>
      <c r="G327" s="21"/>
      <c r="H327" s="21"/>
      <c r="I327" s="21"/>
      <c r="J327" s="21"/>
      <c r="K327" s="21"/>
      <c r="L327" s="21"/>
      <c r="M327" s="21"/>
      <c r="N327" s="21"/>
      <c r="O327" s="21"/>
      <c r="P327" s="21"/>
      <c r="Q327" s="21"/>
      <c r="R327" s="21"/>
      <c r="S327" s="21"/>
      <c r="T327" s="349">
        <v>600</v>
      </c>
      <c r="U327" s="21"/>
      <c r="V327" s="21"/>
      <c r="W327" s="20" t="s">
        <v>986</v>
      </c>
    </row>
    <row r="328" spans="1:255" s="22" customFormat="1" ht="37.5">
      <c r="A328" s="98">
        <v>3</v>
      </c>
      <c r="B328" s="97" t="s">
        <v>991</v>
      </c>
      <c r="C328" s="47"/>
      <c r="D328" s="21"/>
      <c r="E328" s="21"/>
      <c r="F328" s="21"/>
      <c r="G328" s="21"/>
      <c r="H328" s="21"/>
      <c r="I328" s="21"/>
      <c r="J328" s="21"/>
      <c r="K328" s="21"/>
      <c r="L328" s="21"/>
      <c r="M328" s="21"/>
      <c r="N328" s="21"/>
      <c r="O328" s="21"/>
      <c r="P328" s="21"/>
      <c r="Q328" s="21"/>
      <c r="R328" s="21"/>
      <c r="S328" s="21"/>
      <c r="T328" s="349">
        <v>300</v>
      </c>
      <c r="U328" s="21"/>
      <c r="V328" s="21"/>
      <c r="W328" s="20" t="s">
        <v>986</v>
      </c>
    </row>
    <row r="329" spans="1:255" s="32" customFormat="1" ht="51" customHeight="1">
      <c r="A329" s="98">
        <v>4</v>
      </c>
      <c r="B329" s="97" t="s">
        <v>1035</v>
      </c>
      <c r="C329" s="20"/>
      <c r="D329" s="31"/>
      <c r="E329" s="31"/>
      <c r="F329" s="31"/>
      <c r="G329" s="31"/>
      <c r="H329" s="31"/>
      <c r="I329" s="31"/>
      <c r="J329" s="31"/>
      <c r="K329" s="31"/>
      <c r="L329" s="31"/>
      <c r="M329" s="31"/>
      <c r="N329" s="31"/>
      <c r="O329" s="31"/>
      <c r="P329" s="31"/>
      <c r="Q329" s="31"/>
      <c r="R329" s="31"/>
      <c r="S329" s="31"/>
      <c r="T329" s="349">
        <v>600</v>
      </c>
      <c r="U329" s="31"/>
      <c r="V329" s="31"/>
      <c r="W329" s="20" t="s">
        <v>986</v>
      </c>
    </row>
    <row r="330" spans="1:255" s="32" customFormat="1" ht="53.45" customHeight="1">
      <c r="A330" s="20">
        <v>5</v>
      </c>
      <c r="B330" s="31" t="s">
        <v>373</v>
      </c>
      <c r="C330" s="20" t="s">
        <v>236</v>
      </c>
      <c r="D330" s="31"/>
      <c r="E330" s="31"/>
      <c r="F330" s="31"/>
      <c r="G330" s="31"/>
      <c r="H330" s="31"/>
      <c r="I330" s="31"/>
      <c r="J330" s="31"/>
      <c r="K330" s="31"/>
      <c r="L330" s="31"/>
      <c r="M330" s="31"/>
      <c r="N330" s="31"/>
      <c r="O330" s="31"/>
      <c r="P330" s="31"/>
      <c r="Q330" s="31"/>
      <c r="R330" s="31"/>
      <c r="S330" s="31"/>
      <c r="T330" s="350">
        <v>420</v>
      </c>
      <c r="U330" s="31"/>
      <c r="V330" s="31"/>
      <c r="W330" s="20" t="s">
        <v>354</v>
      </c>
    </row>
    <row r="331" spans="1:255" s="101" customFormat="1" ht="51.6" customHeight="1">
      <c r="A331" s="20">
        <v>6</v>
      </c>
      <c r="B331" s="31" t="s">
        <v>374</v>
      </c>
      <c r="C331" s="20" t="s">
        <v>236</v>
      </c>
      <c r="D331" s="31"/>
      <c r="E331" s="31"/>
      <c r="F331" s="31"/>
      <c r="G331" s="31"/>
      <c r="H331" s="31"/>
      <c r="I331" s="31"/>
      <c r="J331" s="31"/>
      <c r="K331" s="31"/>
      <c r="L331" s="31"/>
      <c r="M331" s="31"/>
      <c r="N331" s="31"/>
      <c r="O331" s="31"/>
      <c r="P331" s="31"/>
      <c r="Q331" s="31"/>
      <c r="R331" s="31"/>
      <c r="S331" s="31"/>
      <c r="T331" s="350">
        <v>700</v>
      </c>
      <c r="U331" s="31"/>
      <c r="V331" s="31"/>
      <c r="W331" s="20" t="s">
        <v>354</v>
      </c>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c r="AY331" s="32"/>
      <c r="AZ331" s="32"/>
      <c r="BA331" s="32"/>
      <c r="BB331" s="32"/>
      <c r="BC331" s="32"/>
      <c r="BD331" s="32"/>
      <c r="BE331" s="32"/>
      <c r="BF331" s="32"/>
      <c r="BG331" s="32"/>
      <c r="BH331" s="32"/>
      <c r="BI331" s="32"/>
      <c r="BJ331" s="32"/>
      <c r="BK331" s="32"/>
      <c r="BL331" s="32"/>
      <c r="BM331" s="32"/>
      <c r="BN331" s="32"/>
      <c r="BO331" s="32"/>
      <c r="BP331" s="32"/>
      <c r="BQ331" s="32"/>
      <c r="BR331" s="32"/>
      <c r="BS331" s="32"/>
      <c r="BT331" s="32"/>
      <c r="BU331" s="32"/>
      <c r="BV331" s="32"/>
      <c r="BW331" s="32"/>
      <c r="BX331" s="32"/>
      <c r="BY331" s="32"/>
      <c r="BZ331" s="32"/>
      <c r="CA331" s="32"/>
      <c r="CB331" s="32"/>
      <c r="CC331" s="32"/>
      <c r="CD331" s="32"/>
      <c r="CE331" s="32"/>
      <c r="CF331" s="32"/>
      <c r="CG331" s="32"/>
      <c r="CH331" s="32"/>
      <c r="CI331" s="32"/>
      <c r="CJ331" s="32"/>
      <c r="CK331" s="32"/>
      <c r="CL331" s="32"/>
      <c r="CM331" s="32"/>
      <c r="CN331" s="32"/>
      <c r="CO331" s="32"/>
      <c r="CP331" s="32"/>
      <c r="CQ331" s="32"/>
      <c r="CR331" s="32"/>
      <c r="CS331" s="32"/>
      <c r="CT331" s="32"/>
      <c r="CU331" s="32"/>
      <c r="CV331" s="32"/>
      <c r="CW331" s="32"/>
      <c r="CX331" s="32"/>
      <c r="CY331" s="32"/>
      <c r="CZ331" s="32"/>
      <c r="DA331" s="32"/>
      <c r="DB331" s="32"/>
      <c r="DC331" s="32"/>
      <c r="DD331" s="32"/>
      <c r="DE331" s="32"/>
      <c r="DF331" s="32"/>
      <c r="DG331" s="32"/>
      <c r="DH331" s="32"/>
      <c r="DI331" s="32"/>
      <c r="DJ331" s="32"/>
      <c r="DK331" s="32"/>
      <c r="DL331" s="32"/>
      <c r="DM331" s="32"/>
      <c r="DN331" s="32"/>
      <c r="DO331" s="32"/>
      <c r="DP331" s="32"/>
      <c r="DQ331" s="32"/>
      <c r="DR331" s="32"/>
      <c r="DS331" s="32"/>
      <c r="DT331" s="32"/>
      <c r="DU331" s="32"/>
      <c r="DV331" s="32"/>
      <c r="DW331" s="32"/>
      <c r="DX331" s="32"/>
      <c r="DY331" s="32"/>
      <c r="DZ331" s="32"/>
      <c r="EA331" s="32"/>
      <c r="EB331" s="32"/>
      <c r="EC331" s="32"/>
      <c r="ED331" s="32"/>
      <c r="EE331" s="32"/>
      <c r="EF331" s="32"/>
      <c r="EG331" s="32"/>
      <c r="EH331" s="32"/>
      <c r="EI331" s="32"/>
      <c r="EJ331" s="32"/>
      <c r="EK331" s="32"/>
      <c r="EL331" s="32"/>
      <c r="EM331" s="32"/>
      <c r="EN331" s="32"/>
      <c r="EO331" s="32"/>
      <c r="EP331" s="32"/>
      <c r="EQ331" s="32"/>
      <c r="ER331" s="32"/>
      <c r="ES331" s="32"/>
      <c r="ET331" s="32"/>
      <c r="EU331" s="32"/>
      <c r="EV331" s="32"/>
      <c r="EW331" s="32"/>
      <c r="EX331" s="32"/>
      <c r="EY331" s="32"/>
      <c r="EZ331" s="32"/>
      <c r="FA331" s="32"/>
      <c r="FB331" s="32"/>
      <c r="FC331" s="32"/>
      <c r="FD331" s="32"/>
      <c r="FE331" s="32"/>
      <c r="FF331" s="32"/>
      <c r="FG331" s="32"/>
      <c r="FH331" s="32"/>
      <c r="FI331" s="32"/>
      <c r="FJ331" s="32"/>
      <c r="FK331" s="32"/>
      <c r="FL331" s="32"/>
      <c r="FM331" s="32"/>
      <c r="FN331" s="32"/>
      <c r="FO331" s="32"/>
      <c r="FP331" s="32"/>
      <c r="FQ331" s="32"/>
      <c r="FR331" s="32"/>
      <c r="FS331" s="32"/>
      <c r="FT331" s="32"/>
      <c r="FU331" s="32"/>
      <c r="FV331" s="32"/>
      <c r="FW331" s="32"/>
      <c r="FX331" s="32"/>
      <c r="FY331" s="32"/>
      <c r="FZ331" s="32"/>
      <c r="GA331" s="32"/>
      <c r="GB331" s="32"/>
      <c r="GC331" s="32"/>
      <c r="GD331" s="32"/>
      <c r="GE331" s="32"/>
      <c r="GF331" s="32"/>
      <c r="GG331" s="32"/>
      <c r="GH331" s="32"/>
      <c r="GI331" s="32"/>
      <c r="GJ331" s="32"/>
      <c r="GK331" s="32"/>
      <c r="GL331" s="32"/>
      <c r="GM331" s="32"/>
      <c r="GN331" s="32"/>
      <c r="GO331" s="32"/>
      <c r="GP331" s="32"/>
      <c r="GQ331" s="32"/>
      <c r="GR331" s="32"/>
      <c r="GS331" s="32"/>
      <c r="GT331" s="32"/>
      <c r="GU331" s="32"/>
      <c r="GV331" s="32"/>
      <c r="GW331" s="32"/>
      <c r="GX331" s="32"/>
      <c r="GY331" s="32"/>
      <c r="GZ331" s="32"/>
      <c r="HA331" s="32"/>
      <c r="HB331" s="32"/>
      <c r="HC331" s="32"/>
      <c r="HD331" s="32"/>
      <c r="HE331" s="32"/>
      <c r="HF331" s="32"/>
      <c r="HG331" s="32"/>
      <c r="HH331" s="32"/>
      <c r="HI331" s="32"/>
      <c r="HJ331" s="32"/>
      <c r="HK331" s="32"/>
      <c r="HL331" s="32"/>
      <c r="HM331" s="32"/>
      <c r="HN331" s="32"/>
      <c r="HO331" s="32"/>
      <c r="HP331" s="32"/>
      <c r="HQ331" s="32"/>
      <c r="HR331" s="32"/>
      <c r="HS331" s="32"/>
      <c r="HT331" s="32"/>
      <c r="HU331" s="32"/>
      <c r="HV331" s="32"/>
      <c r="HW331" s="32"/>
      <c r="HX331" s="32"/>
      <c r="HY331" s="32"/>
      <c r="HZ331" s="32"/>
      <c r="IA331" s="32"/>
      <c r="IB331" s="32"/>
      <c r="IC331" s="32"/>
      <c r="ID331" s="32"/>
      <c r="IE331" s="32"/>
      <c r="IF331" s="32"/>
      <c r="IG331" s="32"/>
      <c r="IH331" s="32"/>
      <c r="II331" s="32"/>
      <c r="IJ331" s="32"/>
      <c r="IK331" s="32"/>
      <c r="IL331" s="32"/>
      <c r="IM331" s="32"/>
      <c r="IN331" s="32"/>
      <c r="IO331" s="32"/>
      <c r="IP331" s="32"/>
      <c r="IQ331" s="32"/>
      <c r="IR331" s="32"/>
      <c r="IS331" s="32"/>
      <c r="IT331" s="32"/>
      <c r="IU331" s="32"/>
    </row>
    <row r="332" spans="1:255" s="144" customFormat="1" ht="57" customHeight="1">
      <c r="A332" s="20">
        <v>7</v>
      </c>
      <c r="B332" s="31" t="s">
        <v>375</v>
      </c>
      <c r="C332" s="20" t="s">
        <v>236</v>
      </c>
      <c r="D332" s="31"/>
      <c r="E332" s="31"/>
      <c r="F332" s="31"/>
      <c r="G332" s="31"/>
      <c r="H332" s="31"/>
      <c r="I332" s="31"/>
      <c r="J332" s="31"/>
      <c r="K332" s="31"/>
      <c r="L332" s="31"/>
      <c r="M332" s="31"/>
      <c r="N332" s="31"/>
      <c r="O332" s="31"/>
      <c r="P332" s="31"/>
      <c r="Q332" s="31"/>
      <c r="R332" s="31"/>
      <c r="S332" s="31"/>
      <c r="T332" s="350">
        <v>80</v>
      </c>
      <c r="U332" s="31"/>
      <c r="V332" s="31"/>
      <c r="W332" s="20" t="s">
        <v>354</v>
      </c>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c r="AY332" s="32"/>
      <c r="AZ332" s="32"/>
      <c r="BA332" s="32"/>
      <c r="BB332" s="32"/>
      <c r="BC332" s="32"/>
      <c r="BD332" s="32"/>
      <c r="BE332" s="32"/>
      <c r="BF332" s="32"/>
      <c r="BG332" s="32"/>
      <c r="BH332" s="32"/>
      <c r="BI332" s="32"/>
      <c r="BJ332" s="32"/>
      <c r="BK332" s="32"/>
      <c r="BL332" s="32"/>
      <c r="BM332" s="32"/>
      <c r="BN332" s="32"/>
      <c r="BO332" s="32"/>
      <c r="BP332" s="32"/>
      <c r="BQ332" s="32"/>
      <c r="BR332" s="32"/>
      <c r="BS332" s="32"/>
      <c r="BT332" s="32"/>
      <c r="BU332" s="32"/>
      <c r="BV332" s="32"/>
      <c r="BW332" s="32"/>
      <c r="BX332" s="32"/>
      <c r="BY332" s="32"/>
      <c r="BZ332" s="32"/>
      <c r="CA332" s="32"/>
      <c r="CB332" s="32"/>
      <c r="CC332" s="32"/>
      <c r="CD332" s="32"/>
      <c r="CE332" s="32"/>
      <c r="CF332" s="32"/>
      <c r="CG332" s="32"/>
      <c r="CH332" s="32"/>
      <c r="CI332" s="32"/>
      <c r="CJ332" s="32"/>
      <c r="CK332" s="32"/>
      <c r="CL332" s="32"/>
      <c r="CM332" s="32"/>
      <c r="CN332" s="32"/>
      <c r="CO332" s="32"/>
      <c r="CP332" s="32"/>
      <c r="CQ332" s="32"/>
      <c r="CR332" s="32"/>
      <c r="CS332" s="32"/>
      <c r="CT332" s="32"/>
      <c r="CU332" s="32"/>
      <c r="CV332" s="32"/>
      <c r="CW332" s="32"/>
      <c r="CX332" s="32"/>
      <c r="CY332" s="32"/>
      <c r="CZ332" s="32"/>
      <c r="DA332" s="32"/>
      <c r="DB332" s="32"/>
      <c r="DC332" s="32"/>
      <c r="DD332" s="32"/>
      <c r="DE332" s="32"/>
      <c r="DF332" s="32"/>
      <c r="DG332" s="32"/>
      <c r="DH332" s="32"/>
      <c r="DI332" s="32"/>
      <c r="DJ332" s="32"/>
      <c r="DK332" s="32"/>
      <c r="DL332" s="32"/>
      <c r="DM332" s="32"/>
      <c r="DN332" s="32"/>
      <c r="DO332" s="32"/>
      <c r="DP332" s="32"/>
      <c r="DQ332" s="32"/>
      <c r="DR332" s="32"/>
      <c r="DS332" s="32"/>
      <c r="DT332" s="32"/>
      <c r="DU332" s="32"/>
      <c r="DV332" s="32"/>
      <c r="DW332" s="32"/>
      <c r="DX332" s="32"/>
      <c r="DY332" s="32"/>
      <c r="DZ332" s="32"/>
      <c r="EA332" s="32"/>
      <c r="EB332" s="32"/>
      <c r="EC332" s="32"/>
      <c r="ED332" s="32"/>
      <c r="EE332" s="32"/>
      <c r="EF332" s="32"/>
      <c r="EG332" s="32"/>
      <c r="EH332" s="32"/>
      <c r="EI332" s="32"/>
      <c r="EJ332" s="32"/>
      <c r="EK332" s="32"/>
      <c r="EL332" s="32"/>
      <c r="EM332" s="32"/>
      <c r="EN332" s="32"/>
      <c r="EO332" s="32"/>
      <c r="EP332" s="32"/>
      <c r="EQ332" s="32"/>
      <c r="ER332" s="32"/>
      <c r="ES332" s="32"/>
      <c r="ET332" s="32"/>
      <c r="EU332" s="32"/>
      <c r="EV332" s="32"/>
      <c r="EW332" s="32"/>
      <c r="EX332" s="32"/>
      <c r="EY332" s="32"/>
      <c r="EZ332" s="32"/>
      <c r="FA332" s="32"/>
      <c r="FB332" s="32"/>
      <c r="FC332" s="32"/>
      <c r="FD332" s="32"/>
      <c r="FE332" s="32"/>
      <c r="FF332" s="32"/>
      <c r="FG332" s="32"/>
      <c r="FH332" s="32"/>
      <c r="FI332" s="32"/>
      <c r="FJ332" s="32"/>
      <c r="FK332" s="32"/>
      <c r="FL332" s="32"/>
      <c r="FM332" s="32"/>
      <c r="FN332" s="32"/>
      <c r="FO332" s="32"/>
      <c r="FP332" s="32"/>
      <c r="FQ332" s="32"/>
      <c r="FR332" s="32"/>
      <c r="FS332" s="32"/>
      <c r="FT332" s="32"/>
      <c r="FU332" s="32"/>
      <c r="FV332" s="32"/>
      <c r="FW332" s="32"/>
      <c r="FX332" s="32"/>
      <c r="FY332" s="32"/>
      <c r="FZ332" s="32"/>
      <c r="GA332" s="32"/>
      <c r="GB332" s="32"/>
      <c r="GC332" s="32"/>
      <c r="GD332" s="32"/>
      <c r="GE332" s="32"/>
      <c r="GF332" s="32"/>
      <c r="GG332" s="32"/>
      <c r="GH332" s="32"/>
      <c r="GI332" s="32"/>
      <c r="GJ332" s="32"/>
      <c r="GK332" s="32"/>
      <c r="GL332" s="32"/>
      <c r="GM332" s="32"/>
      <c r="GN332" s="32"/>
      <c r="GO332" s="32"/>
      <c r="GP332" s="32"/>
      <c r="GQ332" s="32"/>
      <c r="GR332" s="32"/>
      <c r="GS332" s="32"/>
      <c r="GT332" s="32"/>
      <c r="GU332" s="32"/>
      <c r="GV332" s="32"/>
      <c r="GW332" s="32"/>
      <c r="GX332" s="32"/>
      <c r="GY332" s="32"/>
      <c r="GZ332" s="32"/>
      <c r="HA332" s="32"/>
      <c r="HB332" s="32"/>
      <c r="HC332" s="32"/>
      <c r="HD332" s="32"/>
      <c r="HE332" s="32"/>
      <c r="HF332" s="32"/>
      <c r="HG332" s="32"/>
      <c r="HH332" s="32"/>
      <c r="HI332" s="32"/>
      <c r="HJ332" s="32"/>
      <c r="HK332" s="32"/>
      <c r="HL332" s="32"/>
      <c r="HM332" s="32"/>
      <c r="HN332" s="32"/>
      <c r="HO332" s="32"/>
      <c r="HP332" s="32"/>
      <c r="HQ332" s="32"/>
      <c r="HR332" s="32"/>
      <c r="HS332" s="32"/>
      <c r="HT332" s="32"/>
      <c r="HU332" s="32"/>
      <c r="HV332" s="32"/>
      <c r="HW332" s="32"/>
      <c r="HX332" s="32"/>
      <c r="HY332" s="32"/>
      <c r="HZ332" s="32"/>
      <c r="IA332" s="32"/>
      <c r="IB332" s="32"/>
      <c r="IC332" s="32"/>
      <c r="ID332" s="32"/>
      <c r="IE332" s="32"/>
      <c r="IF332" s="32"/>
      <c r="IG332" s="32"/>
      <c r="IH332" s="32"/>
      <c r="II332" s="32"/>
      <c r="IJ332" s="32"/>
      <c r="IK332" s="32"/>
      <c r="IL332" s="32"/>
      <c r="IM332" s="32"/>
      <c r="IN332" s="32"/>
      <c r="IO332" s="32"/>
      <c r="IP332" s="32"/>
      <c r="IQ332" s="32"/>
      <c r="IR332" s="32"/>
      <c r="IS332" s="32"/>
      <c r="IT332" s="32"/>
      <c r="IU332" s="32"/>
    </row>
    <row r="333" spans="1:255" s="22" customFormat="1" ht="57.6" customHeight="1">
      <c r="A333" s="20">
        <v>8</v>
      </c>
      <c r="B333" s="31" t="s">
        <v>1443</v>
      </c>
      <c r="C333" s="20" t="s">
        <v>236</v>
      </c>
      <c r="D333" s="31"/>
      <c r="E333" s="31"/>
      <c r="F333" s="31"/>
      <c r="G333" s="31"/>
      <c r="H333" s="31"/>
      <c r="I333" s="31"/>
      <c r="J333" s="31"/>
      <c r="K333" s="31"/>
      <c r="L333" s="31"/>
      <c r="M333" s="31"/>
      <c r="N333" s="31"/>
      <c r="O333" s="31"/>
      <c r="P333" s="31"/>
      <c r="Q333" s="31"/>
      <c r="R333" s="31"/>
      <c r="S333" s="31"/>
      <c r="T333" s="350">
        <v>1500</v>
      </c>
      <c r="U333" s="31"/>
      <c r="V333" s="31"/>
      <c r="W333" s="20" t="s">
        <v>354</v>
      </c>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c r="AY333" s="32"/>
      <c r="AZ333" s="32"/>
      <c r="BA333" s="32"/>
      <c r="BB333" s="32"/>
      <c r="BC333" s="32"/>
      <c r="BD333" s="32"/>
      <c r="BE333" s="32"/>
      <c r="BF333" s="32"/>
      <c r="BG333" s="32"/>
      <c r="BH333" s="32"/>
      <c r="BI333" s="32"/>
      <c r="BJ333" s="32"/>
      <c r="BK333" s="32"/>
      <c r="BL333" s="32"/>
      <c r="BM333" s="32"/>
      <c r="BN333" s="32"/>
      <c r="BO333" s="32"/>
      <c r="BP333" s="32"/>
      <c r="BQ333" s="32"/>
      <c r="BR333" s="32"/>
      <c r="BS333" s="32"/>
      <c r="BT333" s="32"/>
      <c r="BU333" s="32"/>
      <c r="BV333" s="32"/>
      <c r="BW333" s="32"/>
      <c r="BX333" s="32"/>
      <c r="BY333" s="32"/>
      <c r="BZ333" s="32"/>
      <c r="CA333" s="32"/>
      <c r="CB333" s="32"/>
      <c r="CC333" s="32"/>
      <c r="CD333" s="32"/>
      <c r="CE333" s="32"/>
      <c r="CF333" s="32"/>
      <c r="CG333" s="32"/>
      <c r="CH333" s="32"/>
      <c r="CI333" s="32"/>
      <c r="CJ333" s="32"/>
      <c r="CK333" s="32"/>
      <c r="CL333" s="32"/>
      <c r="CM333" s="32"/>
      <c r="CN333" s="32"/>
      <c r="CO333" s="32"/>
      <c r="CP333" s="32"/>
      <c r="CQ333" s="32"/>
      <c r="CR333" s="32"/>
      <c r="CS333" s="32"/>
      <c r="CT333" s="32"/>
      <c r="CU333" s="32"/>
      <c r="CV333" s="32"/>
      <c r="CW333" s="32"/>
      <c r="CX333" s="32"/>
      <c r="CY333" s="32"/>
      <c r="CZ333" s="32"/>
      <c r="DA333" s="32"/>
      <c r="DB333" s="32"/>
      <c r="DC333" s="32"/>
      <c r="DD333" s="32"/>
      <c r="DE333" s="32"/>
      <c r="DF333" s="32"/>
      <c r="DG333" s="32"/>
      <c r="DH333" s="32"/>
      <c r="DI333" s="32"/>
      <c r="DJ333" s="32"/>
      <c r="DK333" s="32"/>
      <c r="DL333" s="32"/>
      <c r="DM333" s="32"/>
      <c r="DN333" s="32"/>
      <c r="DO333" s="32"/>
      <c r="DP333" s="32"/>
      <c r="DQ333" s="32"/>
      <c r="DR333" s="32"/>
      <c r="DS333" s="32"/>
      <c r="DT333" s="32"/>
      <c r="DU333" s="32"/>
      <c r="DV333" s="32"/>
      <c r="DW333" s="32"/>
      <c r="DX333" s="32"/>
      <c r="DY333" s="32"/>
      <c r="DZ333" s="32"/>
      <c r="EA333" s="32"/>
      <c r="EB333" s="32"/>
      <c r="EC333" s="32"/>
      <c r="ED333" s="32"/>
      <c r="EE333" s="32"/>
      <c r="EF333" s="32"/>
      <c r="EG333" s="32"/>
      <c r="EH333" s="32"/>
      <c r="EI333" s="32"/>
      <c r="EJ333" s="32"/>
      <c r="EK333" s="32"/>
      <c r="EL333" s="32"/>
      <c r="EM333" s="32"/>
      <c r="EN333" s="32"/>
      <c r="EO333" s="32"/>
      <c r="EP333" s="32"/>
      <c r="EQ333" s="32"/>
      <c r="ER333" s="32"/>
      <c r="ES333" s="32"/>
      <c r="ET333" s="32"/>
      <c r="EU333" s="32"/>
      <c r="EV333" s="32"/>
      <c r="EW333" s="32"/>
      <c r="EX333" s="32"/>
      <c r="EY333" s="32"/>
      <c r="EZ333" s="32"/>
      <c r="FA333" s="32"/>
      <c r="FB333" s="32"/>
      <c r="FC333" s="32"/>
      <c r="FD333" s="32"/>
      <c r="FE333" s="32"/>
      <c r="FF333" s="32"/>
      <c r="FG333" s="32"/>
      <c r="FH333" s="32"/>
      <c r="FI333" s="32"/>
      <c r="FJ333" s="32"/>
      <c r="FK333" s="32"/>
      <c r="FL333" s="32"/>
      <c r="FM333" s="32"/>
      <c r="FN333" s="32"/>
      <c r="FO333" s="32"/>
      <c r="FP333" s="32"/>
      <c r="FQ333" s="32"/>
      <c r="FR333" s="32"/>
      <c r="FS333" s="32"/>
      <c r="FT333" s="32"/>
      <c r="FU333" s="32"/>
      <c r="FV333" s="32"/>
      <c r="FW333" s="32"/>
      <c r="FX333" s="32"/>
      <c r="FY333" s="32"/>
      <c r="FZ333" s="32"/>
      <c r="GA333" s="32"/>
      <c r="GB333" s="32"/>
      <c r="GC333" s="32"/>
      <c r="GD333" s="32"/>
      <c r="GE333" s="32"/>
      <c r="GF333" s="32"/>
      <c r="GG333" s="32"/>
      <c r="GH333" s="32"/>
      <c r="GI333" s="32"/>
      <c r="GJ333" s="32"/>
      <c r="GK333" s="32"/>
      <c r="GL333" s="32"/>
      <c r="GM333" s="32"/>
      <c r="GN333" s="32"/>
      <c r="GO333" s="32"/>
      <c r="GP333" s="32"/>
      <c r="GQ333" s="32"/>
      <c r="GR333" s="32"/>
      <c r="GS333" s="32"/>
      <c r="GT333" s="32"/>
      <c r="GU333" s="32"/>
      <c r="GV333" s="32"/>
      <c r="GW333" s="32"/>
      <c r="GX333" s="32"/>
      <c r="GY333" s="32"/>
      <c r="GZ333" s="32"/>
      <c r="HA333" s="32"/>
      <c r="HB333" s="32"/>
      <c r="HC333" s="32"/>
      <c r="HD333" s="32"/>
      <c r="HE333" s="32"/>
      <c r="HF333" s="32"/>
      <c r="HG333" s="32"/>
      <c r="HH333" s="32"/>
      <c r="HI333" s="32"/>
      <c r="HJ333" s="32"/>
      <c r="HK333" s="32"/>
      <c r="HL333" s="32"/>
      <c r="HM333" s="32"/>
      <c r="HN333" s="32"/>
      <c r="HO333" s="32"/>
      <c r="HP333" s="32"/>
      <c r="HQ333" s="32"/>
      <c r="HR333" s="32"/>
      <c r="HS333" s="32"/>
      <c r="HT333" s="32"/>
      <c r="HU333" s="32"/>
      <c r="HV333" s="32"/>
      <c r="HW333" s="32"/>
      <c r="HX333" s="32"/>
      <c r="HY333" s="32"/>
      <c r="HZ333" s="32"/>
      <c r="IA333" s="32"/>
      <c r="IB333" s="32"/>
      <c r="IC333" s="32"/>
      <c r="ID333" s="32"/>
      <c r="IE333" s="32"/>
      <c r="IF333" s="32"/>
      <c r="IG333" s="32"/>
      <c r="IH333" s="32"/>
      <c r="II333" s="32"/>
      <c r="IJ333" s="32"/>
      <c r="IK333" s="32"/>
      <c r="IL333" s="32"/>
      <c r="IM333" s="32"/>
      <c r="IN333" s="32"/>
      <c r="IO333" s="32"/>
      <c r="IP333" s="32"/>
      <c r="IQ333" s="32"/>
      <c r="IR333" s="32"/>
      <c r="IS333" s="32"/>
      <c r="IT333" s="32"/>
      <c r="IU333" s="32"/>
    </row>
    <row r="334" spans="1:255" s="22" customFormat="1" ht="51.95" customHeight="1">
      <c r="A334" s="20">
        <v>9</v>
      </c>
      <c r="B334" s="116" t="s">
        <v>376</v>
      </c>
      <c r="C334" s="20" t="s">
        <v>236</v>
      </c>
      <c r="D334" s="31"/>
      <c r="E334" s="31"/>
      <c r="F334" s="31"/>
      <c r="G334" s="31"/>
      <c r="H334" s="31"/>
      <c r="I334" s="31"/>
      <c r="J334" s="31"/>
      <c r="K334" s="31"/>
      <c r="L334" s="31"/>
      <c r="M334" s="31"/>
      <c r="N334" s="31"/>
      <c r="O334" s="31"/>
      <c r="P334" s="31"/>
      <c r="Q334" s="31"/>
      <c r="R334" s="31"/>
      <c r="S334" s="31"/>
      <c r="T334" s="350">
        <v>1500</v>
      </c>
      <c r="U334" s="31"/>
      <c r="V334" s="31"/>
      <c r="W334" s="20" t="s">
        <v>354</v>
      </c>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c r="AY334" s="32"/>
      <c r="AZ334" s="32"/>
      <c r="BA334" s="32"/>
      <c r="BB334" s="32"/>
      <c r="BC334" s="32"/>
      <c r="BD334" s="32"/>
      <c r="BE334" s="32"/>
      <c r="BF334" s="32"/>
      <c r="BG334" s="32"/>
      <c r="BH334" s="32"/>
      <c r="BI334" s="32"/>
      <c r="BJ334" s="32"/>
      <c r="BK334" s="32"/>
      <c r="BL334" s="32"/>
      <c r="BM334" s="32"/>
      <c r="BN334" s="32"/>
      <c r="BO334" s="32"/>
      <c r="BP334" s="32"/>
      <c r="BQ334" s="32"/>
      <c r="BR334" s="32"/>
      <c r="BS334" s="32"/>
      <c r="BT334" s="32"/>
      <c r="BU334" s="32"/>
      <c r="BV334" s="32"/>
      <c r="BW334" s="32"/>
      <c r="BX334" s="32"/>
      <c r="BY334" s="32"/>
      <c r="BZ334" s="32"/>
      <c r="CA334" s="32"/>
      <c r="CB334" s="32"/>
      <c r="CC334" s="32"/>
      <c r="CD334" s="32"/>
      <c r="CE334" s="32"/>
      <c r="CF334" s="32"/>
      <c r="CG334" s="32"/>
      <c r="CH334" s="32"/>
      <c r="CI334" s="32"/>
      <c r="CJ334" s="32"/>
      <c r="CK334" s="32"/>
      <c r="CL334" s="32"/>
      <c r="CM334" s="32"/>
      <c r="CN334" s="32"/>
      <c r="CO334" s="32"/>
      <c r="CP334" s="32"/>
      <c r="CQ334" s="32"/>
      <c r="CR334" s="32"/>
      <c r="CS334" s="32"/>
      <c r="CT334" s="32"/>
      <c r="CU334" s="32"/>
      <c r="CV334" s="32"/>
      <c r="CW334" s="32"/>
      <c r="CX334" s="32"/>
      <c r="CY334" s="32"/>
      <c r="CZ334" s="32"/>
      <c r="DA334" s="32"/>
      <c r="DB334" s="32"/>
      <c r="DC334" s="32"/>
      <c r="DD334" s="32"/>
      <c r="DE334" s="32"/>
      <c r="DF334" s="32"/>
      <c r="DG334" s="32"/>
      <c r="DH334" s="32"/>
      <c r="DI334" s="32"/>
      <c r="DJ334" s="32"/>
      <c r="DK334" s="32"/>
      <c r="DL334" s="32"/>
      <c r="DM334" s="32"/>
      <c r="DN334" s="32"/>
      <c r="DO334" s="32"/>
      <c r="DP334" s="32"/>
      <c r="DQ334" s="32"/>
      <c r="DR334" s="32"/>
      <c r="DS334" s="32"/>
      <c r="DT334" s="32"/>
      <c r="DU334" s="32"/>
      <c r="DV334" s="32"/>
      <c r="DW334" s="32"/>
      <c r="DX334" s="32"/>
      <c r="DY334" s="32"/>
      <c r="DZ334" s="32"/>
      <c r="EA334" s="32"/>
      <c r="EB334" s="32"/>
      <c r="EC334" s="32"/>
      <c r="ED334" s="32"/>
      <c r="EE334" s="32"/>
      <c r="EF334" s="32"/>
      <c r="EG334" s="32"/>
      <c r="EH334" s="32"/>
      <c r="EI334" s="32"/>
      <c r="EJ334" s="32"/>
      <c r="EK334" s="32"/>
      <c r="EL334" s="32"/>
      <c r="EM334" s="32"/>
      <c r="EN334" s="32"/>
      <c r="EO334" s="32"/>
      <c r="EP334" s="32"/>
      <c r="EQ334" s="32"/>
      <c r="ER334" s="32"/>
      <c r="ES334" s="32"/>
      <c r="ET334" s="32"/>
      <c r="EU334" s="32"/>
      <c r="EV334" s="32"/>
      <c r="EW334" s="32"/>
      <c r="EX334" s="32"/>
      <c r="EY334" s="32"/>
      <c r="EZ334" s="32"/>
      <c r="FA334" s="32"/>
      <c r="FB334" s="32"/>
      <c r="FC334" s="32"/>
      <c r="FD334" s="32"/>
      <c r="FE334" s="32"/>
      <c r="FF334" s="32"/>
      <c r="FG334" s="32"/>
      <c r="FH334" s="32"/>
      <c r="FI334" s="32"/>
      <c r="FJ334" s="32"/>
      <c r="FK334" s="32"/>
      <c r="FL334" s="32"/>
      <c r="FM334" s="32"/>
      <c r="FN334" s="32"/>
      <c r="FO334" s="32"/>
      <c r="FP334" s="32"/>
      <c r="FQ334" s="32"/>
      <c r="FR334" s="32"/>
      <c r="FS334" s="32"/>
      <c r="FT334" s="32"/>
      <c r="FU334" s="32"/>
      <c r="FV334" s="32"/>
      <c r="FW334" s="32"/>
      <c r="FX334" s="32"/>
      <c r="FY334" s="32"/>
      <c r="FZ334" s="32"/>
      <c r="GA334" s="32"/>
      <c r="GB334" s="32"/>
      <c r="GC334" s="32"/>
      <c r="GD334" s="32"/>
      <c r="GE334" s="32"/>
      <c r="GF334" s="32"/>
      <c r="GG334" s="32"/>
      <c r="GH334" s="32"/>
      <c r="GI334" s="32"/>
      <c r="GJ334" s="32"/>
      <c r="GK334" s="32"/>
      <c r="GL334" s="32"/>
      <c r="GM334" s="32"/>
      <c r="GN334" s="32"/>
      <c r="GO334" s="32"/>
      <c r="GP334" s="32"/>
      <c r="GQ334" s="32"/>
      <c r="GR334" s="32"/>
      <c r="GS334" s="32"/>
      <c r="GT334" s="32"/>
      <c r="GU334" s="32"/>
      <c r="GV334" s="32"/>
      <c r="GW334" s="32"/>
      <c r="GX334" s="32"/>
      <c r="GY334" s="32"/>
      <c r="GZ334" s="32"/>
      <c r="HA334" s="32"/>
      <c r="HB334" s="32"/>
      <c r="HC334" s="32"/>
      <c r="HD334" s="32"/>
      <c r="HE334" s="32"/>
      <c r="HF334" s="32"/>
      <c r="HG334" s="32"/>
      <c r="HH334" s="32"/>
      <c r="HI334" s="32"/>
      <c r="HJ334" s="32"/>
      <c r="HK334" s="32"/>
      <c r="HL334" s="32"/>
      <c r="HM334" s="32"/>
      <c r="HN334" s="32"/>
      <c r="HO334" s="32"/>
      <c r="HP334" s="32"/>
      <c r="HQ334" s="32"/>
      <c r="HR334" s="32"/>
      <c r="HS334" s="32"/>
      <c r="HT334" s="32"/>
      <c r="HU334" s="32"/>
      <c r="HV334" s="32"/>
      <c r="HW334" s="32"/>
      <c r="HX334" s="32"/>
      <c r="HY334" s="32"/>
      <c r="HZ334" s="32"/>
      <c r="IA334" s="32"/>
      <c r="IB334" s="32"/>
      <c r="IC334" s="32"/>
      <c r="ID334" s="32"/>
      <c r="IE334" s="32"/>
      <c r="IF334" s="32"/>
      <c r="IG334" s="32"/>
      <c r="IH334" s="32"/>
      <c r="II334" s="32"/>
      <c r="IJ334" s="32"/>
      <c r="IK334" s="32"/>
      <c r="IL334" s="32"/>
      <c r="IM334" s="32"/>
      <c r="IN334" s="32"/>
      <c r="IO334" s="32"/>
      <c r="IP334" s="32"/>
      <c r="IQ334" s="32"/>
      <c r="IR334" s="32"/>
      <c r="IS334" s="32"/>
      <c r="IT334" s="32"/>
      <c r="IU334" s="32"/>
    </row>
    <row r="335" spans="1:255" s="101" customFormat="1" ht="52.5" customHeight="1">
      <c r="A335" s="20">
        <v>10</v>
      </c>
      <c r="B335" s="23" t="s">
        <v>1690</v>
      </c>
      <c r="C335" s="20" t="s">
        <v>236</v>
      </c>
      <c r="D335" s="21"/>
      <c r="E335" s="21"/>
      <c r="F335" s="21"/>
      <c r="G335" s="21"/>
      <c r="H335" s="21"/>
      <c r="I335" s="21"/>
      <c r="J335" s="21"/>
      <c r="K335" s="22"/>
      <c r="L335" s="130"/>
      <c r="M335" s="21"/>
      <c r="N335" s="21"/>
      <c r="O335" s="21"/>
      <c r="P335" s="21"/>
      <c r="Q335" s="21"/>
      <c r="R335" s="21"/>
      <c r="S335" s="21"/>
      <c r="T335" s="361">
        <v>2000</v>
      </c>
      <c r="U335" s="21"/>
      <c r="V335" s="21"/>
      <c r="W335" s="20" t="s">
        <v>101</v>
      </c>
      <c r="X335" s="22"/>
      <c r="Y335" s="22"/>
      <c r="Z335" s="22"/>
      <c r="AA335" s="22"/>
      <c r="AB335" s="22"/>
      <c r="AC335" s="22"/>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2"/>
      <c r="BD335" s="22"/>
      <c r="BE335" s="22"/>
      <c r="BF335" s="22"/>
      <c r="BG335" s="22"/>
      <c r="BH335" s="22"/>
      <c r="BI335" s="22"/>
      <c r="BJ335" s="22"/>
      <c r="BK335" s="22"/>
      <c r="BL335" s="22"/>
      <c r="BM335" s="22"/>
      <c r="BN335" s="22"/>
      <c r="BO335" s="22"/>
      <c r="BP335" s="22"/>
      <c r="BQ335" s="22"/>
      <c r="BR335" s="22"/>
      <c r="BS335" s="22"/>
      <c r="BT335" s="22"/>
      <c r="BU335" s="22"/>
      <c r="BV335" s="22"/>
      <c r="BW335" s="22"/>
      <c r="BX335" s="22"/>
      <c r="BY335" s="22"/>
      <c r="BZ335" s="22"/>
      <c r="CA335" s="22"/>
      <c r="CB335" s="22"/>
      <c r="CC335" s="22"/>
      <c r="CD335" s="22"/>
      <c r="CE335" s="22"/>
      <c r="CF335" s="22"/>
      <c r="CG335" s="22"/>
      <c r="CH335" s="22"/>
      <c r="CI335" s="22"/>
      <c r="CJ335" s="22"/>
      <c r="CK335" s="22"/>
      <c r="CL335" s="22"/>
      <c r="CM335" s="22"/>
      <c r="CN335" s="22"/>
      <c r="CO335" s="22"/>
      <c r="CP335" s="22"/>
      <c r="CQ335" s="22"/>
      <c r="CR335" s="22"/>
      <c r="CS335" s="22"/>
      <c r="CT335" s="22"/>
      <c r="CU335" s="22"/>
      <c r="CV335" s="22"/>
      <c r="CW335" s="22"/>
      <c r="CX335" s="22"/>
      <c r="CY335" s="22"/>
      <c r="CZ335" s="22"/>
      <c r="DA335" s="22"/>
      <c r="DB335" s="22"/>
      <c r="DC335" s="22"/>
      <c r="DD335" s="22"/>
      <c r="DE335" s="22"/>
      <c r="DF335" s="22"/>
      <c r="DG335" s="22"/>
      <c r="DH335" s="22"/>
      <c r="DI335" s="22"/>
      <c r="DJ335" s="22"/>
      <c r="DK335" s="22"/>
      <c r="DL335" s="22"/>
      <c r="DM335" s="22"/>
      <c r="DN335" s="22"/>
      <c r="DO335" s="22"/>
      <c r="DP335" s="22"/>
      <c r="DQ335" s="22"/>
      <c r="DR335" s="22"/>
      <c r="DS335" s="22"/>
      <c r="DT335" s="22"/>
      <c r="DU335" s="22"/>
      <c r="DV335" s="22"/>
      <c r="DW335" s="22"/>
      <c r="DX335" s="22"/>
      <c r="DY335" s="22"/>
      <c r="DZ335" s="22"/>
      <c r="EA335" s="22"/>
      <c r="EB335" s="22"/>
      <c r="EC335" s="22"/>
      <c r="ED335" s="22"/>
      <c r="EE335" s="22"/>
      <c r="EF335" s="22"/>
      <c r="EG335" s="22"/>
      <c r="EH335" s="22"/>
      <c r="EI335" s="22"/>
      <c r="EJ335" s="22"/>
      <c r="EK335" s="22"/>
      <c r="EL335" s="22"/>
      <c r="EM335" s="22"/>
      <c r="EN335" s="22"/>
      <c r="EO335" s="22"/>
      <c r="EP335" s="22"/>
      <c r="EQ335" s="22"/>
      <c r="ER335" s="22"/>
      <c r="ES335" s="22"/>
      <c r="ET335" s="22"/>
      <c r="EU335" s="22"/>
      <c r="EV335" s="22"/>
      <c r="EW335" s="22"/>
      <c r="EX335" s="22"/>
      <c r="EY335" s="22"/>
      <c r="EZ335" s="22"/>
      <c r="FA335" s="22"/>
      <c r="FB335" s="22"/>
      <c r="FC335" s="22"/>
      <c r="FD335" s="22"/>
      <c r="FE335" s="22"/>
      <c r="FF335" s="22"/>
      <c r="FG335" s="22"/>
      <c r="FH335" s="22"/>
      <c r="FI335" s="22"/>
      <c r="FJ335" s="22"/>
      <c r="FK335" s="22"/>
      <c r="FL335" s="22"/>
      <c r="FM335" s="22"/>
      <c r="FN335" s="22"/>
      <c r="FO335" s="22"/>
      <c r="FP335" s="22"/>
      <c r="FQ335" s="22"/>
      <c r="FR335" s="22"/>
      <c r="FS335" s="22"/>
      <c r="FT335" s="22"/>
      <c r="FU335" s="22"/>
      <c r="FV335" s="22"/>
      <c r="FW335" s="22"/>
      <c r="FX335" s="22"/>
      <c r="FY335" s="22"/>
      <c r="FZ335" s="22"/>
      <c r="GA335" s="22"/>
      <c r="GB335" s="22"/>
      <c r="GC335" s="22"/>
      <c r="GD335" s="22"/>
      <c r="GE335" s="22"/>
      <c r="GF335" s="22"/>
      <c r="GG335" s="22"/>
      <c r="GH335" s="22"/>
      <c r="GI335" s="22"/>
      <c r="GJ335" s="22"/>
      <c r="GK335" s="22"/>
      <c r="GL335" s="22"/>
      <c r="GM335" s="22"/>
      <c r="GN335" s="22"/>
      <c r="GO335" s="22"/>
      <c r="GP335" s="22"/>
      <c r="GQ335" s="22"/>
      <c r="GR335" s="22"/>
      <c r="GS335" s="22"/>
      <c r="GT335" s="22"/>
      <c r="GU335" s="22"/>
      <c r="GV335" s="22"/>
      <c r="GW335" s="22"/>
      <c r="GX335" s="22"/>
      <c r="GY335" s="22"/>
      <c r="GZ335" s="22"/>
      <c r="HA335" s="22"/>
      <c r="HB335" s="22"/>
      <c r="HC335" s="22"/>
      <c r="HD335" s="22"/>
      <c r="HE335" s="22"/>
      <c r="HF335" s="22"/>
      <c r="HG335" s="22"/>
      <c r="HH335" s="22"/>
      <c r="HI335" s="22"/>
      <c r="HJ335" s="22"/>
      <c r="HK335" s="22"/>
      <c r="HL335" s="22"/>
      <c r="HM335" s="22"/>
      <c r="HN335" s="22"/>
      <c r="HO335" s="22"/>
      <c r="HP335" s="22"/>
      <c r="HQ335" s="22"/>
      <c r="HR335" s="22"/>
      <c r="HS335" s="22"/>
      <c r="HT335" s="22"/>
      <c r="HU335" s="22"/>
      <c r="HV335" s="22"/>
      <c r="HW335" s="22"/>
      <c r="HX335" s="22"/>
      <c r="HY335" s="22"/>
      <c r="HZ335" s="22"/>
      <c r="IA335" s="22"/>
      <c r="IB335" s="22"/>
      <c r="IC335" s="22"/>
      <c r="ID335" s="22"/>
      <c r="IE335" s="22"/>
      <c r="IF335" s="22"/>
      <c r="IG335" s="22"/>
      <c r="IH335" s="22"/>
      <c r="II335" s="22"/>
      <c r="IJ335" s="22"/>
      <c r="IK335" s="22"/>
      <c r="IL335" s="22"/>
      <c r="IM335" s="22"/>
      <c r="IN335" s="22"/>
      <c r="IO335" s="22"/>
      <c r="IP335" s="22"/>
      <c r="IQ335" s="22"/>
      <c r="IR335" s="22"/>
      <c r="IS335" s="22"/>
      <c r="IT335" s="22"/>
      <c r="IU335" s="22"/>
    </row>
    <row r="336" spans="1:255" s="32" customFormat="1" ht="46.5" customHeight="1">
      <c r="A336" s="20">
        <v>11</v>
      </c>
      <c r="B336" s="23" t="s">
        <v>140</v>
      </c>
      <c r="C336" s="20" t="s">
        <v>139</v>
      </c>
      <c r="D336" s="21"/>
      <c r="E336" s="139"/>
      <c r="F336" s="139"/>
      <c r="G336" s="139"/>
      <c r="H336" s="139"/>
      <c r="I336" s="139"/>
      <c r="J336" s="139"/>
      <c r="K336" s="139"/>
      <c r="L336" s="139"/>
      <c r="M336" s="139"/>
      <c r="N336" s="139"/>
      <c r="O336" s="139"/>
      <c r="P336" s="139"/>
      <c r="Q336" s="139"/>
      <c r="R336" s="139"/>
      <c r="S336" s="139"/>
      <c r="T336" s="356">
        <v>500</v>
      </c>
      <c r="U336" s="139"/>
      <c r="V336" s="139"/>
      <c r="W336" s="20" t="s">
        <v>71</v>
      </c>
      <c r="X336" s="22"/>
      <c r="Y336" s="22"/>
      <c r="Z336" s="22"/>
      <c r="AA336" s="22"/>
      <c r="AB336" s="22"/>
      <c r="AC336" s="22"/>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2"/>
      <c r="BD336" s="22"/>
      <c r="BE336" s="22"/>
      <c r="BF336" s="22"/>
      <c r="BG336" s="22"/>
      <c r="BH336" s="22"/>
      <c r="BI336" s="22"/>
      <c r="BJ336" s="22"/>
      <c r="BK336" s="22"/>
      <c r="BL336" s="22"/>
      <c r="BM336" s="22"/>
      <c r="BN336" s="22"/>
      <c r="BO336" s="22"/>
      <c r="BP336" s="22"/>
      <c r="BQ336" s="22"/>
      <c r="BR336" s="22"/>
      <c r="BS336" s="22"/>
      <c r="BT336" s="22"/>
      <c r="BU336" s="22"/>
      <c r="BV336" s="22"/>
      <c r="BW336" s="22"/>
      <c r="BX336" s="22"/>
      <c r="BY336" s="22"/>
      <c r="BZ336" s="22"/>
      <c r="CA336" s="22"/>
      <c r="CB336" s="22"/>
      <c r="CC336" s="22"/>
      <c r="CD336" s="22"/>
      <c r="CE336" s="22"/>
      <c r="CF336" s="22"/>
      <c r="CG336" s="22"/>
      <c r="CH336" s="22"/>
      <c r="CI336" s="22"/>
      <c r="CJ336" s="22"/>
      <c r="CK336" s="22"/>
      <c r="CL336" s="22"/>
      <c r="CM336" s="22"/>
      <c r="CN336" s="22"/>
      <c r="CO336" s="22"/>
      <c r="CP336" s="22"/>
      <c r="CQ336" s="22"/>
      <c r="CR336" s="22"/>
      <c r="CS336" s="22"/>
      <c r="CT336" s="22"/>
      <c r="CU336" s="22"/>
      <c r="CV336" s="22"/>
      <c r="CW336" s="22"/>
      <c r="CX336" s="22"/>
      <c r="CY336" s="22"/>
      <c r="CZ336" s="22"/>
      <c r="DA336" s="22"/>
      <c r="DB336" s="22"/>
      <c r="DC336" s="22"/>
      <c r="DD336" s="22"/>
      <c r="DE336" s="22"/>
      <c r="DF336" s="22"/>
      <c r="DG336" s="22"/>
      <c r="DH336" s="22"/>
      <c r="DI336" s="22"/>
      <c r="DJ336" s="22"/>
      <c r="DK336" s="22"/>
      <c r="DL336" s="22"/>
      <c r="DM336" s="22"/>
      <c r="DN336" s="22"/>
      <c r="DO336" s="22"/>
      <c r="DP336" s="22"/>
      <c r="DQ336" s="22"/>
      <c r="DR336" s="22"/>
      <c r="DS336" s="22"/>
      <c r="DT336" s="22"/>
      <c r="DU336" s="22"/>
      <c r="DV336" s="22"/>
      <c r="DW336" s="22"/>
      <c r="DX336" s="22"/>
      <c r="DY336" s="22"/>
      <c r="DZ336" s="22"/>
      <c r="EA336" s="22"/>
      <c r="EB336" s="22"/>
      <c r="EC336" s="22"/>
      <c r="ED336" s="22"/>
      <c r="EE336" s="22"/>
      <c r="EF336" s="22"/>
      <c r="EG336" s="22"/>
      <c r="EH336" s="22"/>
      <c r="EI336" s="22"/>
      <c r="EJ336" s="22"/>
      <c r="EK336" s="22"/>
      <c r="EL336" s="22"/>
      <c r="EM336" s="22"/>
      <c r="EN336" s="22"/>
      <c r="EO336" s="22"/>
      <c r="EP336" s="22"/>
      <c r="EQ336" s="22"/>
      <c r="ER336" s="22"/>
      <c r="ES336" s="22"/>
      <c r="ET336" s="22"/>
      <c r="EU336" s="22"/>
      <c r="EV336" s="22"/>
      <c r="EW336" s="22"/>
      <c r="EX336" s="22"/>
      <c r="EY336" s="22"/>
      <c r="EZ336" s="22"/>
      <c r="FA336" s="22"/>
      <c r="FB336" s="22"/>
      <c r="FC336" s="22"/>
      <c r="FD336" s="22"/>
      <c r="FE336" s="22"/>
      <c r="FF336" s="22"/>
      <c r="FG336" s="22"/>
      <c r="FH336" s="22"/>
      <c r="FI336" s="22"/>
      <c r="FJ336" s="22"/>
      <c r="FK336" s="22"/>
      <c r="FL336" s="22"/>
      <c r="FM336" s="22"/>
      <c r="FN336" s="22"/>
      <c r="FO336" s="22"/>
      <c r="FP336" s="22"/>
      <c r="FQ336" s="22"/>
      <c r="FR336" s="22"/>
      <c r="FS336" s="22"/>
      <c r="FT336" s="22"/>
      <c r="FU336" s="22"/>
      <c r="FV336" s="22"/>
      <c r="FW336" s="22"/>
      <c r="FX336" s="22"/>
      <c r="FY336" s="22"/>
      <c r="FZ336" s="22"/>
      <c r="GA336" s="22"/>
      <c r="GB336" s="22"/>
      <c r="GC336" s="22"/>
      <c r="GD336" s="22"/>
      <c r="GE336" s="22"/>
      <c r="GF336" s="22"/>
      <c r="GG336" s="22"/>
      <c r="GH336" s="22"/>
      <c r="GI336" s="22"/>
      <c r="GJ336" s="22"/>
      <c r="GK336" s="22"/>
      <c r="GL336" s="22"/>
      <c r="GM336" s="22"/>
      <c r="GN336" s="22"/>
      <c r="GO336" s="22"/>
      <c r="GP336" s="22"/>
      <c r="GQ336" s="22"/>
      <c r="GR336" s="22"/>
      <c r="GS336" s="22"/>
      <c r="GT336" s="22"/>
      <c r="GU336" s="22"/>
      <c r="GV336" s="22"/>
      <c r="GW336" s="22"/>
      <c r="GX336" s="22"/>
      <c r="GY336" s="22"/>
      <c r="GZ336" s="22"/>
      <c r="HA336" s="22"/>
      <c r="HB336" s="22"/>
      <c r="HC336" s="22"/>
      <c r="HD336" s="22"/>
      <c r="HE336" s="22"/>
      <c r="HF336" s="22"/>
      <c r="HG336" s="22"/>
      <c r="HH336" s="22"/>
      <c r="HI336" s="22"/>
      <c r="HJ336" s="22"/>
      <c r="HK336" s="22"/>
      <c r="HL336" s="22"/>
      <c r="HM336" s="22"/>
      <c r="HN336" s="22"/>
      <c r="HO336" s="22"/>
      <c r="HP336" s="22"/>
      <c r="HQ336" s="22"/>
      <c r="HR336" s="22"/>
      <c r="HS336" s="22"/>
      <c r="HT336" s="22"/>
      <c r="HU336" s="22"/>
      <c r="HV336" s="22"/>
      <c r="HW336" s="22"/>
      <c r="HX336" s="22"/>
      <c r="HY336" s="22"/>
      <c r="HZ336" s="22"/>
      <c r="IA336" s="22"/>
      <c r="IB336" s="22"/>
      <c r="IC336" s="22"/>
      <c r="ID336" s="22"/>
      <c r="IE336" s="22"/>
      <c r="IF336" s="22"/>
      <c r="IG336" s="22"/>
      <c r="IH336" s="22"/>
      <c r="II336" s="22"/>
      <c r="IJ336" s="22"/>
      <c r="IK336" s="22"/>
      <c r="IL336" s="22"/>
      <c r="IM336" s="22"/>
      <c r="IN336" s="22"/>
      <c r="IO336" s="22"/>
      <c r="IP336" s="22"/>
      <c r="IQ336" s="22"/>
      <c r="IR336" s="22"/>
      <c r="IS336" s="22"/>
      <c r="IT336" s="22"/>
      <c r="IU336" s="22"/>
    </row>
    <row r="337" spans="1:255" s="32" customFormat="1" ht="41.45" customHeight="1">
      <c r="A337" s="20">
        <v>12</v>
      </c>
      <c r="B337" s="23" t="s">
        <v>148</v>
      </c>
      <c r="C337" s="20" t="s">
        <v>146</v>
      </c>
      <c r="D337" s="21"/>
      <c r="E337" s="139"/>
      <c r="F337" s="139"/>
      <c r="G337" s="139"/>
      <c r="H337" s="139"/>
      <c r="I337" s="139"/>
      <c r="J337" s="139"/>
      <c r="K337" s="139"/>
      <c r="L337" s="139"/>
      <c r="M337" s="139"/>
      <c r="N337" s="139"/>
      <c r="O337" s="139"/>
      <c r="P337" s="139"/>
      <c r="Q337" s="139"/>
      <c r="R337" s="139"/>
      <c r="S337" s="139"/>
      <c r="T337" s="356">
        <v>2000</v>
      </c>
      <c r="U337" s="139"/>
      <c r="V337" s="139"/>
      <c r="W337" s="20" t="s">
        <v>71</v>
      </c>
      <c r="X337" s="22"/>
      <c r="Y337" s="22"/>
      <c r="Z337" s="22"/>
      <c r="AA337" s="22"/>
      <c r="AB337" s="22"/>
      <c r="AC337" s="22"/>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2"/>
      <c r="BD337" s="22"/>
      <c r="BE337" s="22"/>
      <c r="BF337" s="22"/>
      <c r="BG337" s="22"/>
      <c r="BH337" s="22"/>
      <c r="BI337" s="22"/>
      <c r="BJ337" s="22"/>
      <c r="BK337" s="22"/>
      <c r="BL337" s="22"/>
      <c r="BM337" s="22"/>
      <c r="BN337" s="22"/>
      <c r="BO337" s="22"/>
      <c r="BP337" s="22"/>
      <c r="BQ337" s="22"/>
      <c r="BR337" s="22"/>
      <c r="BS337" s="22"/>
      <c r="BT337" s="22"/>
      <c r="BU337" s="22"/>
      <c r="BV337" s="22"/>
      <c r="BW337" s="22"/>
      <c r="BX337" s="22"/>
      <c r="BY337" s="22"/>
      <c r="BZ337" s="22"/>
      <c r="CA337" s="22"/>
      <c r="CB337" s="22"/>
      <c r="CC337" s="22"/>
      <c r="CD337" s="22"/>
      <c r="CE337" s="22"/>
      <c r="CF337" s="22"/>
      <c r="CG337" s="22"/>
      <c r="CH337" s="22"/>
      <c r="CI337" s="22"/>
      <c r="CJ337" s="22"/>
      <c r="CK337" s="22"/>
      <c r="CL337" s="22"/>
      <c r="CM337" s="22"/>
      <c r="CN337" s="22"/>
      <c r="CO337" s="22"/>
      <c r="CP337" s="22"/>
      <c r="CQ337" s="22"/>
      <c r="CR337" s="22"/>
      <c r="CS337" s="22"/>
      <c r="CT337" s="22"/>
      <c r="CU337" s="22"/>
      <c r="CV337" s="22"/>
      <c r="CW337" s="22"/>
      <c r="CX337" s="22"/>
      <c r="CY337" s="22"/>
      <c r="CZ337" s="22"/>
      <c r="DA337" s="22"/>
      <c r="DB337" s="22"/>
      <c r="DC337" s="22"/>
      <c r="DD337" s="22"/>
      <c r="DE337" s="22"/>
      <c r="DF337" s="22"/>
      <c r="DG337" s="22"/>
      <c r="DH337" s="22"/>
      <c r="DI337" s="22"/>
      <c r="DJ337" s="22"/>
      <c r="DK337" s="22"/>
      <c r="DL337" s="22"/>
      <c r="DM337" s="22"/>
      <c r="DN337" s="22"/>
      <c r="DO337" s="22"/>
      <c r="DP337" s="22"/>
      <c r="DQ337" s="22"/>
      <c r="DR337" s="22"/>
      <c r="DS337" s="22"/>
      <c r="DT337" s="22"/>
      <c r="DU337" s="22"/>
      <c r="DV337" s="22"/>
      <c r="DW337" s="22"/>
      <c r="DX337" s="22"/>
      <c r="DY337" s="22"/>
      <c r="DZ337" s="22"/>
      <c r="EA337" s="22"/>
      <c r="EB337" s="22"/>
      <c r="EC337" s="22"/>
      <c r="ED337" s="22"/>
      <c r="EE337" s="22"/>
      <c r="EF337" s="22"/>
      <c r="EG337" s="22"/>
      <c r="EH337" s="22"/>
      <c r="EI337" s="22"/>
      <c r="EJ337" s="22"/>
      <c r="EK337" s="22"/>
      <c r="EL337" s="22"/>
      <c r="EM337" s="22"/>
      <c r="EN337" s="22"/>
      <c r="EO337" s="22"/>
      <c r="EP337" s="22"/>
      <c r="EQ337" s="22"/>
      <c r="ER337" s="22"/>
      <c r="ES337" s="22"/>
      <c r="ET337" s="22"/>
      <c r="EU337" s="22"/>
      <c r="EV337" s="22"/>
      <c r="EW337" s="22"/>
      <c r="EX337" s="22"/>
      <c r="EY337" s="22"/>
      <c r="EZ337" s="22"/>
      <c r="FA337" s="22"/>
      <c r="FB337" s="22"/>
      <c r="FC337" s="22"/>
      <c r="FD337" s="22"/>
      <c r="FE337" s="22"/>
      <c r="FF337" s="22"/>
      <c r="FG337" s="22"/>
      <c r="FH337" s="22"/>
      <c r="FI337" s="22"/>
      <c r="FJ337" s="22"/>
      <c r="FK337" s="22"/>
      <c r="FL337" s="22"/>
      <c r="FM337" s="22"/>
      <c r="FN337" s="22"/>
      <c r="FO337" s="22"/>
      <c r="FP337" s="22"/>
      <c r="FQ337" s="22"/>
      <c r="FR337" s="22"/>
      <c r="FS337" s="22"/>
      <c r="FT337" s="22"/>
      <c r="FU337" s="22"/>
      <c r="FV337" s="22"/>
      <c r="FW337" s="22"/>
      <c r="FX337" s="22"/>
      <c r="FY337" s="22"/>
      <c r="FZ337" s="22"/>
      <c r="GA337" s="22"/>
      <c r="GB337" s="22"/>
      <c r="GC337" s="22"/>
      <c r="GD337" s="22"/>
      <c r="GE337" s="22"/>
      <c r="GF337" s="22"/>
      <c r="GG337" s="22"/>
      <c r="GH337" s="22"/>
      <c r="GI337" s="22"/>
      <c r="GJ337" s="22"/>
      <c r="GK337" s="22"/>
      <c r="GL337" s="22"/>
      <c r="GM337" s="22"/>
      <c r="GN337" s="22"/>
      <c r="GO337" s="22"/>
      <c r="GP337" s="22"/>
      <c r="GQ337" s="22"/>
      <c r="GR337" s="22"/>
      <c r="GS337" s="22"/>
      <c r="GT337" s="22"/>
      <c r="GU337" s="22"/>
      <c r="GV337" s="22"/>
      <c r="GW337" s="22"/>
      <c r="GX337" s="22"/>
      <c r="GY337" s="22"/>
      <c r="GZ337" s="22"/>
      <c r="HA337" s="22"/>
      <c r="HB337" s="22"/>
      <c r="HC337" s="22"/>
      <c r="HD337" s="22"/>
      <c r="HE337" s="22"/>
      <c r="HF337" s="22"/>
      <c r="HG337" s="22"/>
      <c r="HH337" s="22"/>
      <c r="HI337" s="22"/>
      <c r="HJ337" s="22"/>
      <c r="HK337" s="22"/>
      <c r="HL337" s="22"/>
      <c r="HM337" s="22"/>
      <c r="HN337" s="22"/>
      <c r="HO337" s="22"/>
      <c r="HP337" s="22"/>
      <c r="HQ337" s="22"/>
      <c r="HR337" s="22"/>
      <c r="HS337" s="22"/>
      <c r="HT337" s="22"/>
      <c r="HU337" s="22"/>
      <c r="HV337" s="22"/>
      <c r="HW337" s="22"/>
      <c r="HX337" s="22"/>
      <c r="HY337" s="22"/>
      <c r="HZ337" s="22"/>
      <c r="IA337" s="22"/>
      <c r="IB337" s="22"/>
      <c r="IC337" s="22"/>
      <c r="ID337" s="22"/>
      <c r="IE337" s="22"/>
      <c r="IF337" s="22"/>
      <c r="IG337" s="22"/>
      <c r="IH337" s="22"/>
      <c r="II337" s="22"/>
      <c r="IJ337" s="22"/>
      <c r="IK337" s="22"/>
      <c r="IL337" s="22"/>
      <c r="IM337" s="22"/>
      <c r="IN337" s="22"/>
      <c r="IO337" s="22"/>
      <c r="IP337" s="22"/>
      <c r="IQ337" s="22"/>
      <c r="IR337" s="22"/>
      <c r="IS337" s="22"/>
      <c r="IT337" s="22"/>
      <c r="IU337" s="22"/>
    </row>
    <row r="338" spans="1:255" s="22" customFormat="1" ht="45.95" customHeight="1">
      <c r="A338" s="47" t="s">
        <v>39</v>
      </c>
      <c r="B338" s="21" t="s">
        <v>40</v>
      </c>
      <c r="C338" s="47"/>
      <c r="D338" s="21"/>
      <c r="E338" s="21"/>
      <c r="F338" s="21"/>
      <c r="G338" s="21"/>
      <c r="H338" s="21"/>
      <c r="I338" s="21"/>
      <c r="J338" s="21"/>
      <c r="K338" s="21"/>
      <c r="L338" s="21"/>
      <c r="M338" s="21"/>
      <c r="N338" s="21"/>
      <c r="O338" s="21"/>
      <c r="P338" s="21"/>
      <c r="Q338" s="21"/>
      <c r="R338" s="21"/>
      <c r="S338" s="21"/>
      <c r="T338" s="350"/>
      <c r="U338" s="21"/>
      <c r="V338" s="21"/>
      <c r="W338" s="47"/>
    </row>
    <row r="339" spans="1:255" s="22" customFormat="1" ht="58.5" customHeight="1">
      <c r="A339" s="118" t="s">
        <v>1247</v>
      </c>
      <c r="B339" s="115" t="s">
        <v>2922</v>
      </c>
      <c r="C339" s="118"/>
      <c r="D339" s="115"/>
      <c r="E339" s="115"/>
      <c r="F339" s="115"/>
      <c r="G339" s="115"/>
      <c r="H339" s="115"/>
      <c r="I339" s="115"/>
      <c r="J339" s="115"/>
      <c r="K339" s="115"/>
      <c r="L339" s="115"/>
      <c r="M339" s="115"/>
      <c r="N339" s="115"/>
      <c r="O339" s="115"/>
      <c r="P339" s="115"/>
      <c r="Q339" s="115"/>
      <c r="R339" s="115"/>
      <c r="S339" s="115"/>
      <c r="T339" s="346">
        <f>+T343</f>
        <v>51000</v>
      </c>
      <c r="U339" s="115"/>
      <c r="V339" s="115"/>
      <c r="W339" s="118"/>
      <c r="X339" s="119"/>
      <c r="Y339" s="119"/>
      <c r="Z339" s="119"/>
      <c r="AA339" s="119"/>
      <c r="AB339" s="119"/>
      <c r="AC339" s="119"/>
      <c r="AD339" s="119"/>
      <c r="AE339" s="119"/>
      <c r="AF339" s="119"/>
      <c r="AG339" s="119"/>
      <c r="AH339" s="119"/>
      <c r="AI339" s="119"/>
      <c r="AJ339" s="119"/>
      <c r="AK339" s="119"/>
      <c r="AL339" s="119"/>
      <c r="AM339" s="119"/>
      <c r="AN339" s="119"/>
      <c r="AO339" s="119"/>
      <c r="AP339" s="119"/>
      <c r="AQ339" s="119"/>
      <c r="AR339" s="119"/>
      <c r="AS339" s="119"/>
      <c r="AT339" s="119"/>
      <c r="AU339" s="119"/>
      <c r="AV339" s="119"/>
      <c r="AW339" s="119"/>
      <c r="AX339" s="119"/>
      <c r="AY339" s="119"/>
      <c r="AZ339" s="119"/>
      <c r="BA339" s="119"/>
      <c r="BB339" s="119"/>
      <c r="BC339" s="119"/>
      <c r="BD339" s="119"/>
      <c r="BE339" s="119"/>
      <c r="BF339" s="119"/>
      <c r="BG339" s="119"/>
      <c r="BH339" s="119"/>
      <c r="BI339" s="119"/>
      <c r="BJ339" s="119"/>
      <c r="BK339" s="119"/>
      <c r="BL339" s="119"/>
      <c r="BM339" s="119"/>
      <c r="BN339" s="119"/>
      <c r="BO339" s="119"/>
      <c r="BP339" s="119"/>
      <c r="BQ339" s="119"/>
      <c r="BR339" s="119"/>
      <c r="BS339" s="119"/>
      <c r="BT339" s="119"/>
      <c r="BU339" s="119"/>
      <c r="BV339" s="119"/>
      <c r="BW339" s="119"/>
      <c r="BX339" s="119"/>
      <c r="BY339" s="119"/>
      <c r="BZ339" s="119"/>
      <c r="CA339" s="119"/>
      <c r="CB339" s="119"/>
      <c r="CC339" s="119"/>
      <c r="CD339" s="119"/>
      <c r="CE339" s="119"/>
      <c r="CF339" s="119"/>
      <c r="CG339" s="119"/>
      <c r="CH339" s="119"/>
      <c r="CI339" s="119"/>
      <c r="CJ339" s="119"/>
      <c r="CK339" s="119"/>
      <c r="CL339" s="119"/>
      <c r="CM339" s="119"/>
      <c r="CN339" s="119"/>
      <c r="CO339" s="119"/>
      <c r="CP339" s="119"/>
      <c r="CQ339" s="119"/>
      <c r="CR339" s="119"/>
      <c r="CS339" s="119"/>
      <c r="CT339" s="119"/>
      <c r="CU339" s="119"/>
      <c r="CV339" s="119"/>
      <c r="CW339" s="119"/>
      <c r="CX339" s="119"/>
      <c r="CY339" s="119"/>
      <c r="CZ339" s="119"/>
      <c r="DA339" s="119"/>
      <c r="DB339" s="119"/>
      <c r="DC339" s="119"/>
      <c r="DD339" s="119"/>
      <c r="DE339" s="119"/>
      <c r="DF339" s="119"/>
      <c r="DG339" s="119"/>
      <c r="DH339" s="119"/>
      <c r="DI339" s="119"/>
      <c r="DJ339" s="119"/>
      <c r="DK339" s="119"/>
      <c r="DL339" s="119"/>
      <c r="DM339" s="119"/>
      <c r="DN339" s="119"/>
      <c r="DO339" s="119"/>
      <c r="DP339" s="119"/>
      <c r="DQ339" s="119"/>
      <c r="DR339" s="119"/>
      <c r="DS339" s="119"/>
      <c r="DT339" s="119"/>
      <c r="DU339" s="119"/>
      <c r="DV339" s="119"/>
      <c r="DW339" s="119"/>
      <c r="DX339" s="119"/>
      <c r="DY339" s="119"/>
      <c r="DZ339" s="119"/>
      <c r="EA339" s="119"/>
      <c r="EB339" s="119"/>
      <c r="EC339" s="119"/>
      <c r="ED339" s="119"/>
      <c r="EE339" s="119"/>
      <c r="EF339" s="119"/>
      <c r="EG339" s="119"/>
      <c r="EH339" s="119"/>
      <c r="EI339" s="119"/>
      <c r="EJ339" s="119"/>
      <c r="EK339" s="119"/>
      <c r="EL339" s="119"/>
      <c r="EM339" s="119"/>
      <c r="EN339" s="119"/>
      <c r="EO339" s="119"/>
      <c r="EP339" s="119"/>
      <c r="EQ339" s="119"/>
      <c r="ER339" s="119"/>
      <c r="ES339" s="119"/>
      <c r="ET339" s="119"/>
      <c r="EU339" s="119"/>
      <c r="EV339" s="119"/>
      <c r="EW339" s="119"/>
      <c r="EX339" s="119"/>
      <c r="EY339" s="119"/>
      <c r="EZ339" s="119"/>
      <c r="FA339" s="119"/>
      <c r="FB339" s="119"/>
      <c r="FC339" s="119"/>
      <c r="FD339" s="119"/>
      <c r="FE339" s="119"/>
      <c r="FF339" s="119"/>
      <c r="FG339" s="119"/>
      <c r="FH339" s="119"/>
      <c r="FI339" s="119"/>
      <c r="FJ339" s="119"/>
      <c r="FK339" s="119"/>
      <c r="FL339" s="119"/>
      <c r="FM339" s="119"/>
      <c r="FN339" s="119"/>
      <c r="FO339" s="119"/>
      <c r="FP339" s="119"/>
      <c r="FQ339" s="119"/>
      <c r="FR339" s="119"/>
      <c r="FS339" s="119"/>
      <c r="FT339" s="119"/>
      <c r="FU339" s="119"/>
      <c r="FV339" s="119"/>
      <c r="FW339" s="119"/>
      <c r="FX339" s="119"/>
      <c r="FY339" s="119"/>
      <c r="FZ339" s="119"/>
      <c r="GA339" s="119"/>
      <c r="GB339" s="119"/>
      <c r="GC339" s="119"/>
      <c r="GD339" s="119"/>
      <c r="GE339" s="119"/>
      <c r="GF339" s="119"/>
      <c r="GG339" s="119"/>
      <c r="GH339" s="119"/>
      <c r="GI339" s="119"/>
      <c r="GJ339" s="119"/>
      <c r="GK339" s="119"/>
      <c r="GL339" s="119"/>
      <c r="GM339" s="119"/>
      <c r="GN339" s="119"/>
      <c r="GO339" s="119"/>
      <c r="GP339" s="119"/>
      <c r="GQ339" s="119"/>
      <c r="GR339" s="119"/>
      <c r="GS339" s="119"/>
      <c r="GT339" s="119"/>
      <c r="GU339" s="119"/>
      <c r="GV339" s="119"/>
      <c r="GW339" s="119"/>
      <c r="GX339" s="119"/>
      <c r="GY339" s="119"/>
      <c r="GZ339" s="119"/>
      <c r="HA339" s="119"/>
      <c r="HB339" s="119"/>
      <c r="HC339" s="119"/>
      <c r="HD339" s="119"/>
      <c r="HE339" s="119"/>
      <c r="HF339" s="119"/>
      <c r="HG339" s="119"/>
      <c r="HH339" s="119"/>
      <c r="HI339" s="119"/>
      <c r="HJ339" s="119"/>
      <c r="HK339" s="119"/>
      <c r="HL339" s="119"/>
      <c r="HM339" s="119"/>
      <c r="HN339" s="119"/>
      <c r="HO339" s="119"/>
      <c r="HP339" s="119"/>
      <c r="HQ339" s="119"/>
      <c r="HR339" s="119"/>
      <c r="HS339" s="119"/>
      <c r="HT339" s="119"/>
      <c r="HU339" s="119"/>
      <c r="HV339" s="119"/>
      <c r="HW339" s="119"/>
      <c r="HX339" s="119"/>
      <c r="HY339" s="119"/>
      <c r="HZ339" s="119"/>
      <c r="IA339" s="119"/>
      <c r="IB339" s="119"/>
      <c r="IC339" s="119"/>
      <c r="ID339" s="119"/>
      <c r="IE339" s="119"/>
      <c r="IF339" s="119"/>
      <c r="IG339" s="119"/>
      <c r="IH339" s="119"/>
      <c r="II339" s="119"/>
      <c r="IJ339" s="119"/>
      <c r="IK339" s="119"/>
      <c r="IL339" s="119"/>
      <c r="IM339" s="119"/>
      <c r="IN339" s="119"/>
      <c r="IO339" s="119"/>
      <c r="IP339" s="119"/>
      <c r="IQ339" s="119"/>
      <c r="IR339" s="119"/>
      <c r="IS339" s="119"/>
      <c r="IT339" s="119"/>
      <c r="IU339" s="119"/>
    </row>
    <row r="340" spans="1:255" s="22" customFormat="1" ht="66" customHeight="1">
      <c r="A340" s="25" t="s">
        <v>1249</v>
      </c>
      <c r="B340" s="26" t="s">
        <v>29</v>
      </c>
      <c r="C340" s="25"/>
      <c r="D340" s="26"/>
      <c r="E340" s="26"/>
      <c r="F340" s="26"/>
      <c r="G340" s="26"/>
      <c r="H340" s="26"/>
      <c r="I340" s="26"/>
      <c r="J340" s="26"/>
      <c r="K340" s="26"/>
      <c r="L340" s="26"/>
      <c r="M340" s="26"/>
      <c r="N340" s="26"/>
      <c r="O340" s="26"/>
      <c r="P340" s="26"/>
      <c r="Q340" s="26"/>
      <c r="R340" s="26"/>
      <c r="S340" s="26"/>
      <c r="T340" s="347"/>
      <c r="U340" s="26"/>
      <c r="V340" s="26"/>
      <c r="W340" s="25"/>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c r="BA340" s="27"/>
      <c r="BB340" s="27"/>
      <c r="BC340" s="27"/>
      <c r="BD340" s="27"/>
      <c r="BE340" s="27"/>
      <c r="BF340" s="27"/>
      <c r="BG340" s="27"/>
      <c r="BH340" s="27"/>
      <c r="BI340" s="27"/>
      <c r="BJ340" s="27"/>
      <c r="BK340" s="27"/>
      <c r="BL340" s="27"/>
      <c r="BM340" s="27"/>
      <c r="BN340" s="27"/>
      <c r="BO340" s="27"/>
      <c r="BP340" s="27"/>
      <c r="BQ340" s="27"/>
      <c r="BR340" s="27"/>
      <c r="BS340" s="27"/>
      <c r="BT340" s="27"/>
      <c r="BU340" s="27"/>
      <c r="BV340" s="27"/>
      <c r="BW340" s="27"/>
      <c r="BX340" s="27"/>
      <c r="BY340" s="27"/>
      <c r="BZ340" s="27"/>
      <c r="CA340" s="27"/>
      <c r="CB340" s="27"/>
      <c r="CC340" s="27"/>
      <c r="CD340" s="27"/>
      <c r="CE340" s="27"/>
      <c r="CF340" s="27"/>
      <c r="CG340" s="27"/>
      <c r="CH340" s="27"/>
      <c r="CI340" s="27"/>
      <c r="CJ340" s="27"/>
      <c r="CK340" s="27"/>
      <c r="CL340" s="27"/>
      <c r="CM340" s="27"/>
      <c r="CN340" s="27"/>
      <c r="CO340" s="27"/>
      <c r="CP340" s="27"/>
      <c r="CQ340" s="27"/>
      <c r="CR340" s="27"/>
      <c r="CS340" s="27"/>
      <c r="CT340" s="27"/>
      <c r="CU340" s="27"/>
      <c r="CV340" s="27"/>
      <c r="CW340" s="27"/>
      <c r="CX340" s="27"/>
      <c r="CY340" s="27"/>
      <c r="CZ340" s="27"/>
      <c r="DA340" s="27"/>
      <c r="DB340" s="27"/>
      <c r="DC340" s="27"/>
      <c r="DD340" s="27"/>
      <c r="DE340" s="27"/>
      <c r="DF340" s="27"/>
      <c r="DG340" s="27"/>
      <c r="DH340" s="27"/>
      <c r="DI340" s="27"/>
      <c r="DJ340" s="27"/>
      <c r="DK340" s="27"/>
      <c r="DL340" s="27"/>
      <c r="DM340" s="27"/>
      <c r="DN340" s="27"/>
      <c r="DO340" s="27"/>
      <c r="DP340" s="27"/>
      <c r="DQ340" s="27"/>
      <c r="DR340" s="27"/>
      <c r="DS340" s="27"/>
      <c r="DT340" s="27"/>
      <c r="DU340" s="27"/>
      <c r="DV340" s="27"/>
      <c r="DW340" s="27"/>
      <c r="DX340" s="27"/>
      <c r="DY340" s="27"/>
      <c r="DZ340" s="27"/>
      <c r="EA340" s="27"/>
      <c r="EB340" s="27"/>
      <c r="EC340" s="27"/>
      <c r="ED340" s="27"/>
      <c r="EE340" s="27"/>
      <c r="EF340" s="27"/>
      <c r="EG340" s="27"/>
      <c r="EH340" s="27"/>
      <c r="EI340" s="27"/>
      <c r="EJ340" s="27"/>
      <c r="EK340" s="27"/>
      <c r="EL340" s="27"/>
      <c r="EM340" s="27"/>
      <c r="EN340" s="27"/>
      <c r="EO340" s="27"/>
      <c r="EP340" s="27"/>
      <c r="EQ340" s="27"/>
      <c r="ER340" s="27"/>
      <c r="ES340" s="27"/>
      <c r="ET340" s="27"/>
      <c r="EU340" s="27"/>
      <c r="EV340" s="27"/>
      <c r="EW340" s="27"/>
      <c r="EX340" s="27"/>
      <c r="EY340" s="27"/>
      <c r="EZ340" s="27"/>
      <c r="FA340" s="27"/>
      <c r="FB340" s="27"/>
      <c r="FC340" s="27"/>
      <c r="FD340" s="27"/>
      <c r="FE340" s="27"/>
      <c r="FF340" s="27"/>
      <c r="FG340" s="27"/>
      <c r="FH340" s="27"/>
      <c r="FI340" s="27"/>
      <c r="FJ340" s="27"/>
      <c r="FK340" s="27"/>
      <c r="FL340" s="27"/>
      <c r="FM340" s="27"/>
      <c r="FN340" s="27"/>
      <c r="FO340" s="27"/>
      <c r="FP340" s="27"/>
      <c r="FQ340" s="27"/>
      <c r="FR340" s="27"/>
      <c r="FS340" s="27"/>
      <c r="FT340" s="27"/>
      <c r="FU340" s="27"/>
      <c r="FV340" s="27"/>
      <c r="FW340" s="27"/>
      <c r="FX340" s="27"/>
      <c r="FY340" s="27"/>
      <c r="FZ340" s="27"/>
      <c r="GA340" s="27"/>
      <c r="GB340" s="27"/>
      <c r="GC340" s="27"/>
      <c r="GD340" s="27"/>
      <c r="GE340" s="27"/>
      <c r="GF340" s="27"/>
      <c r="GG340" s="27"/>
      <c r="GH340" s="27"/>
      <c r="GI340" s="27"/>
      <c r="GJ340" s="27"/>
      <c r="GK340" s="27"/>
      <c r="GL340" s="27"/>
      <c r="GM340" s="27"/>
      <c r="GN340" s="27"/>
      <c r="GO340" s="27"/>
      <c r="GP340" s="27"/>
      <c r="GQ340" s="27"/>
      <c r="GR340" s="27"/>
      <c r="GS340" s="27"/>
      <c r="GT340" s="27"/>
      <c r="GU340" s="27"/>
      <c r="GV340" s="27"/>
      <c r="GW340" s="27"/>
      <c r="GX340" s="27"/>
      <c r="GY340" s="27"/>
      <c r="GZ340" s="27"/>
      <c r="HA340" s="27"/>
      <c r="HB340" s="27"/>
      <c r="HC340" s="27"/>
      <c r="HD340" s="27"/>
      <c r="HE340" s="27"/>
      <c r="HF340" s="27"/>
      <c r="HG340" s="27"/>
      <c r="HH340" s="27"/>
      <c r="HI340" s="27"/>
      <c r="HJ340" s="27"/>
      <c r="HK340" s="27"/>
      <c r="HL340" s="27"/>
      <c r="HM340" s="27"/>
      <c r="HN340" s="27"/>
      <c r="HO340" s="27"/>
      <c r="HP340" s="27"/>
      <c r="HQ340" s="27"/>
      <c r="HR340" s="27"/>
      <c r="HS340" s="27"/>
      <c r="HT340" s="27"/>
      <c r="HU340" s="27"/>
      <c r="HV340" s="27"/>
      <c r="HW340" s="27"/>
      <c r="HX340" s="27"/>
      <c r="HY340" s="27"/>
      <c r="HZ340" s="27"/>
      <c r="IA340" s="27"/>
      <c r="IB340" s="27"/>
      <c r="IC340" s="27"/>
      <c r="ID340" s="27"/>
      <c r="IE340" s="27"/>
      <c r="IF340" s="27"/>
      <c r="IG340" s="27"/>
      <c r="IH340" s="27"/>
      <c r="II340" s="27"/>
      <c r="IJ340" s="27"/>
      <c r="IK340" s="27"/>
      <c r="IL340" s="27"/>
      <c r="IM340" s="27"/>
      <c r="IN340" s="27"/>
      <c r="IO340" s="27"/>
      <c r="IP340" s="27"/>
      <c r="IQ340" s="27"/>
      <c r="IR340" s="27"/>
      <c r="IS340" s="27"/>
      <c r="IT340" s="27"/>
      <c r="IU340" s="27"/>
    </row>
    <row r="341" spans="1:255" s="22" customFormat="1" ht="45.95" customHeight="1">
      <c r="A341" s="25" t="s">
        <v>1250</v>
      </c>
      <c r="B341" s="26" t="s">
        <v>35</v>
      </c>
      <c r="C341" s="25"/>
      <c r="D341" s="26"/>
      <c r="E341" s="26"/>
      <c r="F341" s="26"/>
      <c r="G341" s="26"/>
      <c r="H341" s="26"/>
      <c r="I341" s="26"/>
      <c r="J341" s="26"/>
      <c r="K341" s="26"/>
      <c r="L341" s="26"/>
      <c r="M341" s="26"/>
      <c r="N341" s="26"/>
      <c r="O341" s="26"/>
      <c r="P341" s="26"/>
      <c r="Q341" s="26"/>
      <c r="R341" s="26"/>
      <c r="S341" s="26"/>
      <c r="T341" s="347"/>
      <c r="U341" s="26"/>
      <c r="V341" s="26"/>
      <c r="W341" s="25"/>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c r="BA341" s="27"/>
      <c r="BB341" s="27"/>
      <c r="BC341" s="27"/>
      <c r="BD341" s="27"/>
      <c r="BE341" s="27"/>
      <c r="BF341" s="27"/>
      <c r="BG341" s="27"/>
      <c r="BH341" s="27"/>
      <c r="BI341" s="27"/>
      <c r="BJ341" s="27"/>
      <c r="BK341" s="27"/>
      <c r="BL341" s="27"/>
      <c r="BM341" s="27"/>
      <c r="BN341" s="27"/>
      <c r="BO341" s="27"/>
      <c r="BP341" s="27"/>
      <c r="BQ341" s="27"/>
      <c r="BR341" s="27"/>
      <c r="BS341" s="27"/>
      <c r="BT341" s="27"/>
      <c r="BU341" s="27"/>
      <c r="BV341" s="27"/>
      <c r="BW341" s="27"/>
      <c r="BX341" s="27"/>
      <c r="BY341" s="27"/>
      <c r="BZ341" s="27"/>
      <c r="CA341" s="27"/>
      <c r="CB341" s="27"/>
      <c r="CC341" s="27"/>
      <c r="CD341" s="27"/>
      <c r="CE341" s="27"/>
      <c r="CF341" s="27"/>
      <c r="CG341" s="27"/>
      <c r="CH341" s="27"/>
      <c r="CI341" s="27"/>
      <c r="CJ341" s="27"/>
      <c r="CK341" s="27"/>
      <c r="CL341" s="27"/>
      <c r="CM341" s="27"/>
      <c r="CN341" s="27"/>
      <c r="CO341" s="27"/>
      <c r="CP341" s="27"/>
      <c r="CQ341" s="27"/>
      <c r="CR341" s="27"/>
      <c r="CS341" s="27"/>
      <c r="CT341" s="27"/>
      <c r="CU341" s="27"/>
      <c r="CV341" s="27"/>
      <c r="CW341" s="27"/>
      <c r="CX341" s="27"/>
      <c r="CY341" s="27"/>
      <c r="CZ341" s="27"/>
      <c r="DA341" s="27"/>
      <c r="DB341" s="27"/>
      <c r="DC341" s="27"/>
      <c r="DD341" s="27"/>
      <c r="DE341" s="27"/>
      <c r="DF341" s="27"/>
      <c r="DG341" s="27"/>
      <c r="DH341" s="27"/>
      <c r="DI341" s="27"/>
      <c r="DJ341" s="27"/>
      <c r="DK341" s="27"/>
      <c r="DL341" s="27"/>
      <c r="DM341" s="27"/>
      <c r="DN341" s="27"/>
      <c r="DO341" s="27"/>
      <c r="DP341" s="27"/>
      <c r="DQ341" s="27"/>
      <c r="DR341" s="27"/>
      <c r="DS341" s="27"/>
      <c r="DT341" s="27"/>
      <c r="DU341" s="27"/>
      <c r="DV341" s="27"/>
      <c r="DW341" s="27"/>
      <c r="DX341" s="27"/>
      <c r="DY341" s="27"/>
      <c r="DZ341" s="27"/>
      <c r="EA341" s="27"/>
      <c r="EB341" s="27"/>
      <c r="EC341" s="27"/>
      <c r="ED341" s="27"/>
      <c r="EE341" s="27"/>
      <c r="EF341" s="27"/>
      <c r="EG341" s="27"/>
      <c r="EH341" s="27"/>
      <c r="EI341" s="27"/>
      <c r="EJ341" s="27"/>
      <c r="EK341" s="27"/>
      <c r="EL341" s="27"/>
      <c r="EM341" s="27"/>
      <c r="EN341" s="27"/>
      <c r="EO341" s="27"/>
      <c r="EP341" s="27"/>
      <c r="EQ341" s="27"/>
      <c r="ER341" s="27"/>
      <c r="ES341" s="27"/>
      <c r="ET341" s="27"/>
      <c r="EU341" s="27"/>
      <c r="EV341" s="27"/>
      <c r="EW341" s="27"/>
      <c r="EX341" s="27"/>
      <c r="EY341" s="27"/>
      <c r="EZ341" s="27"/>
      <c r="FA341" s="27"/>
      <c r="FB341" s="27"/>
      <c r="FC341" s="27"/>
      <c r="FD341" s="27"/>
      <c r="FE341" s="27"/>
      <c r="FF341" s="27"/>
      <c r="FG341" s="27"/>
      <c r="FH341" s="27"/>
      <c r="FI341" s="27"/>
      <c r="FJ341" s="27"/>
      <c r="FK341" s="27"/>
      <c r="FL341" s="27"/>
      <c r="FM341" s="27"/>
      <c r="FN341" s="27"/>
      <c r="FO341" s="27"/>
      <c r="FP341" s="27"/>
      <c r="FQ341" s="27"/>
      <c r="FR341" s="27"/>
      <c r="FS341" s="27"/>
      <c r="FT341" s="27"/>
      <c r="FU341" s="27"/>
      <c r="FV341" s="27"/>
      <c r="FW341" s="27"/>
      <c r="FX341" s="27"/>
      <c r="FY341" s="27"/>
      <c r="FZ341" s="27"/>
      <c r="GA341" s="27"/>
      <c r="GB341" s="27"/>
      <c r="GC341" s="27"/>
      <c r="GD341" s="27"/>
      <c r="GE341" s="27"/>
      <c r="GF341" s="27"/>
      <c r="GG341" s="27"/>
      <c r="GH341" s="27"/>
      <c r="GI341" s="27"/>
      <c r="GJ341" s="27"/>
      <c r="GK341" s="27"/>
      <c r="GL341" s="27"/>
      <c r="GM341" s="27"/>
      <c r="GN341" s="27"/>
      <c r="GO341" s="27"/>
      <c r="GP341" s="27"/>
      <c r="GQ341" s="27"/>
      <c r="GR341" s="27"/>
      <c r="GS341" s="27"/>
      <c r="GT341" s="27"/>
      <c r="GU341" s="27"/>
      <c r="GV341" s="27"/>
      <c r="GW341" s="27"/>
      <c r="GX341" s="27"/>
      <c r="GY341" s="27"/>
      <c r="GZ341" s="27"/>
      <c r="HA341" s="27"/>
      <c r="HB341" s="27"/>
      <c r="HC341" s="27"/>
      <c r="HD341" s="27"/>
      <c r="HE341" s="27"/>
      <c r="HF341" s="27"/>
      <c r="HG341" s="27"/>
      <c r="HH341" s="27"/>
      <c r="HI341" s="27"/>
      <c r="HJ341" s="27"/>
      <c r="HK341" s="27"/>
      <c r="HL341" s="27"/>
      <c r="HM341" s="27"/>
      <c r="HN341" s="27"/>
      <c r="HO341" s="27"/>
      <c r="HP341" s="27"/>
      <c r="HQ341" s="27"/>
      <c r="HR341" s="27"/>
      <c r="HS341" s="27"/>
      <c r="HT341" s="27"/>
      <c r="HU341" s="27"/>
      <c r="HV341" s="27"/>
      <c r="HW341" s="27"/>
      <c r="HX341" s="27"/>
      <c r="HY341" s="27"/>
      <c r="HZ341" s="27"/>
      <c r="IA341" s="27"/>
      <c r="IB341" s="27"/>
      <c r="IC341" s="27"/>
      <c r="ID341" s="27"/>
      <c r="IE341" s="27"/>
      <c r="IF341" s="27"/>
      <c r="IG341" s="27"/>
      <c r="IH341" s="27"/>
      <c r="II341" s="27"/>
      <c r="IJ341" s="27"/>
      <c r="IK341" s="27"/>
      <c r="IL341" s="27"/>
      <c r="IM341" s="27"/>
      <c r="IN341" s="27"/>
      <c r="IO341" s="27"/>
      <c r="IP341" s="27"/>
      <c r="IQ341" s="27"/>
      <c r="IR341" s="27"/>
      <c r="IS341" s="27"/>
      <c r="IT341" s="27"/>
      <c r="IU341" s="27"/>
    </row>
    <row r="342" spans="1:255" s="22" customFormat="1" ht="33.950000000000003" customHeight="1">
      <c r="A342" s="25" t="s">
        <v>1251</v>
      </c>
      <c r="B342" s="26" t="s">
        <v>37</v>
      </c>
      <c r="C342" s="25"/>
      <c r="D342" s="26"/>
      <c r="E342" s="26"/>
      <c r="F342" s="26"/>
      <c r="G342" s="26"/>
      <c r="H342" s="26"/>
      <c r="I342" s="26"/>
      <c r="J342" s="26"/>
      <c r="K342" s="26"/>
      <c r="L342" s="26"/>
      <c r="M342" s="26"/>
      <c r="N342" s="26"/>
      <c r="O342" s="26"/>
      <c r="P342" s="26"/>
      <c r="Q342" s="26"/>
      <c r="R342" s="26"/>
      <c r="S342" s="26"/>
      <c r="T342" s="347"/>
      <c r="U342" s="26"/>
      <c r="V342" s="26"/>
      <c r="W342" s="25"/>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c r="AY342" s="27"/>
      <c r="AZ342" s="27"/>
      <c r="BA342" s="27"/>
      <c r="BB342" s="27"/>
      <c r="BC342" s="27"/>
      <c r="BD342" s="27"/>
      <c r="BE342" s="27"/>
      <c r="BF342" s="27"/>
      <c r="BG342" s="27"/>
      <c r="BH342" s="27"/>
      <c r="BI342" s="27"/>
      <c r="BJ342" s="27"/>
      <c r="BK342" s="27"/>
      <c r="BL342" s="27"/>
      <c r="BM342" s="27"/>
      <c r="BN342" s="27"/>
      <c r="BO342" s="27"/>
      <c r="BP342" s="27"/>
      <c r="BQ342" s="27"/>
      <c r="BR342" s="27"/>
      <c r="BS342" s="27"/>
      <c r="BT342" s="27"/>
      <c r="BU342" s="27"/>
      <c r="BV342" s="27"/>
      <c r="BW342" s="27"/>
      <c r="BX342" s="27"/>
      <c r="BY342" s="27"/>
      <c r="BZ342" s="27"/>
      <c r="CA342" s="27"/>
      <c r="CB342" s="27"/>
      <c r="CC342" s="27"/>
      <c r="CD342" s="27"/>
      <c r="CE342" s="27"/>
      <c r="CF342" s="27"/>
      <c r="CG342" s="27"/>
      <c r="CH342" s="27"/>
      <c r="CI342" s="27"/>
      <c r="CJ342" s="27"/>
      <c r="CK342" s="27"/>
      <c r="CL342" s="27"/>
      <c r="CM342" s="27"/>
      <c r="CN342" s="27"/>
      <c r="CO342" s="27"/>
      <c r="CP342" s="27"/>
      <c r="CQ342" s="27"/>
      <c r="CR342" s="27"/>
      <c r="CS342" s="27"/>
      <c r="CT342" s="27"/>
      <c r="CU342" s="27"/>
      <c r="CV342" s="27"/>
      <c r="CW342" s="27"/>
      <c r="CX342" s="27"/>
      <c r="CY342" s="27"/>
      <c r="CZ342" s="27"/>
      <c r="DA342" s="27"/>
      <c r="DB342" s="27"/>
      <c r="DC342" s="27"/>
      <c r="DD342" s="27"/>
      <c r="DE342" s="27"/>
      <c r="DF342" s="27"/>
      <c r="DG342" s="27"/>
      <c r="DH342" s="27"/>
      <c r="DI342" s="27"/>
      <c r="DJ342" s="27"/>
      <c r="DK342" s="27"/>
      <c r="DL342" s="27"/>
      <c r="DM342" s="27"/>
      <c r="DN342" s="27"/>
      <c r="DO342" s="27"/>
      <c r="DP342" s="27"/>
      <c r="DQ342" s="27"/>
      <c r="DR342" s="27"/>
      <c r="DS342" s="27"/>
      <c r="DT342" s="27"/>
      <c r="DU342" s="27"/>
      <c r="DV342" s="27"/>
      <c r="DW342" s="27"/>
      <c r="DX342" s="27"/>
      <c r="DY342" s="27"/>
      <c r="DZ342" s="27"/>
      <c r="EA342" s="27"/>
      <c r="EB342" s="27"/>
      <c r="EC342" s="27"/>
      <c r="ED342" s="27"/>
      <c r="EE342" s="27"/>
      <c r="EF342" s="27"/>
      <c r="EG342" s="27"/>
      <c r="EH342" s="27"/>
      <c r="EI342" s="27"/>
      <c r="EJ342" s="27"/>
      <c r="EK342" s="27"/>
      <c r="EL342" s="27"/>
      <c r="EM342" s="27"/>
      <c r="EN342" s="27"/>
      <c r="EO342" s="27"/>
      <c r="EP342" s="27"/>
      <c r="EQ342" s="27"/>
      <c r="ER342" s="27"/>
      <c r="ES342" s="27"/>
      <c r="ET342" s="27"/>
      <c r="EU342" s="27"/>
      <c r="EV342" s="27"/>
      <c r="EW342" s="27"/>
      <c r="EX342" s="27"/>
      <c r="EY342" s="27"/>
      <c r="EZ342" s="27"/>
      <c r="FA342" s="27"/>
      <c r="FB342" s="27"/>
      <c r="FC342" s="27"/>
      <c r="FD342" s="27"/>
      <c r="FE342" s="27"/>
      <c r="FF342" s="27"/>
      <c r="FG342" s="27"/>
      <c r="FH342" s="27"/>
      <c r="FI342" s="27"/>
      <c r="FJ342" s="27"/>
      <c r="FK342" s="27"/>
      <c r="FL342" s="27"/>
      <c r="FM342" s="27"/>
      <c r="FN342" s="27"/>
      <c r="FO342" s="27"/>
      <c r="FP342" s="27"/>
      <c r="FQ342" s="27"/>
      <c r="FR342" s="27"/>
      <c r="FS342" s="27"/>
      <c r="FT342" s="27"/>
      <c r="FU342" s="27"/>
      <c r="FV342" s="27"/>
      <c r="FW342" s="27"/>
      <c r="FX342" s="27"/>
      <c r="FY342" s="27"/>
      <c r="FZ342" s="27"/>
      <c r="GA342" s="27"/>
      <c r="GB342" s="27"/>
      <c r="GC342" s="27"/>
      <c r="GD342" s="27"/>
      <c r="GE342" s="27"/>
      <c r="GF342" s="27"/>
      <c r="GG342" s="27"/>
      <c r="GH342" s="27"/>
      <c r="GI342" s="27"/>
      <c r="GJ342" s="27"/>
      <c r="GK342" s="27"/>
      <c r="GL342" s="27"/>
      <c r="GM342" s="27"/>
      <c r="GN342" s="27"/>
      <c r="GO342" s="27"/>
      <c r="GP342" s="27"/>
      <c r="GQ342" s="27"/>
      <c r="GR342" s="27"/>
      <c r="GS342" s="27"/>
      <c r="GT342" s="27"/>
      <c r="GU342" s="27"/>
      <c r="GV342" s="27"/>
      <c r="GW342" s="27"/>
      <c r="GX342" s="27"/>
      <c r="GY342" s="27"/>
      <c r="GZ342" s="27"/>
      <c r="HA342" s="27"/>
      <c r="HB342" s="27"/>
      <c r="HC342" s="27"/>
      <c r="HD342" s="27"/>
      <c r="HE342" s="27"/>
      <c r="HF342" s="27"/>
      <c r="HG342" s="27"/>
      <c r="HH342" s="27"/>
      <c r="HI342" s="27"/>
      <c r="HJ342" s="27"/>
      <c r="HK342" s="27"/>
      <c r="HL342" s="27"/>
      <c r="HM342" s="27"/>
      <c r="HN342" s="27"/>
      <c r="HO342" s="27"/>
      <c r="HP342" s="27"/>
      <c r="HQ342" s="27"/>
      <c r="HR342" s="27"/>
      <c r="HS342" s="27"/>
      <c r="HT342" s="27"/>
      <c r="HU342" s="27"/>
      <c r="HV342" s="27"/>
      <c r="HW342" s="27"/>
      <c r="HX342" s="27"/>
      <c r="HY342" s="27"/>
      <c r="HZ342" s="27"/>
      <c r="IA342" s="27"/>
      <c r="IB342" s="27"/>
      <c r="IC342" s="27"/>
      <c r="ID342" s="27"/>
      <c r="IE342" s="27"/>
      <c r="IF342" s="27"/>
      <c r="IG342" s="27"/>
      <c r="IH342" s="27"/>
      <c r="II342" s="27"/>
      <c r="IJ342" s="27"/>
      <c r="IK342" s="27"/>
      <c r="IL342" s="27"/>
      <c r="IM342" s="27"/>
      <c r="IN342" s="27"/>
      <c r="IO342" s="27"/>
      <c r="IP342" s="27"/>
      <c r="IQ342" s="27"/>
      <c r="IR342" s="27"/>
      <c r="IS342" s="27"/>
      <c r="IT342" s="27"/>
      <c r="IU342" s="27"/>
    </row>
    <row r="343" spans="1:255" s="22" customFormat="1" ht="45.95" customHeight="1">
      <c r="A343" s="47" t="s">
        <v>41</v>
      </c>
      <c r="B343" s="21" t="s">
        <v>38</v>
      </c>
      <c r="C343" s="47"/>
      <c r="D343" s="21"/>
      <c r="E343" s="21"/>
      <c r="F343" s="21"/>
      <c r="G343" s="21"/>
      <c r="H343" s="21"/>
      <c r="I343" s="21"/>
      <c r="J343" s="21"/>
      <c r="K343" s="21"/>
      <c r="L343" s="21"/>
      <c r="M343" s="21"/>
      <c r="N343" s="21"/>
      <c r="O343" s="21"/>
      <c r="P343" s="21"/>
      <c r="Q343" s="21"/>
      <c r="R343" s="21"/>
      <c r="S343" s="21"/>
      <c r="T343" s="348">
        <f>+SUM(T344:T351)</f>
        <v>51000</v>
      </c>
      <c r="U343" s="21"/>
      <c r="V343" s="21"/>
      <c r="W343" s="47"/>
    </row>
    <row r="344" spans="1:255" s="22" customFormat="1" ht="45.95" customHeight="1">
      <c r="A344" s="20">
        <v>1</v>
      </c>
      <c r="B344" s="31" t="s">
        <v>87</v>
      </c>
      <c r="C344" s="20"/>
      <c r="D344" s="31"/>
      <c r="E344" s="31"/>
      <c r="F344" s="31"/>
      <c r="G344" s="31"/>
      <c r="H344" s="31"/>
      <c r="I344" s="31"/>
      <c r="J344" s="31"/>
      <c r="K344" s="31"/>
      <c r="L344" s="31"/>
      <c r="M344" s="31"/>
      <c r="N344" s="31"/>
      <c r="O344" s="31"/>
      <c r="P344" s="31"/>
      <c r="Q344" s="31"/>
      <c r="R344" s="31"/>
      <c r="S344" s="31"/>
      <c r="T344" s="364">
        <v>20000</v>
      </c>
      <c r="U344" s="31"/>
      <c r="V344" s="31"/>
      <c r="W344" s="20" t="s">
        <v>2457</v>
      </c>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c r="AY344" s="32"/>
      <c r="AZ344" s="32"/>
      <c r="BA344" s="32"/>
      <c r="BB344" s="32"/>
      <c r="BC344" s="32"/>
      <c r="BD344" s="32"/>
      <c r="BE344" s="32"/>
      <c r="BF344" s="32"/>
      <c r="BG344" s="32"/>
      <c r="BH344" s="32"/>
      <c r="BI344" s="32"/>
      <c r="BJ344" s="32"/>
      <c r="BK344" s="32"/>
      <c r="BL344" s="32"/>
      <c r="BM344" s="32"/>
      <c r="BN344" s="32"/>
      <c r="BO344" s="32"/>
      <c r="BP344" s="32"/>
      <c r="BQ344" s="32"/>
      <c r="BR344" s="32"/>
      <c r="BS344" s="32"/>
      <c r="BT344" s="32"/>
      <c r="BU344" s="32"/>
      <c r="BV344" s="32"/>
      <c r="BW344" s="32"/>
      <c r="BX344" s="32"/>
      <c r="BY344" s="32"/>
      <c r="BZ344" s="32"/>
      <c r="CA344" s="32"/>
      <c r="CB344" s="32"/>
      <c r="CC344" s="32"/>
      <c r="CD344" s="32"/>
      <c r="CE344" s="32"/>
      <c r="CF344" s="32"/>
      <c r="CG344" s="32"/>
      <c r="CH344" s="32"/>
      <c r="CI344" s="32"/>
      <c r="CJ344" s="32"/>
      <c r="CK344" s="32"/>
      <c r="CL344" s="32"/>
      <c r="CM344" s="32"/>
      <c r="CN344" s="32"/>
      <c r="CO344" s="32"/>
      <c r="CP344" s="32"/>
      <c r="CQ344" s="32"/>
      <c r="CR344" s="32"/>
      <c r="CS344" s="32"/>
      <c r="CT344" s="32"/>
      <c r="CU344" s="32"/>
      <c r="CV344" s="32"/>
      <c r="CW344" s="32"/>
      <c r="CX344" s="32"/>
      <c r="CY344" s="32"/>
      <c r="CZ344" s="32"/>
      <c r="DA344" s="32"/>
      <c r="DB344" s="32"/>
      <c r="DC344" s="32"/>
      <c r="DD344" s="32"/>
      <c r="DE344" s="32"/>
      <c r="DF344" s="32"/>
      <c r="DG344" s="32"/>
      <c r="DH344" s="32"/>
      <c r="DI344" s="32"/>
      <c r="DJ344" s="32"/>
      <c r="DK344" s="32"/>
      <c r="DL344" s="32"/>
      <c r="DM344" s="32"/>
      <c r="DN344" s="32"/>
      <c r="DO344" s="32"/>
      <c r="DP344" s="32"/>
      <c r="DQ344" s="32"/>
      <c r="DR344" s="32"/>
      <c r="DS344" s="32"/>
      <c r="DT344" s="32"/>
      <c r="DU344" s="32"/>
      <c r="DV344" s="32"/>
      <c r="DW344" s="32"/>
      <c r="DX344" s="32"/>
      <c r="DY344" s="32"/>
      <c r="DZ344" s="32"/>
      <c r="EA344" s="32"/>
      <c r="EB344" s="32"/>
      <c r="EC344" s="32"/>
      <c r="ED344" s="32"/>
      <c r="EE344" s="32"/>
      <c r="EF344" s="32"/>
      <c r="EG344" s="32"/>
      <c r="EH344" s="32"/>
      <c r="EI344" s="32"/>
      <c r="EJ344" s="32"/>
      <c r="EK344" s="32"/>
      <c r="EL344" s="32"/>
      <c r="EM344" s="32"/>
      <c r="EN344" s="32"/>
      <c r="EO344" s="32"/>
      <c r="EP344" s="32"/>
      <c r="EQ344" s="32"/>
      <c r="ER344" s="32"/>
      <c r="ES344" s="32"/>
      <c r="ET344" s="32"/>
      <c r="EU344" s="32"/>
      <c r="EV344" s="32"/>
      <c r="EW344" s="32"/>
      <c r="EX344" s="32"/>
      <c r="EY344" s="32"/>
      <c r="EZ344" s="32"/>
      <c r="FA344" s="32"/>
      <c r="FB344" s="32"/>
      <c r="FC344" s="32"/>
      <c r="FD344" s="32"/>
      <c r="FE344" s="32"/>
      <c r="FF344" s="32"/>
      <c r="FG344" s="32"/>
      <c r="FH344" s="32"/>
      <c r="FI344" s="32"/>
      <c r="FJ344" s="32"/>
      <c r="FK344" s="32"/>
      <c r="FL344" s="32"/>
      <c r="FM344" s="32"/>
      <c r="FN344" s="32"/>
      <c r="FO344" s="32"/>
      <c r="FP344" s="32"/>
      <c r="FQ344" s="32"/>
      <c r="FR344" s="32"/>
      <c r="FS344" s="32"/>
      <c r="FT344" s="32"/>
      <c r="FU344" s="32"/>
      <c r="FV344" s="32"/>
      <c r="FW344" s="32"/>
      <c r="FX344" s="32"/>
      <c r="FY344" s="32"/>
      <c r="FZ344" s="32"/>
      <c r="GA344" s="32"/>
      <c r="GB344" s="32"/>
      <c r="GC344" s="32"/>
      <c r="GD344" s="32"/>
      <c r="GE344" s="32"/>
      <c r="GF344" s="32"/>
      <c r="GG344" s="32"/>
      <c r="GH344" s="32"/>
      <c r="GI344" s="32"/>
      <c r="GJ344" s="32"/>
      <c r="GK344" s="32"/>
      <c r="GL344" s="32"/>
      <c r="GM344" s="32"/>
      <c r="GN344" s="32"/>
      <c r="GO344" s="32"/>
      <c r="GP344" s="32"/>
      <c r="GQ344" s="32"/>
      <c r="GR344" s="32"/>
      <c r="GS344" s="32"/>
      <c r="GT344" s="32"/>
      <c r="GU344" s="32"/>
      <c r="GV344" s="32"/>
      <c r="GW344" s="32"/>
      <c r="GX344" s="32"/>
      <c r="GY344" s="32"/>
      <c r="GZ344" s="32"/>
      <c r="HA344" s="32"/>
      <c r="HB344" s="32"/>
      <c r="HC344" s="32"/>
      <c r="HD344" s="32"/>
      <c r="HE344" s="32"/>
      <c r="HF344" s="32"/>
      <c r="HG344" s="32"/>
      <c r="HH344" s="32"/>
      <c r="HI344" s="32"/>
      <c r="HJ344" s="32"/>
      <c r="HK344" s="32"/>
      <c r="HL344" s="32"/>
      <c r="HM344" s="32"/>
      <c r="HN344" s="32"/>
      <c r="HO344" s="32"/>
      <c r="HP344" s="32"/>
      <c r="HQ344" s="32"/>
      <c r="HR344" s="32"/>
      <c r="HS344" s="32"/>
      <c r="HT344" s="32"/>
      <c r="HU344" s="32"/>
      <c r="HV344" s="32"/>
      <c r="HW344" s="32"/>
      <c r="HX344" s="32"/>
      <c r="HY344" s="32"/>
      <c r="HZ344" s="32"/>
      <c r="IA344" s="32"/>
      <c r="IB344" s="32"/>
      <c r="IC344" s="32"/>
      <c r="ID344" s="32"/>
      <c r="IE344" s="32"/>
      <c r="IF344" s="32"/>
      <c r="IG344" s="32"/>
      <c r="IH344" s="32"/>
      <c r="II344" s="32"/>
      <c r="IJ344" s="32"/>
      <c r="IK344" s="32"/>
      <c r="IL344" s="32"/>
      <c r="IM344" s="32"/>
      <c r="IN344" s="32"/>
      <c r="IO344" s="32"/>
      <c r="IP344" s="32"/>
      <c r="IQ344" s="32"/>
      <c r="IR344" s="32"/>
      <c r="IS344" s="32"/>
      <c r="IT344" s="32"/>
      <c r="IU344" s="32"/>
    </row>
    <row r="345" spans="1:255" s="22" customFormat="1" ht="47.1" customHeight="1">
      <c r="A345" s="20">
        <v>2</v>
      </c>
      <c r="B345" s="48" t="s">
        <v>1088</v>
      </c>
      <c r="C345" s="20"/>
      <c r="D345" s="31"/>
      <c r="E345" s="31"/>
      <c r="F345" s="31"/>
      <c r="G345" s="31"/>
      <c r="H345" s="31"/>
      <c r="I345" s="31"/>
      <c r="J345" s="31"/>
      <c r="K345" s="31"/>
      <c r="L345" s="31"/>
      <c r="M345" s="31"/>
      <c r="N345" s="31"/>
      <c r="O345" s="31"/>
      <c r="P345" s="31"/>
      <c r="Q345" s="31"/>
      <c r="R345" s="31"/>
      <c r="S345" s="31"/>
      <c r="T345" s="350">
        <v>4500</v>
      </c>
      <c r="U345" s="31"/>
      <c r="V345" s="31"/>
      <c r="W345" s="72" t="s">
        <v>1365</v>
      </c>
      <c r="X345" s="32"/>
      <c r="Y345" s="32"/>
      <c r="Z345" s="32"/>
      <c r="AA345" s="32"/>
      <c r="AB345" s="32"/>
      <c r="AC345" s="32"/>
      <c r="AD345" s="32"/>
      <c r="AE345" s="32"/>
      <c r="AF345" s="32"/>
      <c r="AG345" s="32"/>
      <c r="AH345" s="32"/>
      <c r="AI345" s="32"/>
      <c r="AJ345" s="32"/>
      <c r="AK345" s="32"/>
      <c r="AL345" s="32"/>
      <c r="AM345" s="32"/>
      <c r="AN345" s="32"/>
      <c r="AO345" s="32"/>
      <c r="AP345" s="32"/>
      <c r="AQ345" s="32"/>
      <c r="AR345" s="32"/>
      <c r="AS345" s="32"/>
      <c r="AT345" s="32"/>
      <c r="AU345" s="32"/>
      <c r="AV345" s="32"/>
      <c r="AW345" s="32"/>
      <c r="AX345" s="32"/>
      <c r="AY345" s="32"/>
      <c r="AZ345" s="32"/>
      <c r="BA345" s="32"/>
      <c r="BB345" s="32"/>
      <c r="BC345" s="32"/>
      <c r="BD345" s="32"/>
      <c r="BE345" s="32"/>
      <c r="BF345" s="32"/>
      <c r="BG345" s="32"/>
      <c r="BH345" s="32"/>
      <c r="BI345" s="32"/>
      <c r="BJ345" s="32"/>
      <c r="BK345" s="32"/>
      <c r="BL345" s="32"/>
      <c r="BM345" s="32"/>
      <c r="BN345" s="32"/>
      <c r="BO345" s="32"/>
      <c r="BP345" s="32"/>
      <c r="BQ345" s="32"/>
      <c r="BR345" s="32"/>
      <c r="BS345" s="32"/>
      <c r="BT345" s="32"/>
      <c r="BU345" s="32"/>
      <c r="BV345" s="32"/>
      <c r="BW345" s="32"/>
      <c r="BX345" s="32"/>
      <c r="BY345" s="32"/>
      <c r="BZ345" s="32"/>
      <c r="CA345" s="32"/>
      <c r="CB345" s="32"/>
      <c r="CC345" s="32"/>
      <c r="CD345" s="32"/>
      <c r="CE345" s="32"/>
      <c r="CF345" s="32"/>
      <c r="CG345" s="32"/>
      <c r="CH345" s="32"/>
      <c r="CI345" s="32"/>
      <c r="CJ345" s="32"/>
      <c r="CK345" s="32"/>
      <c r="CL345" s="32"/>
      <c r="CM345" s="32"/>
      <c r="CN345" s="32"/>
      <c r="CO345" s="32"/>
      <c r="CP345" s="32"/>
      <c r="CQ345" s="32"/>
      <c r="CR345" s="32"/>
      <c r="CS345" s="32"/>
      <c r="CT345" s="32"/>
      <c r="CU345" s="32"/>
      <c r="CV345" s="32"/>
      <c r="CW345" s="32"/>
      <c r="CX345" s="32"/>
      <c r="CY345" s="32"/>
      <c r="CZ345" s="32"/>
      <c r="DA345" s="32"/>
      <c r="DB345" s="32"/>
      <c r="DC345" s="32"/>
      <c r="DD345" s="32"/>
      <c r="DE345" s="32"/>
      <c r="DF345" s="32"/>
      <c r="DG345" s="32"/>
      <c r="DH345" s="32"/>
      <c r="DI345" s="32"/>
      <c r="DJ345" s="32"/>
      <c r="DK345" s="32"/>
      <c r="DL345" s="32"/>
      <c r="DM345" s="32"/>
      <c r="DN345" s="32"/>
      <c r="DO345" s="32"/>
      <c r="DP345" s="32"/>
      <c r="DQ345" s="32"/>
      <c r="DR345" s="32"/>
      <c r="DS345" s="32"/>
      <c r="DT345" s="32"/>
      <c r="DU345" s="32"/>
      <c r="DV345" s="32"/>
      <c r="DW345" s="32"/>
      <c r="DX345" s="32"/>
      <c r="DY345" s="32"/>
      <c r="DZ345" s="32"/>
      <c r="EA345" s="32"/>
      <c r="EB345" s="32"/>
      <c r="EC345" s="32"/>
      <c r="ED345" s="32"/>
      <c r="EE345" s="32"/>
      <c r="EF345" s="32"/>
      <c r="EG345" s="32"/>
      <c r="EH345" s="32"/>
      <c r="EI345" s="32"/>
      <c r="EJ345" s="32"/>
      <c r="EK345" s="32"/>
      <c r="EL345" s="32"/>
      <c r="EM345" s="32"/>
      <c r="EN345" s="32"/>
      <c r="EO345" s="32"/>
      <c r="EP345" s="32"/>
      <c r="EQ345" s="32"/>
      <c r="ER345" s="32"/>
      <c r="ES345" s="32"/>
      <c r="ET345" s="32"/>
      <c r="EU345" s="32"/>
      <c r="EV345" s="32"/>
      <c r="EW345" s="32"/>
      <c r="EX345" s="32"/>
      <c r="EY345" s="32"/>
      <c r="EZ345" s="32"/>
      <c r="FA345" s="32"/>
      <c r="FB345" s="32"/>
      <c r="FC345" s="32"/>
      <c r="FD345" s="32"/>
      <c r="FE345" s="32"/>
      <c r="FF345" s="32"/>
      <c r="FG345" s="32"/>
      <c r="FH345" s="32"/>
      <c r="FI345" s="32"/>
      <c r="FJ345" s="32"/>
      <c r="FK345" s="32"/>
      <c r="FL345" s="32"/>
      <c r="FM345" s="32"/>
      <c r="FN345" s="32"/>
      <c r="FO345" s="32"/>
      <c r="FP345" s="32"/>
      <c r="FQ345" s="32"/>
      <c r="FR345" s="32"/>
      <c r="FS345" s="32"/>
      <c r="FT345" s="32"/>
      <c r="FU345" s="32"/>
      <c r="FV345" s="32"/>
      <c r="FW345" s="32"/>
      <c r="FX345" s="32"/>
      <c r="FY345" s="32"/>
      <c r="FZ345" s="32"/>
      <c r="GA345" s="32"/>
      <c r="GB345" s="32"/>
      <c r="GC345" s="32"/>
      <c r="GD345" s="32"/>
      <c r="GE345" s="32"/>
      <c r="GF345" s="32"/>
      <c r="GG345" s="32"/>
      <c r="GH345" s="32"/>
      <c r="GI345" s="32"/>
      <c r="GJ345" s="32"/>
      <c r="GK345" s="32"/>
      <c r="GL345" s="32"/>
      <c r="GM345" s="32"/>
      <c r="GN345" s="32"/>
      <c r="GO345" s="32"/>
      <c r="GP345" s="32"/>
      <c r="GQ345" s="32"/>
      <c r="GR345" s="32"/>
      <c r="GS345" s="32"/>
      <c r="GT345" s="32"/>
      <c r="GU345" s="32"/>
      <c r="GV345" s="32"/>
      <c r="GW345" s="32"/>
      <c r="GX345" s="32"/>
      <c r="GY345" s="32"/>
      <c r="GZ345" s="32"/>
      <c r="HA345" s="32"/>
      <c r="HB345" s="32"/>
      <c r="HC345" s="32"/>
      <c r="HD345" s="32"/>
      <c r="HE345" s="32"/>
      <c r="HF345" s="32"/>
      <c r="HG345" s="32"/>
      <c r="HH345" s="32"/>
      <c r="HI345" s="32"/>
      <c r="HJ345" s="32"/>
      <c r="HK345" s="32"/>
      <c r="HL345" s="32"/>
      <c r="HM345" s="32"/>
      <c r="HN345" s="32"/>
      <c r="HO345" s="32"/>
      <c r="HP345" s="32"/>
      <c r="HQ345" s="32"/>
      <c r="HR345" s="32"/>
      <c r="HS345" s="32"/>
      <c r="HT345" s="32"/>
      <c r="HU345" s="32"/>
      <c r="HV345" s="32"/>
      <c r="HW345" s="32"/>
      <c r="HX345" s="32"/>
      <c r="HY345" s="32"/>
      <c r="HZ345" s="32"/>
      <c r="IA345" s="32"/>
      <c r="IB345" s="32"/>
      <c r="IC345" s="32"/>
      <c r="ID345" s="32"/>
      <c r="IE345" s="32"/>
      <c r="IF345" s="32"/>
      <c r="IG345" s="32"/>
      <c r="IH345" s="32"/>
      <c r="II345" s="32"/>
      <c r="IJ345" s="32"/>
      <c r="IK345" s="32"/>
      <c r="IL345" s="32"/>
      <c r="IM345" s="32"/>
      <c r="IN345" s="32"/>
      <c r="IO345" s="32"/>
      <c r="IP345" s="32"/>
      <c r="IQ345" s="32"/>
      <c r="IR345" s="32"/>
      <c r="IS345" s="32"/>
      <c r="IT345" s="32"/>
      <c r="IU345" s="32"/>
    </row>
    <row r="346" spans="1:255" s="22" customFormat="1" ht="45.95" customHeight="1">
      <c r="A346" s="20">
        <v>3</v>
      </c>
      <c r="B346" s="48" t="s">
        <v>1110</v>
      </c>
      <c r="C346" s="20"/>
      <c r="D346" s="31"/>
      <c r="E346" s="31"/>
      <c r="F346" s="31"/>
      <c r="G346" s="31"/>
      <c r="H346" s="31"/>
      <c r="I346" s="31"/>
      <c r="J346" s="31"/>
      <c r="K346" s="31"/>
      <c r="L346" s="31"/>
      <c r="M346" s="31"/>
      <c r="N346" s="31"/>
      <c r="O346" s="31"/>
      <c r="P346" s="31"/>
      <c r="Q346" s="31"/>
      <c r="R346" s="31"/>
      <c r="S346" s="31"/>
      <c r="T346" s="350">
        <v>2500</v>
      </c>
      <c r="U346" s="31"/>
      <c r="V346" s="31"/>
      <c r="W346" s="72" t="s">
        <v>1365</v>
      </c>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c r="AY346" s="32"/>
      <c r="AZ346" s="32"/>
      <c r="BA346" s="32"/>
      <c r="BB346" s="32"/>
      <c r="BC346" s="32"/>
      <c r="BD346" s="32"/>
      <c r="BE346" s="32"/>
      <c r="BF346" s="32"/>
      <c r="BG346" s="32"/>
      <c r="BH346" s="32"/>
      <c r="BI346" s="32"/>
      <c r="BJ346" s="32"/>
      <c r="BK346" s="32"/>
      <c r="BL346" s="32"/>
      <c r="BM346" s="32"/>
      <c r="BN346" s="32"/>
      <c r="BO346" s="32"/>
      <c r="BP346" s="32"/>
      <c r="BQ346" s="32"/>
      <c r="BR346" s="32"/>
      <c r="BS346" s="32"/>
      <c r="BT346" s="32"/>
      <c r="BU346" s="32"/>
      <c r="BV346" s="32"/>
      <c r="BW346" s="32"/>
      <c r="BX346" s="32"/>
      <c r="BY346" s="32"/>
      <c r="BZ346" s="32"/>
      <c r="CA346" s="32"/>
      <c r="CB346" s="32"/>
      <c r="CC346" s="32"/>
      <c r="CD346" s="32"/>
      <c r="CE346" s="32"/>
      <c r="CF346" s="32"/>
      <c r="CG346" s="32"/>
      <c r="CH346" s="32"/>
      <c r="CI346" s="32"/>
      <c r="CJ346" s="32"/>
      <c r="CK346" s="32"/>
      <c r="CL346" s="32"/>
      <c r="CM346" s="32"/>
      <c r="CN346" s="32"/>
      <c r="CO346" s="32"/>
      <c r="CP346" s="32"/>
      <c r="CQ346" s="32"/>
      <c r="CR346" s="32"/>
      <c r="CS346" s="32"/>
      <c r="CT346" s="32"/>
      <c r="CU346" s="32"/>
      <c r="CV346" s="32"/>
      <c r="CW346" s="32"/>
      <c r="CX346" s="32"/>
      <c r="CY346" s="32"/>
      <c r="CZ346" s="32"/>
      <c r="DA346" s="32"/>
      <c r="DB346" s="32"/>
      <c r="DC346" s="32"/>
      <c r="DD346" s="32"/>
      <c r="DE346" s="32"/>
      <c r="DF346" s="32"/>
      <c r="DG346" s="32"/>
      <c r="DH346" s="32"/>
      <c r="DI346" s="32"/>
      <c r="DJ346" s="32"/>
      <c r="DK346" s="32"/>
      <c r="DL346" s="32"/>
      <c r="DM346" s="32"/>
      <c r="DN346" s="32"/>
      <c r="DO346" s="32"/>
      <c r="DP346" s="32"/>
      <c r="DQ346" s="32"/>
      <c r="DR346" s="32"/>
      <c r="DS346" s="32"/>
      <c r="DT346" s="32"/>
      <c r="DU346" s="32"/>
      <c r="DV346" s="32"/>
      <c r="DW346" s="32"/>
      <c r="DX346" s="32"/>
      <c r="DY346" s="32"/>
      <c r="DZ346" s="32"/>
      <c r="EA346" s="32"/>
      <c r="EB346" s="32"/>
      <c r="EC346" s="32"/>
      <c r="ED346" s="32"/>
      <c r="EE346" s="32"/>
      <c r="EF346" s="32"/>
      <c r="EG346" s="32"/>
      <c r="EH346" s="32"/>
      <c r="EI346" s="32"/>
      <c r="EJ346" s="32"/>
      <c r="EK346" s="32"/>
      <c r="EL346" s="32"/>
      <c r="EM346" s="32"/>
      <c r="EN346" s="32"/>
      <c r="EO346" s="32"/>
      <c r="EP346" s="32"/>
      <c r="EQ346" s="32"/>
      <c r="ER346" s="32"/>
      <c r="ES346" s="32"/>
      <c r="ET346" s="32"/>
      <c r="EU346" s="32"/>
      <c r="EV346" s="32"/>
      <c r="EW346" s="32"/>
      <c r="EX346" s="32"/>
      <c r="EY346" s="32"/>
      <c r="EZ346" s="32"/>
      <c r="FA346" s="32"/>
      <c r="FB346" s="32"/>
      <c r="FC346" s="32"/>
      <c r="FD346" s="32"/>
      <c r="FE346" s="32"/>
      <c r="FF346" s="32"/>
      <c r="FG346" s="32"/>
      <c r="FH346" s="32"/>
      <c r="FI346" s="32"/>
      <c r="FJ346" s="32"/>
      <c r="FK346" s="32"/>
      <c r="FL346" s="32"/>
      <c r="FM346" s="32"/>
      <c r="FN346" s="32"/>
      <c r="FO346" s="32"/>
      <c r="FP346" s="32"/>
      <c r="FQ346" s="32"/>
      <c r="FR346" s="32"/>
      <c r="FS346" s="32"/>
      <c r="FT346" s="32"/>
      <c r="FU346" s="32"/>
      <c r="FV346" s="32"/>
      <c r="FW346" s="32"/>
      <c r="FX346" s="32"/>
      <c r="FY346" s="32"/>
      <c r="FZ346" s="32"/>
      <c r="GA346" s="32"/>
      <c r="GB346" s="32"/>
      <c r="GC346" s="32"/>
      <c r="GD346" s="32"/>
      <c r="GE346" s="32"/>
      <c r="GF346" s="32"/>
      <c r="GG346" s="32"/>
      <c r="GH346" s="32"/>
      <c r="GI346" s="32"/>
      <c r="GJ346" s="32"/>
      <c r="GK346" s="32"/>
      <c r="GL346" s="32"/>
      <c r="GM346" s="32"/>
      <c r="GN346" s="32"/>
      <c r="GO346" s="32"/>
      <c r="GP346" s="32"/>
      <c r="GQ346" s="32"/>
      <c r="GR346" s="32"/>
      <c r="GS346" s="32"/>
      <c r="GT346" s="32"/>
      <c r="GU346" s="32"/>
      <c r="GV346" s="32"/>
      <c r="GW346" s="32"/>
      <c r="GX346" s="32"/>
      <c r="GY346" s="32"/>
      <c r="GZ346" s="32"/>
      <c r="HA346" s="32"/>
      <c r="HB346" s="32"/>
      <c r="HC346" s="32"/>
      <c r="HD346" s="32"/>
      <c r="HE346" s="32"/>
      <c r="HF346" s="32"/>
      <c r="HG346" s="32"/>
      <c r="HH346" s="32"/>
      <c r="HI346" s="32"/>
      <c r="HJ346" s="32"/>
      <c r="HK346" s="32"/>
      <c r="HL346" s="32"/>
      <c r="HM346" s="32"/>
      <c r="HN346" s="32"/>
      <c r="HO346" s="32"/>
      <c r="HP346" s="32"/>
      <c r="HQ346" s="32"/>
      <c r="HR346" s="32"/>
      <c r="HS346" s="32"/>
      <c r="HT346" s="32"/>
      <c r="HU346" s="32"/>
      <c r="HV346" s="32"/>
      <c r="HW346" s="32"/>
      <c r="HX346" s="32"/>
      <c r="HY346" s="32"/>
      <c r="HZ346" s="32"/>
      <c r="IA346" s="32"/>
      <c r="IB346" s="32"/>
      <c r="IC346" s="32"/>
      <c r="ID346" s="32"/>
      <c r="IE346" s="32"/>
      <c r="IF346" s="32"/>
      <c r="IG346" s="32"/>
      <c r="IH346" s="32"/>
      <c r="II346" s="32"/>
      <c r="IJ346" s="32"/>
      <c r="IK346" s="32"/>
      <c r="IL346" s="32"/>
      <c r="IM346" s="32"/>
      <c r="IN346" s="32"/>
      <c r="IO346" s="32"/>
      <c r="IP346" s="32"/>
      <c r="IQ346" s="32"/>
      <c r="IR346" s="32"/>
      <c r="IS346" s="32"/>
      <c r="IT346" s="32"/>
      <c r="IU346" s="32"/>
    </row>
    <row r="347" spans="1:255" s="22" customFormat="1" ht="57" customHeight="1">
      <c r="A347" s="20">
        <v>4</v>
      </c>
      <c r="B347" s="48" t="s">
        <v>1099</v>
      </c>
      <c r="C347" s="20"/>
      <c r="D347" s="31"/>
      <c r="E347" s="31"/>
      <c r="F347" s="31"/>
      <c r="G347" s="31"/>
      <c r="H347" s="31"/>
      <c r="I347" s="31"/>
      <c r="J347" s="31"/>
      <c r="K347" s="31"/>
      <c r="L347" s="31"/>
      <c r="M347" s="31"/>
      <c r="N347" s="31"/>
      <c r="O347" s="31"/>
      <c r="P347" s="31"/>
      <c r="Q347" s="31"/>
      <c r="R347" s="31"/>
      <c r="S347" s="31"/>
      <c r="T347" s="350">
        <v>500</v>
      </c>
      <c r="U347" s="31"/>
      <c r="V347" s="31"/>
      <c r="W347" s="72" t="s">
        <v>1365</v>
      </c>
      <c r="X347" s="32"/>
      <c r="Y347" s="32"/>
      <c r="Z347" s="32"/>
      <c r="AA347" s="32"/>
      <c r="AB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c r="AX347" s="32"/>
      <c r="AY347" s="32"/>
      <c r="AZ347" s="32"/>
      <c r="BA347" s="32"/>
      <c r="BB347" s="32"/>
      <c r="BC347" s="32"/>
      <c r="BD347" s="32"/>
      <c r="BE347" s="32"/>
      <c r="BF347" s="32"/>
      <c r="BG347" s="32"/>
      <c r="BH347" s="32"/>
      <c r="BI347" s="32"/>
      <c r="BJ347" s="32"/>
      <c r="BK347" s="32"/>
      <c r="BL347" s="32"/>
      <c r="BM347" s="32"/>
      <c r="BN347" s="32"/>
      <c r="BO347" s="32"/>
      <c r="BP347" s="32"/>
      <c r="BQ347" s="32"/>
      <c r="BR347" s="32"/>
      <c r="BS347" s="32"/>
      <c r="BT347" s="32"/>
      <c r="BU347" s="32"/>
      <c r="BV347" s="32"/>
      <c r="BW347" s="32"/>
      <c r="BX347" s="32"/>
      <c r="BY347" s="32"/>
      <c r="BZ347" s="32"/>
      <c r="CA347" s="32"/>
      <c r="CB347" s="32"/>
      <c r="CC347" s="32"/>
      <c r="CD347" s="32"/>
      <c r="CE347" s="32"/>
      <c r="CF347" s="32"/>
      <c r="CG347" s="32"/>
      <c r="CH347" s="32"/>
      <c r="CI347" s="32"/>
      <c r="CJ347" s="32"/>
      <c r="CK347" s="32"/>
      <c r="CL347" s="32"/>
      <c r="CM347" s="32"/>
      <c r="CN347" s="32"/>
      <c r="CO347" s="32"/>
      <c r="CP347" s="32"/>
      <c r="CQ347" s="32"/>
      <c r="CR347" s="32"/>
      <c r="CS347" s="32"/>
      <c r="CT347" s="32"/>
      <c r="CU347" s="32"/>
      <c r="CV347" s="32"/>
      <c r="CW347" s="32"/>
      <c r="CX347" s="32"/>
      <c r="CY347" s="32"/>
      <c r="CZ347" s="32"/>
      <c r="DA347" s="32"/>
      <c r="DB347" s="32"/>
      <c r="DC347" s="32"/>
      <c r="DD347" s="32"/>
      <c r="DE347" s="32"/>
      <c r="DF347" s="32"/>
      <c r="DG347" s="32"/>
      <c r="DH347" s="32"/>
      <c r="DI347" s="32"/>
      <c r="DJ347" s="32"/>
      <c r="DK347" s="32"/>
      <c r="DL347" s="32"/>
      <c r="DM347" s="32"/>
      <c r="DN347" s="32"/>
      <c r="DO347" s="32"/>
      <c r="DP347" s="32"/>
      <c r="DQ347" s="32"/>
      <c r="DR347" s="32"/>
      <c r="DS347" s="32"/>
      <c r="DT347" s="32"/>
      <c r="DU347" s="32"/>
      <c r="DV347" s="32"/>
      <c r="DW347" s="32"/>
      <c r="DX347" s="32"/>
      <c r="DY347" s="32"/>
      <c r="DZ347" s="32"/>
      <c r="EA347" s="32"/>
      <c r="EB347" s="32"/>
      <c r="EC347" s="32"/>
      <c r="ED347" s="32"/>
      <c r="EE347" s="32"/>
      <c r="EF347" s="32"/>
      <c r="EG347" s="32"/>
      <c r="EH347" s="32"/>
      <c r="EI347" s="32"/>
      <c r="EJ347" s="32"/>
      <c r="EK347" s="32"/>
      <c r="EL347" s="32"/>
      <c r="EM347" s="32"/>
      <c r="EN347" s="32"/>
      <c r="EO347" s="32"/>
      <c r="EP347" s="32"/>
      <c r="EQ347" s="32"/>
      <c r="ER347" s="32"/>
      <c r="ES347" s="32"/>
      <c r="ET347" s="32"/>
      <c r="EU347" s="32"/>
      <c r="EV347" s="32"/>
      <c r="EW347" s="32"/>
      <c r="EX347" s="32"/>
      <c r="EY347" s="32"/>
      <c r="EZ347" s="32"/>
      <c r="FA347" s="32"/>
      <c r="FB347" s="32"/>
      <c r="FC347" s="32"/>
      <c r="FD347" s="32"/>
      <c r="FE347" s="32"/>
      <c r="FF347" s="32"/>
      <c r="FG347" s="32"/>
      <c r="FH347" s="32"/>
      <c r="FI347" s="32"/>
      <c r="FJ347" s="32"/>
      <c r="FK347" s="32"/>
      <c r="FL347" s="32"/>
      <c r="FM347" s="32"/>
      <c r="FN347" s="32"/>
      <c r="FO347" s="32"/>
      <c r="FP347" s="32"/>
      <c r="FQ347" s="32"/>
      <c r="FR347" s="32"/>
      <c r="FS347" s="32"/>
      <c r="FT347" s="32"/>
      <c r="FU347" s="32"/>
      <c r="FV347" s="32"/>
      <c r="FW347" s="32"/>
      <c r="FX347" s="32"/>
      <c r="FY347" s="32"/>
      <c r="FZ347" s="32"/>
      <c r="GA347" s="32"/>
      <c r="GB347" s="32"/>
      <c r="GC347" s="32"/>
      <c r="GD347" s="32"/>
      <c r="GE347" s="32"/>
      <c r="GF347" s="32"/>
      <c r="GG347" s="32"/>
      <c r="GH347" s="32"/>
      <c r="GI347" s="32"/>
      <c r="GJ347" s="32"/>
      <c r="GK347" s="32"/>
      <c r="GL347" s="32"/>
      <c r="GM347" s="32"/>
      <c r="GN347" s="32"/>
      <c r="GO347" s="32"/>
      <c r="GP347" s="32"/>
      <c r="GQ347" s="32"/>
      <c r="GR347" s="32"/>
      <c r="GS347" s="32"/>
      <c r="GT347" s="32"/>
      <c r="GU347" s="32"/>
      <c r="GV347" s="32"/>
      <c r="GW347" s="32"/>
      <c r="GX347" s="32"/>
      <c r="GY347" s="32"/>
      <c r="GZ347" s="32"/>
      <c r="HA347" s="32"/>
      <c r="HB347" s="32"/>
      <c r="HC347" s="32"/>
      <c r="HD347" s="32"/>
      <c r="HE347" s="32"/>
      <c r="HF347" s="32"/>
      <c r="HG347" s="32"/>
      <c r="HH347" s="32"/>
      <c r="HI347" s="32"/>
      <c r="HJ347" s="32"/>
      <c r="HK347" s="32"/>
      <c r="HL347" s="32"/>
      <c r="HM347" s="32"/>
      <c r="HN347" s="32"/>
      <c r="HO347" s="32"/>
      <c r="HP347" s="32"/>
      <c r="HQ347" s="32"/>
      <c r="HR347" s="32"/>
      <c r="HS347" s="32"/>
      <c r="HT347" s="32"/>
      <c r="HU347" s="32"/>
      <c r="HV347" s="32"/>
      <c r="HW347" s="32"/>
      <c r="HX347" s="32"/>
      <c r="HY347" s="32"/>
      <c r="HZ347" s="32"/>
      <c r="IA347" s="32"/>
      <c r="IB347" s="32"/>
      <c r="IC347" s="32"/>
      <c r="ID347" s="32"/>
      <c r="IE347" s="32"/>
      <c r="IF347" s="32"/>
      <c r="IG347" s="32"/>
      <c r="IH347" s="32"/>
      <c r="II347" s="32"/>
      <c r="IJ347" s="32"/>
      <c r="IK347" s="32"/>
      <c r="IL347" s="32"/>
      <c r="IM347" s="32"/>
      <c r="IN347" s="32"/>
      <c r="IO347" s="32"/>
      <c r="IP347" s="32"/>
      <c r="IQ347" s="32"/>
      <c r="IR347" s="32"/>
      <c r="IS347" s="32"/>
      <c r="IT347" s="32"/>
      <c r="IU347" s="32"/>
    </row>
    <row r="348" spans="1:255" s="22" customFormat="1" ht="47.1" customHeight="1">
      <c r="A348" s="20">
        <v>5</v>
      </c>
      <c r="B348" s="97" t="s">
        <v>1019</v>
      </c>
      <c r="C348" s="20"/>
      <c r="D348" s="31"/>
      <c r="E348" s="31"/>
      <c r="F348" s="31"/>
      <c r="G348" s="31"/>
      <c r="H348" s="31"/>
      <c r="I348" s="31"/>
      <c r="J348" s="31"/>
      <c r="K348" s="31"/>
      <c r="L348" s="31"/>
      <c r="M348" s="31"/>
      <c r="N348" s="31"/>
      <c r="O348" s="31"/>
      <c r="P348" s="31"/>
      <c r="Q348" s="31"/>
      <c r="R348" s="31"/>
      <c r="S348" s="31"/>
      <c r="T348" s="350">
        <v>500</v>
      </c>
      <c r="U348" s="31"/>
      <c r="V348" s="31"/>
      <c r="W348" s="20" t="s">
        <v>986</v>
      </c>
      <c r="X348" s="32"/>
      <c r="Y348" s="32"/>
      <c r="Z348" s="32"/>
      <c r="AA348" s="32"/>
      <c r="AB348" s="32"/>
      <c r="AC348" s="32"/>
      <c r="AD348" s="32"/>
      <c r="AE348" s="32"/>
      <c r="AF348" s="32"/>
      <c r="AG348" s="32"/>
      <c r="AH348" s="32"/>
      <c r="AI348" s="32"/>
      <c r="AJ348" s="32"/>
      <c r="AK348" s="32"/>
      <c r="AL348" s="32"/>
      <c r="AM348" s="32"/>
      <c r="AN348" s="32"/>
      <c r="AO348" s="32"/>
      <c r="AP348" s="32"/>
      <c r="AQ348" s="32"/>
      <c r="AR348" s="32"/>
      <c r="AS348" s="32"/>
      <c r="AT348" s="32"/>
      <c r="AU348" s="32"/>
      <c r="AV348" s="32"/>
      <c r="AW348" s="32"/>
      <c r="AX348" s="32"/>
      <c r="AY348" s="32"/>
      <c r="AZ348" s="32"/>
      <c r="BA348" s="32"/>
      <c r="BB348" s="32"/>
      <c r="BC348" s="32"/>
      <c r="BD348" s="32"/>
      <c r="BE348" s="32"/>
      <c r="BF348" s="32"/>
      <c r="BG348" s="32"/>
      <c r="BH348" s="32"/>
      <c r="BI348" s="32"/>
      <c r="BJ348" s="32"/>
      <c r="BK348" s="32"/>
      <c r="BL348" s="32"/>
      <c r="BM348" s="32"/>
      <c r="BN348" s="32"/>
      <c r="BO348" s="32"/>
      <c r="BP348" s="32"/>
      <c r="BQ348" s="32"/>
      <c r="BR348" s="32"/>
      <c r="BS348" s="32"/>
      <c r="BT348" s="32"/>
      <c r="BU348" s="32"/>
      <c r="BV348" s="32"/>
      <c r="BW348" s="32"/>
      <c r="BX348" s="32"/>
      <c r="BY348" s="32"/>
      <c r="BZ348" s="32"/>
      <c r="CA348" s="32"/>
      <c r="CB348" s="32"/>
      <c r="CC348" s="32"/>
      <c r="CD348" s="32"/>
      <c r="CE348" s="32"/>
      <c r="CF348" s="32"/>
      <c r="CG348" s="32"/>
      <c r="CH348" s="32"/>
      <c r="CI348" s="32"/>
      <c r="CJ348" s="32"/>
      <c r="CK348" s="32"/>
      <c r="CL348" s="32"/>
      <c r="CM348" s="32"/>
      <c r="CN348" s="32"/>
      <c r="CO348" s="32"/>
      <c r="CP348" s="32"/>
      <c r="CQ348" s="32"/>
      <c r="CR348" s="32"/>
      <c r="CS348" s="32"/>
      <c r="CT348" s="32"/>
      <c r="CU348" s="32"/>
      <c r="CV348" s="32"/>
      <c r="CW348" s="32"/>
      <c r="CX348" s="32"/>
      <c r="CY348" s="32"/>
      <c r="CZ348" s="32"/>
      <c r="DA348" s="32"/>
      <c r="DB348" s="32"/>
      <c r="DC348" s="32"/>
      <c r="DD348" s="32"/>
      <c r="DE348" s="32"/>
      <c r="DF348" s="32"/>
      <c r="DG348" s="32"/>
      <c r="DH348" s="32"/>
      <c r="DI348" s="32"/>
      <c r="DJ348" s="32"/>
      <c r="DK348" s="32"/>
      <c r="DL348" s="32"/>
      <c r="DM348" s="32"/>
      <c r="DN348" s="32"/>
      <c r="DO348" s="32"/>
      <c r="DP348" s="32"/>
      <c r="DQ348" s="32"/>
      <c r="DR348" s="32"/>
      <c r="DS348" s="32"/>
      <c r="DT348" s="32"/>
      <c r="DU348" s="32"/>
      <c r="DV348" s="32"/>
      <c r="DW348" s="32"/>
      <c r="DX348" s="32"/>
      <c r="DY348" s="32"/>
      <c r="DZ348" s="32"/>
      <c r="EA348" s="32"/>
      <c r="EB348" s="32"/>
      <c r="EC348" s="32"/>
      <c r="ED348" s="32"/>
      <c r="EE348" s="32"/>
      <c r="EF348" s="32"/>
      <c r="EG348" s="32"/>
      <c r="EH348" s="32"/>
      <c r="EI348" s="32"/>
      <c r="EJ348" s="32"/>
      <c r="EK348" s="32"/>
      <c r="EL348" s="32"/>
      <c r="EM348" s="32"/>
      <c r="EN348" s="32"/>
      <c r="EO348" s="32"/>
      <c r="EP348" s="32"/>
      <c r="EQ348" s="32"/>
      <c r="ER348" s="32"/>
      <c r="ES348" s="32"/>
      <c r="ET348" s="32"/>
      <c r="EU348" s="32"/>
      <c r="EV348" s="32"/>
      <c r="EW348" s="32"/>
      <c r="EX348" s="32"/>
      <c r="EY348" s="32"/>
      <c r="EZ348" s="32"/>
      <c r="FA348" s="32"/>
      <c r="FB348" s="32"/>
      <c r="FC348" s="32"/>
      <c r="FD348" s="32"/>
      <c r="FE348" s="32"/>
      <c r="FF348" s="32"/>
      <c r="FG348" s="32"/>
      <c r="FH348" s="32"/>
      <c r="FI348" s="32"/>
      <c r="FJ348" s="32"/>
      <c r="FK348" s="32"/>
      <c r="FL348" s="32"/>
      <c r="FM348" s="32"/>
      <c r="FN348" s="32"/>
      <c r="FO348" s="32"/>
      <c r="FP348" s="32"/>
      <c r="FQ348" s="32"/>
      <c r="FR348" s="32"/>
      <c r="FS348" s="32"/>
      <c r="FT348" s="32"/>
      <c r="FU348" s="32"/>
      <c r="FV348" s="32"/>
      <c r="FW348" s="32"/>
      <c r="FX348" s="32"/>
      <c r="FY348" s="32"/>
      <c r="FZ348" s="32"/>
      <c r="GA348" s="32"/>
      <c r="GB348" s="32"/>
      <c r="GC348" s="32"/>
      <c r="GD348" s="32"/>
      <c r="GE348" s="32"/>
      <c r="GF348" s="32"/>
      <c r="GG348" s="32"/>
      <c r="GH348" s="32"/>
      <c r="GI348" s="32"/>
      <c r="GJ348" s="32"/>
      <c r="GK348" s="32"/>
      <c r="GL348" s="32"/>
      <c r="GM348" s="32"/>
      <c r="GN348" s="32"/>
      <c r="GO348" s="32"/>
      <c r="GP348" s="32"/>
      <c r="GQ348" s="32"/>
      <c r="GR348" s="32"/>
      <c r="GS348" s="32"/>
      <c r="GT348" s="32"/>
      <c r="GU348" s="32"/>
      <c r="GV348" s="32"/>
      <c r="GW348" s="32"/>
      <c r="GX348" s="32"/>
      <c r="GY348" s="32"/>
      <c r="GZ348" s="32"/>
      <c r="HA348" s="32"/>
      <c r="HB348" s="32"/>
      <c r="HC348" s="32"/>
      <c r="HD348" s="32"/>
      <c r="HE348" s="32"/>
      <c r="HF348" s="32"/>
      <c r="HG348" s="32"/>
      <c r="HH348" s="32"/>
      <c r="HI348" s="32"/>
      <c r="HJ348" s="32"/>
      <c r="HK348" s="32"/>
      <c r="HL348" s="32"/>
      <c r="HM348" s="32"/>
      <c r="HN348" s="32"/>
      <c r="HO348" s="32"/>
      <c r="HP348" s="32"/>
      <c r="HQ348" s="32"/>
      <c r="HR348" s="32"/>
      <c r="HS348" s="32"/>
      <c r="HT348" s="32"/>
      <c r="HU348" s="32"/>
      <c r="HV348" s="32"/>
      <c r="HW348" s="32"/>
      <c r="HX348" s="32"/>
      <c r="HY348" s="32"/>
      <c r="HZ348" s="32"/>
      <c r="IA348" s="32"/>
      <c r="IB348" s="32"/>
      <c r="IC348" s="32"/>
      <c r="ID348" s="32"/>
      <c r="IE348" s="32"/>
      <c r="IF348" s="32"/>
      <c r="IG348" s="32"/>
      <c r="IH348" s="32"/>
      <c r="II348" s="32"/>
      <c r="IJ348" s="32"/>
      <c r="IK348" s="32"/>
      <c r="IL348" s="32"/>
      <c r="IM348" s="32"/>
      <c r="IN348" s="32"/>
      <c r="IO348" s="32"/>
      <c r="IP348" s="32"/>
      <c r="IQ348" s="32"/>
      <c r="IR348" s="32"/>
      <c r="IS348" s="32"/>
      <c r="IT348" s="32"/>
      <c r="IU348" s="32"/>
    </row>
    <row r="349" spans="1:255" s="22" customFormat="1" ht="57.95" customHeight="1">
      <c r="A349" s="20">
        <v>6</v>
      </c>
      <c r="B349" s="48" t="s">
        <v>768</v>
      </c>
      <c r="C349" s="315"/>
      <c r="D349" s="106"/>
      <c r="E349" s="106"/>
      <c r="F349" s="106"/>
      <c r="G349" s="106"/>
      <c r="H349" s="106"/>
      <c r="I349" s="106"/>
      <c r="J349" s="106"/>
      <c r="K349" s="106"/>
      <c r="L349" s="106"/>
      <c r="M349" s="106"/>
      <c r="N349" s="106"/>
      <c r="O349" s="106"/>
      <c r="P349" s="106"/>
      <c r="Q349" s="106"/>
      <c r="R349" s="106"/>
      <c r="S349" s="106"/>
      <c r="T349" s="350">
        <v>2000</v>
      </c>
      <c r="U349" s="106"/>
      <c r="V349" s="106"/>
      <c r="W349" s="20" t="s">
        <v>758</v>
      </c>
      <c r="X349" s="144"/>
      <c r="Y349" s="144"/>
      <c r="Z349" s="144"/>
      <c r="AA349" s="144"/>
      <c r="AB349" s="144"/>
      <c r="AC349" s="144"/>
      <c r="AD349" s="144"/>
      <c r="AE349" s="144"/>
      <c r="AF349" s="144"/>
      <c r="AG349" s="144"/>
      <c r="AH349" s="144"/>
      <c r="AI349" s="144"/>
      <c r="AJ349" s="144"/>
      <c r="AK349" s="144"/>
      <c r="AL349" s="144"/>
      <c r="AM349" s="144"/>
      <c r="AN349" s="144"/>
      <c r="AO349" s="144"/>
      <c r="AP349" s="144"/>
      <c r="AQ349" s="144"/>
      <c r="AR349" s="144"/>
      <c r="AS349" s="144"/>
      <c r="AT349" s="144"/>
      <c r="AU349" s="144"/>
      <c r="AV349" s="144"/>
      <c r="AW349" s="144"/>
      <c r="AX349" s="144"/>
      <c r="AY349" s="144"/>
      <c r="AZ349" s="144"/>
      <c r="BA349" s="144"/>
      <c r="BB349" s="144"/>
      <c r="BC349" s="144"/>
      <c r="BD349" s="144"/>
      <c r="BE349" s="144"/>
      <c r="BF349" s="144"/>
      <c r="BG349" s="144"/>
      <c r="BH349" s="144"/>
      <c r="BI349" s="144"/>
      <c r="BJ349" s="144"/>
      <c r="BK349" s="144"/>
      <c r="BL349" s="144"/>
      <c r="BM349" s="144"/>
      <c r="BN349" s="144"/>
      <c r="BO349" s="144"/>
      <c r="BP349" s="144"/>
      <c r="BQ349" s="144"/>
      <c r="BR349" s="144"/>
      <c r="BS349" s="144"/>
      <c r="BT349" s="144"/>
      <c r="BU349" s="144"/>
      <c r="BV349" s="144"/>
      <c r="BW349" s="144"/>
      <c r="BX349" s="144"/>
      <c r="BY349" s="144"/>
      <c r="BZ349" s="144"/>
      <c r="CA349" s="144"/>
      <c r="CB349" s="144"/>
      <c r="CC349" s="144"/>
      <c r="CD349" s="144"/>
      <c r="CE349" s="144"/>
      <c r="CF349" s="144"/>
      <c r="CG349" s="144"/>
      <c r="CH349" s="144"/>
      <c r="CI349" s="144"/>
      <c r="CJ349" s="144"/>
      <c r="CK349" s="144"/>
      <c r="CL349" s="144"/>
      <c r="CM349" s="144"/>
      <c r="CN349" s="144"/>
      <c r="CO349" s="144"/>
      <c r="CP349" s="144"/>
      <c r="CQ349" s="144"/>
      <c r="CR349" s="144"/>
      <c r="CS349" s="144"/>
      <c r="CT349" s="144"/>
      <c r="CU349" s="144"/>
      <c r="CV349" s="144"/>
      <c r="CW349" s="144"/>
      <c r="CX349" s="144"/>
      <c r="CY349" s="144"/>
      <c r="CZ349" s="144"/>
      <c r="DA349" s="144"/>
      <c r="DB349" s="144"/>
      <c r="DC349" s="144"/>
      <c r="DD349" s="144"/>
      <c r="DE349" s="144"/>
      <c r="DF349" s="144"/>
      <c r="DG349" s="144"/>
      <c r="DH349" s="144"/>
      <c r="DI349" s="144"/>
      <c r="DJ349" s="144"/>
      <c r="DK349" s="144"/>
      <c r="DL349" s="144"/>
      <c r="DM349" s="144"/>
      <c r="DN349" s="144"/>
      <c r="DO349" s="144"/>
      <c r="DP349" s="144"/>
      <c r="DQ349" s="144"/>
      <c r="DR349" s="144"/>
      <c r="DS349" s="144"/>
      <c r="DT349" s="144"/>
      <c r="DU349" s="144"/>
      <c r="DV349" s="144"/>
      <c r="DW349" s="144"/>
      <c r="DX349" s="144"/>
      <c r="DY349" s="144"/>
      <c r="DZ349" s="144"/>
      <c r="EA349" s="144"/>
      <c r="EB349" s="144"/>
      <c r="EC349" s="144"/>
      <c r="ED349" s="144"/>
      <c r="EE349" s="144"/>
      <c r="EF349" s="144"/>
      <c r="EG349" s="144"/>
      <c r="EH349" s="144"/>
      <c r="EI349" s="144"/>
      <c r="EJ349" s="144"/>
      <c r="EK349" s="144"/>
      <c r="EL349" s="144"/>
      <c r="EM349" s="144"/>
      <c r="EN349" s="144"/>
      <c r="EO349" s="144"/>
      <c r="EP349" s="144"/>
      <c r="EQ349" s="144"/>
      <c r="ER349" s="144"/>
      <c r="ES349" s="144"/>
      <c r="ET349" s="144"/>
      <c r="EU349" s="144"/>
      <c r="EV349" s="144"/>
      <c r="EW349" s="144"/>
      <c r="EX349" s="144"/>
      <c r="EY349" s="144"/>
      <c r="EZ349" s="144"/>
      <c r="FA349" s="144"/>
      <c r="FB349" s="144"/>
      <c r="FC349" s="144"/>
      <c r="FD349" s="144"/>
      <c r="FE349" s="144"/>
      <c r="FF349" s="144"/>
      <c r="FG349" s="144"/>
      <c r="FH349" s="144"/>
      <c r="FI349" s="144"/>
      <c r="FJ349" s="144"/>
      <c r="FK349" s="144"/>
      <c r="FL349" s="144"/>
      <c r="FM349" s="144"/>
      <c r="FN349" s="144"/>
      <c r="FO349" s="144"/>
      <c r="FP349" s="144"/>
      <c r="FQ349" s="144"/>
      <c r="FR349" s="144"/>
      <c r="FS349" s="144"/>
      <c r="FT349" s="144"/>
      <c r="FU349" s="144"/>
      <c r="FV349" s="144"/>
      <c r="FW349" s="144"/>
      <c r="FX349" s="144"/>
      <c r="FY349" s="144"/>
      <c r="FZ349" s="144"/>
      <c r="GA349" s="144"/>
      <c r="GB349" s="144"/>
      <c r="GC349" s="144"/>
      <c r="GD349" s="144"/>
      <c r="GE349" s="144"/>
      <c r="GF349" s="144"/>
      <c r="GG349" s="144"/>
      <c r="GH349" s="144"/>
      <c r="GI349" s="144"/>
      <c r="GJ349" s="144"/>
      <c r="GK349" s="144"/>
      <c r="GL349" s="144"/>
      <c r="GM349" s="144"/>
      <c r="GN349" s="144"/>
      <c r="GO349" s="144"/>
      <c r="GP349" s="144"/>
      <c r="GQ349" s="144"/>
      <c r="GR349" s="144"/>
      <c r="GS349" s="144"/>
      <c r="GT349" s="144"/>
      <c r="GU349" s="144"/>
      <c r="GV349" s="144"/>
      <c r="GW349" s="144"/>
      <c r="GX349" s="144"/>
      <c r="GY349" s="144"/>
      <c r="GZ349" s="144"/>
      <c r="HA349" s="144"/>
      <c r="HB349" s="144"/>
      <c r="HC349" s="144"/>
      <c r="HD349" s="144"/>
      <c r="HE349" s="144"/>
      <c r="HF349" s="144"/>
      <c r="HG349" s="144"/>
      <c r="HH349" s="144"/>
      <c r="HI349" s="144"/>
      <c r="HJ349" s="144"/>
      <c r="HK349" s="144"/>
      <c r="HL349" s="144"/>
      <c r="HM349" s="144"/>
      <c r="HN349" s="144"/>
      <c r="HO349" s="144"/>
      <c r="HP349" s="144"/>
      <c r="HQ349" s="144"/>
      <c r="HR349" s="144"/>
      <c r="HS349" s="144"/>
      <c r="HT349" s="144"/>
      <c r="HU349" s="144"/>
      <c r="HV349" s="144"/>
      <c r="HW349" s="144"/>
      <c r="HX349" s="144"/>
      <c r="HY349" s="144"/>
      <c r="HZ349" s="144"/>
      <c r="IA349" s="144"/>
      <c r="IB349" s="144"/>
      <c r="IC349" s="144"/>
      <c r="ID349" s="144"/>
      <c r="IE349" s="144"/>
      <c r="IF349" s="144"/>
      <c r="IG349" s="144"/>
      <c r="IH349" s="144"/>
      <c r="II349" s="144"/>
      <c r="IJ349" s="144"/>
      <c r="IK349" s="144"/>
      <c r="IL349" s="144"/>
      <c r="IM349" s="144"/>
      <c r="IN349" s="144"/>
      <c r="IO349" s="144"/>
      <c r="IP349" s="144"/>
      <c r="IQ349" s="144"/>
      <c r="IR349" s="144"/>
      <c r="IS349" s="144"/>
      <c r="IT349" s="144"/>
      <c r="IU349" s="144"/>
    </row>
    <row r="350" spans="1:255" s="22" customFormat="1" ht="45.95" customHeight="1">
      <c r="A350" s="20">
        <v>7</v>
      </c>
      <c r="B350" s="48" t="s">
        <v>1198</v>
      </c>
      <c r="C350" s="20" t="s">
        <v>2236</v>
      </c>
      <c r="D350" s="21"/>
      <c r="E350" s="21"/>
      <c r="F350" s="21"/>
      <c r="G350" s="21"/>
      <c r="H350" s="21"/>
      <c r="I350" s="21"/>
      <c r="J350" s="21"/>
      <c r="K350" s="21"/>
      <c r="L350" s="21"/>
      <c r="M350" s="21"/>
      <c r="N350" s="21"/>
      <c r="O350" s="21"/>
      <c r="P350" s="21"/>
      <c r="Q350" s="21"/>
      <c r="R350" s="21"/>
      <c r="S350" s="21"/>
      <c r="T350" s="351">
        <v>1000</v>
      </c>
      <c r="U350" s="132"/>
      <c r="V350" s="21"/>
      <c r="W350" s="20" t="s">
        <v>1197</v>
      </c>
    </row>
    <row r="351" spans="1:255" s="22" customFormat="1" ht="45.95" customHeight="1">
      <c r="A351" s="20">
        <v>8</v>
      </c>
      <c r="B351" s="23" t="s">
        <v>571</v>
      </c>
      <c r="C351" s="20" t="s">
        <v>236</v>
      </c>
      <c r="D351" s="21"/>
      <c r="E351" s="21"/>
      <c r="F351" s="21"/>
      <c r="G351" s="21"/>
      <c r="H351" s="21"/>
      <c r="I351" s="21"/>
      <c r="J351" s="21"/>
      <c r="K351" s="130"/>
      <c r="L351" s="130"/>
      <c r="M351" s="21"/>
      <c r="N351" s="21"/>
      <c r="O351" s="21"/>
      <c r="P351" s="21"/>
      <c r="Q351" s="21"/>
      <c r="R351" s="21"/>
      <c r="S351" s="21"/>
      <c r="T351" s="361">
        <v>20000</v>
      </c>
      <c r="U351" s="21"/>
      <c r="V351" s="21"/>
      <c r="W351" s="20" t="s">
        <v>101</v>
      </c>
    </row>
    <row r="352" spans="1:255" s="27" customFormat="1" ht="30.6" customHeight="1">
      <c r="A352" s="47" t="s">
        <v>39</v>
      </c>
      <c r="B352" s="21" t="s">
        <v>40</v>
      </c>
      <c r="C352" s="47"/>
      <c r="D352" s="21"/>
      <c r="E352" s="21"/>
      <c r="F352" s="21"/>
      <c r="G352" s="21"/>
      <c r="H352" s="21"/>
      <c r="I352" s="21"/>
      <c r="J352" s="21"/>
      <c r="K352" s="21"/>
      <c r="L352" s="21"/>
      <c r="M352" s="21"/>
      <c r="N352" s="21"/>
      <c r="O352" s="21"/>
      <c r="P352" s="21"/>
      <c r="Q352" s="21"/>
      <c r="R352" s="21"/>
      <c r="S352" s="21"/>
      <c r="T352" s="350"/>
      <c r="U352" s="21"/>
      <c r="V352" s="21"/>
      <c r="W352" s="47"/>
      <c r="X352" s="22"/>
      <c r="Y352" s="22"/>
      <c r="Z352" s="22"/>
      <c r="AA352" s="22"/>
      <c r="AB352" s="22"/>
      <c r="AC352" s="22"/>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2"/>
      <c r="BD352" s="22"/>
      <c r="BE352" s="22"/>
      <c r="BF352" s="22"/>
      <c r="BG352" s="22"/>
      <c r="BH352" s="22"/>
      <c r="BI352" s="22"/>
      <c r="BJ352" s="22"/>
      <c r="BK352" s="22"/>
      <c r="BL352" s="22"/>
      <c r="BM352" s="22"/>
      <c r="BN352" s="22"/>
      <c r="BO352" s="22"/>
      <c r="BP352" s="22"/>
      <c r="BQ352" s="22"/>
      <c r="BR352" s="22"/>
      <c r="BS352" s="22"/>
      <c r="BT352" s="22"/>
      <c r="BU352" s="22"/>
      <c r="BV352" s="22"/>
      <c r="BW352" s="22"/>
      <c r="BX352" s="22"/>
      <c r="BY352" s="22"/>
      <c r="BZ352" s="22"/>
      <c r="CA352" s="22"/>
      <c r="CB352" s="22"/>
      <c r="CC352" s="22"/>
      <c r="CD352" s="22"/>
      <c r="CE352" s="22"/>
      <c r="CF352" s="22"/>
      <c r="CG352" s="22"/>
      <c r="CH352" s="22"/>
      <c r="CI352" s="22"/>
      <c r="CJ352" s="22"/>
      <c r="CK352" s="22"/>
      <c r="CL352" s="22"/>
      <c r="CM352" s="22"/>
      <c r="CN352" s="22"/>
      <c r="CO352" s="22"/>
      <c r="CP352" s="22"/>
      <c r="CQ352" s="22"/>
      <c r="CR352" s="22"/>
      <c r="CS352" s="22"/>
      <c r="CT352" s="22"/>
      <c r="CU352" s="22"/>
      <c r="CV352" s="22"/>
      <c r="CW352" s="22"/>
      <c r="CX352" s="22"/>
      <c r="CY352" s="22"/>
      <c r="CZ352" s="22"/>
      <c r="DA352" s="22"/>
      <c r="DB352" s="22"/>
      <c r="DC352" s="22"/>
      <c r="DD352" s="22"/>
      <c r="DE352" s="22"/>
      <c r="DF352" s="22"/>
      <c r="DG352" s="22"/>
      <c r="DH352" s="22"/>
      <c r="DI352" s="22"/>
      <c r="DJ352" s="22"/>
      <c r="DK352" s="22"/>
      <c r="DL352" s="22"/>
      <c r="DM352" s="22"/>
      <c r="DN352" s="22"/>
      <c r="DO352" s="22"/>
      <c r="DP352" s="22"/>
      <c r="DQ352" s="22"/>
      <c r="DR352" s="22"/>
      <c r="DS352" s="22"/>
      <c r="DT352" s="22"/>
      <c r="DU352" s="22"/>
      <c r="DV352" s="22"/>
      <c r="DW352" s="22"/>
      <c r="DX352" s="22"/>
      <c r="DY352" s="22"/>
      <c r="DZ352" s="22"/>
      <c r="EA352" s="22"/>
      <c r="EB352" s="22"/>
      <c r="EC352" s="22"/>
      <c r="ED352" s="22"/>
      <c r="EE352" s="22"/>
      <c r="EF352" s="22"/>
      <c r="EG352" s="22"/>
      <c r="EH352" s="22"/>
      <c r="EI352" s="22"/>
      <c r="EJ352" s="22"/>
      <c r="EK352" s="22"/>
      <c r="EL352" s="22"/>
      <c r="EM352" s="22"/>
      <c r="EN352" s="22"/>
      <c r="EO352" s="22"/>
      <c r="EP352" s="22"/>
      <c r="EQ352" s="22"/>
      <c r="ER352" s="22"/>
      <c r="ES352" s="22"/>
      <c r="ET352" s="22"/>
      <c r="EU352" s="22"/>
      <c r="EV352" s="22"/>
      <c r="EW352" s="22"/>
      <c r="EX352" s="22"/>
      <c r="EY352" s="22"/>
      <c r="EZ352" s="22"/>
      <c r="FA352" s="22"/>
      <c r="FB352" s="22"/>
      <c r="FC352" s="22"/>
      <c r="FD352" s="22"/>
      <c r="FE352" s="22"/>
      <c r="FF352" s="22"/>
      <c r="FG352" s="22"/>
      <c r="FH352" s="22"/>
      <c r="FI352" s="22"/>
      <c r="FJ352" s="22"/>
      <c r="FK352" s="22"/>
      <c r="FL352" s="22"/>
      <c r="FM352" s="22"/>
      <c r="FN352" s="22"/>
      <c r="FO352" s="22"/>
      <c r="FP352" s="22"/>
      <c r="FQ352" s="22"/>
      <c r="FR352" s="22"/>
      <c r="FS352" s="22"/>
      <c r="FT352" s="22"/>
      <c r="FU352" s="22"/>
      <c r="FV352" s="22"/>
      <c r="FW352" s="22"/>
      <c r="FX352" s="22"/>
      <c r="FY352" s="22"/>
      <c r="FZ352" s="22"/>
      <c r="GA352" s="22"/>
      <c r="GB352" s="22"/>
      <c r="GC352" s="22"/>
      <c r="GD352" s="22"/>
      <c r="GE352" s="22"/>
      <c r="GF352" s="22"/>
      <c r="GG352" s="22"/>
      <c r="GH352" s="22"/>
      <c r="GI352" s="22"/>
      <c r="GJ352" s="22"/>
      <c r="GK352" s="22"/>
      <c r="GL352" s="22"/>
      <c r="GM352" s="22"/>
      <c r="GN352" s="22"/>
      <c r="GO352" s="22"/>
      <c r="GP352" s="22"/>
      <c r="GQ352" s="22"/>
      <c r="GR352" s="22"/>
      <c r="GS352" s="22"/>
      <c r="GT352" s="22"/>
      <c r="GU352" s="22"/>
      <c r="GV352" s="22"/>
      <c r="GW352" s="22"/>
      <c r="GX352" s="22"/>
      <c r="GY352" s="22"/>
      <c r="GZ352" s="22"/>
      <c r="HA352" s="22"/>
      <c r="HB352" s="22"/>
      <c r="HC352" s="22"/>
      <c r="HD352" s="22"/>
      <c r="HE352" s="22"/>
      <c r="HF352" s="22"/>
      <c r="HG352" s="22"/>
      <c r="HH352" s="22"/>
      <c r="HI352" s="22"/>
      <c r="HJ352" s="22"/>
      <c r="HK352" s="22"/>
      <c r="HL352" s="22"/>
      <c r="HM352" s="22"/>
      <c r="HN352" s="22"/>
      <c r="HO352" s="22"/>
      <c r="HP352" s="22"/>
      <c r="HQ352" s="22"/>
      <c r="HR352" s="22"/>
      <c r="HS352" s="22"/>
      <c r="HT352" s="22"/>
      <c r="HU352" s="22"/>
      <c r="HV352" s="22"/>
      <c r="HW352" s="22"/>
      <c r="HX352" s="22"/>
      <c r="HY352" s="22"/>
      <c r="HZ352" s="22"/>
      <c r="IA352" s="22"/>
      <c r="IB352" s="22"/>
      <c r="IC352" s="22"/>
      <c r="ID352" s="22"/>
      <c r="IE352" s="22"/>
      <c r="IF352" s="22"/>
      <c r="IG352" s="22"/>
      <c r="IH352" s="22"/>
      <c r="II352" s="22"/>
      <c r="IJ352" s="22"/>
      <c r="IK352" s="22"/>
      <c r="IL352" s="22"/>
      <c r="IM352" s="22"/>
      <c r="IN352" s="22"/>
      <c r="IO352" s="22"/>
      <c r="IP352" s="22"/>
      <c r="IQ352" s="22"/>
      <c r="IR352" s="22"/>
      <c r="IS352" s="22"/>
      <c r="IT352" s="22"/>
      <c r="IU352" s="22"/>
    </row>
    <row r="353" spans="1:255" s="18" customFormat="1" ht="34.5" customHeight="1">
      <c r="A353" s="43" t="s">
        <v>1248</v>
      </c>
      <c r="B353" s="44" t="s">
        <v>2923</v>
      </c>
      <c r="C353" s="43"/>
      <c r="D353" s="44"/>
      <c r="E353" s="44"/>
      <c r="F353" s="44"/>
      <c r="G353" s="44"/>
      <c r="H353" s="44"/>
      <c r="I353" s="44"/>
      <c r="J353" s="44"/>
      <c r="K353" s="44"/>
      <c r="L353" s="44"/>
      <c r="M353" s="44"/>
      <c r="N353" s="44"/>
      <c r="O353" s="44"/>
      <c r="P353" s="44"/>
      <c r="Q353" s="44"/>
      <c r="R353" s="44"/>
      <c r="S353" s="44"/>
      <c r="T353" s="365">
        <f>+T358+T360+T359</f>
        <v>34500</v>
      </c>
      <c r="U353" s="44"/>
      <c r="V353" s="44"/>
      <c r="W353" s="43"/>
      <c r="X353" s="45"/>
      <c r="Y353" s="45"/>
      <c r="Z353" s="45"/>
      <c r="AA353" s="45"/>
      <c r="AB353" s="45"/>
      <c r="AC353" s="45"/>
      <c r="AD353" s="45"/>
      <c r="AE353" s="45"/>
      <c r="AF353" s="45"/>
      <c r="AG353" s="45"/>
      <c r="AH353" s="45"/>
      <c r="AI353" s="45"/>
      <c r="AJ353" s="45"/>
      <c r="AK353" s="45"/>
      <c r="AL353" s="45"/>
      <c r="AM353" s="45"/>
      <c r="AN353" s="45"/>
      <c r="AO353" s="45"/>
      <c r="AP353" s="45"/>
      <c r="AQ353" s="45"/>
      <c r="AR353" s="45"/>
      <c r="AS353" s="45"/>
      <c r="AT353" s="45"/>
      <c r="AU353" s="45"/>
      <c r="AV353" s="45"/>
      <c r="AW353" s="45"/>
      <c r="AX353" s="45"/>
      <c r="AY353" s="45"/>
      <c r="AZ353" s="45"/>
      <c r="BA353" s="45"/>
      <c r="BB353" s="45"/>
      <c r="BC353" s="45"/>
      <c r="BD353" s="45"/>
      <c r="BE353" s="45"/>
      <c r="BF353" s="45"/>
      <c r="BG353" s="45"/>
      <c r="BH353" s="45"/>
      <c r="BI353" s="45"/>
      <c r="BJ353" s="45"/>
      <c r="BK353" s="45"/>
      <c r="BL353" s="45"/>
      <c r="BM353" s="45"/>
      <c r="BN353" s="45"/>
      <c r="BO353" s="45"/>
      <c r="BP353" s="45"/>
      <c r="BQ353" s="45"/>
      <c r="BR353" s="45"/>
      <c r="BS353" s="45"/>
      <c r="BT353" s="45"/>
      <c r="BU353" s="45"/>
      <c r="BV353" s="45"/>
      <c r="BW353" s="45"/>
      <c r="BX353" s="45"/>
      <c r="BY353" s="45"/>
      <c r="BZ353" s="45"/>
      <c r="CA353" s="45"/>
      <c r="CB353" s="45"/>
      <c r="CC353" s="45"/>
      <c r="CD353" s="45"/>
      <c r="CE353" s="45"/>
      <c r="CF353" s="45"/>
      <c r="CG353" s="45"/>
      <c r="CH353" s="45"/>
      <c r="CI353" s="45"/>
      <c r="CJ353" s="45"/>
      <c r="CK353" s="45"/>
      <c r="CL353" s="45"/>
      <c r="CM353" s="45"/>
      <c r="CN353" s="45"/>
      <c r="CO353" s="45"/>
      <c r="CP353" s="45"/>
      <c r="CQ353" s="45"/>
      <c r="CR353" s="45"/>
      <c r="CS353" s="45"/>
      <c r="CT353" s="45"/>
      <c r="CU353" s="45"/>
      <c r="CV353" s="45"/>
      <c r="CW353" s="45"/>
      <c r="CX353" s="45"/>
      <c r="CY353" s="45"/>
      <c r="CZ353" s="45"/>
      <c r="DA353" s="45"/>
      <c r="DB353" s="45"/>
      <c r="DC353" s="45"/>
      <c r="DD353" s="45"/>
      <c r="DE353" s="45"/>
      <c r="DF353" s="45"/>
      <c r="DG353" s="45"/>
      <c r="DH353" s="45"/>
      <c r="DI353" s="45"/>
      <c r="DJ353" s="45"/>
      <c r="DK353" s="45"/>
      <c r="DL353" s="45"/>
      <c r="DM353" s="45"/>
      <c r="DN353" s="45"/>
      <c r="DO353" s="45"/>
      <c r="DP353" s="45"/>
      <c r="DQ353" s="45"/>
      <c r="DR353" s="45"/>
      <c r="DS353" s="45"/>
      <c r="DT353" s="45"/>
      <c r="DU353" s="45"/>
      <c r="DV353" s="45"/>
      <c r="DW353" s="45"/>
      <c r="DX353" s="45"/>
      <c r="DY353" s="45"/>
      <c r="DZ353" s="45"/>
      <c r="EA353" s="45"/>
      <c r="EB353" s="45"/>
      <c r="EC353" s="45"/>
      <c r="ED353" s="45"/>
      <c r="EE353" s="45"/>
      <c r="EF353" s="45"/>
      <c r="EG353" s="45"/>
      <c r="EH353" s="45"/>
      <c r="EI353" s="45"/>
      <c r="EJ353" s="45"/>
      <c r="EK353" s="45"/>
      <c r="EL353" s="45"/>
      <c r="EM353" s="45"/>
      <c r="EN353" s="45"/>
      <c r="EO353" s="45"/>
      <c r="EP353" s="45"/>
      <c r="EQ353" s="45"/>
      <c r="ER353" s="45"/>
      <c r="ES353" s="45"/>
      <c r="ET353" s="45"/>
      <c r="EU353" s="45"/>
      <c r="EV353" s="45"/>
      <c r="EW353" s="45"/>
      <c r="EX353" s="45"/>
      <c r="EY353" s="45"/>
      <c r="EZ353" s="45"/>
      <c r="FA353" s="45"/>
      <c r="FB353" s="45"/>
      <c r="FC353" s="45"/>
      <c r="FD353" s="45"/>
      <c r="FE353" s="45"/>
      <c r="FF353" s="45"/>
      <c r="FG353" s="45"/>
      <c r="FH353" s="45"/>
      <c r="FI353" s="45"/>
      <c r="FJ353" s="45"/>
      <c r="FK353" s="45"/>
      <c r="FL353" s="45"/>
      <c r="FM353" s="45"/>
      <c r="FN353" s="45"/>
      <c r="FO353" s="45"/>
      <c r="FP353" s="45"/>
      <c r="FQ353" s="45"/>
      <c r="FR353" s="45"/>
      <c r="FS353" s="45"/>
      <c r="FT353" s="45"/>
      <c r="FU353" s="45"/>
      <c r="FV353" s="45"/>
      <c r="FW353" s="45"/>
      <c r="FX353" s="45"/>
      <c r="FY353" s="45"/>
      <c r="FZ353" s="45"/>
      <c r="GA353" s="45"/>
      <c r="GB353" s="45"/>
      <c r="GC353" s="45"/>
      <c r="GD353" s="45"/>
      <c r="GE353" s="45"/>
      <c r="GF353" s="45"/>
      <c r="GG353" s="45"/>
      <c r="GH353" s="45"/>
      <c r="GI353" s="45"/>
      <c r="GJ353" s="45"/>
      <c r="GK353" s="45"/>
      <c r="GL353" s="45"/>
      <c r="GM353" s="45"/>
      <c r="GN353" s="45"/>
      <c r="GO353" s="45"/>
      <c r="GP353" s="45"/>
      <c r="GQ353" s="45"/>
      <c r="GR353" s="45"/>
      <c r="GS353" s="45"/>
      <c r="GT353" s="45"/>
      <c r="GU353" s="45"/>
      <c r="GV353" s="45"/>
      <c r="GW353" s="45"/>
      <c r="GX353" s="45"/>
      <c r="GY353" s="45"/>
      <c r="GZ353" s="45"/>
      <c r="HA353" s="45"/>
      <c r="HB353" s="45"/>
      <c r="HC353" s="45"/>
      <c r="HD353" s="45"/>
      <c r="HE353" s="45"/>
      <c r="HF353" s="45"/>
      <c r="HG353" s="45"/>
      <c r="HH353" s="45"/>
      <c r="HI353" s="45"/>
      <c r="HJ353" s="45"/>
      <c r="HK353" s="45"/>
      <c r="HL353" s="45"/>
      <c r="HM353" s="45"/>
      <c r="HN353" s="45"/>
      <c r="HO353" s="45"/>
      <c r="HP353" s="45"/>
      <c r="HQ353" s="45"/>
      <c r="HR353" s="45"/>
      <c r="HS353" s="45"/>
      <c r="HT353" s="45"/>
      <c r="HU353" s="45"/>
      <c r="HV353" s="45"/>
      <c r="HW353" s="45"/>
      <c r="HX353" s="45"/>
      <c r="HY353" s="45"/>
      <c r="HZ353" s="45"/>
      <c r="IA353" s="45"/>
      <c r="IB353" s="45"/>
      <c r="IC353" s="45"/>
      <c r="ID353" s="45"/>
      <c r="IE353" s="45"/>
      <c r="IF353" s="45"/>
      <c r="IG353" s="45"/>
      <c r="IH353" s="45"/>
      <c r="II353" s="45"/>
      <c r="IJ353" s="45"/>
      <c r="IK353" s="45"/>
      <c r="IL353" s="45"/>
      <c r="IM353" s="45"/>
      <c r="IN353" s="45"/>
      <c r="IO353" s="45"/>
      <c r="IP353" s="45"/>
      <c r="IQ353" s="45"/>
      <c r="IR353" s="45"/>
      <c r="IS353" s="45"/>
      <c r="IT353" s="45"/>
      <c r="IU353" s="45"/>
    </row>
    <row r="354" spans="1:255" s="32" customFormat="1" ht="46.5" customHeight="1">
      <c r="A354" s="25" t="s">
        <v>1267</v>
      </c>
      <c r="B354" s="26" t="s">
        <v>29</v>
      </c>
      <c r="C354" s="25"/>
      <c r="D354" s="26"/>
      <c r="E354" s="26"/>
      <c r="F354" s="26"/>
      <c r="G354" s="26"/>
      <c r="H354" s="26"/>
      <c r="I354" s="26"/>
      <c r="J354" s="26"/>
      <c r="K354" s="26"/>
      <c r="L354" s="26"/>
      <c r="M354" s="26"/>
      <c r="N354" s="26"/>
      <c r="O354" s="26"/>
      <c r="P354" s="26"/>
      <c r="Q354" s="26"/>
      <c r="R354" s="26"/>
      <c r="S354" s="26"/>
      <c r="T354" s="347"/>
      <c r="U354" s="26"/>
      <c r="V354" s="26"/>
      <c r="W354" s="25"/>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c r="BA354" s="27"/>
      <c r="BB354" s="27"/>
      <c r="BC354" s="27"/>
      <c r="BD354" s="27"/>
      <c r="BE354" s="27"/>
      <c r="BF354" s="27"/>
      <c r="BG354" s="27"/>
      <c r="BH354" s="27"/>
      <c r="BI354" s="27"/>
      <c r="BJ354" s="27"/>
      <c r="BK354" s="27"/>
      <c r="BL354" s="27"/>
      <c r="BM354" s="27"/>
      <c r="BN354" s="27"/>
      <c r="BO354" s="27"/>
      <c r="BP354" s="27"/>
      <c r="BQ354" s="27"/>
      <c r="BR354" s="27"/>
      <c r="BS354" s="27"/>
      <c r="BT354" s="27"/>
      <c r="BU354" s="27"/>
      <c r="BV354" s="27"/>
      <c r="BW354" s="27"/>
      <c r="BX354" s="27"/>
      <c r="BY354" s="27"/>
      <c r="BZ354" s="27"/>
      <c r="CA354" s="27"/>
      <c r="CB354" s="27"/>
      <c r="CC354" s="27"/>
      <c r="CD354" s="27"/>
      <c r="CE354" s="27"/>
      <c r="CF354" s="27"/>
      <c r="CG354" s="27"/>
      <c r="CH354" s="27"/>
      <c r="CI354" s="27"/>
      <c r="CJ354" s="27"/>
      <c r="CK354" s="27"/>
      <c r="CL354" s="27"/>
      <c r="CM354" s="27"/>
      <c r="CN354" s="27"/>
      <c r="CO354" s="27"/>
      <c r="CP354" s="27"/>
      <c r="CQ354" s="27"/>
      <c r="CR354" s="27"/>
      <c r="CS354" s="27"/>
      <c r="CT354" s="27"/>
      <c r="CU354" s="27"/>
      <c r="CV354" s="27"/>
      <c r="CW354" s="27"/>
      <c r="CX354" s="27"/>
      <c r="CY354" s="27"/>
      <c r="CZ354" s="27"/>
      <c r="DA354" s="27"/>
      <c r="DB354" s="27"/>
      <c r="DC354" s="27"/>
      <c r="DD354" s="27"/>
      <c r="DE354" s="27"/>
      <c r="DF354" s="27"/>
      <c r="DG354" s="27"/>
      <c r="DH354" s="27"/>
      <c r="DI354" s="27"/>
      <c r="DJ354" s="27"/>
      <c r="DK354" s="27"/>
      <c r="DL354" s="27"/>
      <c r="DM354" s="27"/>
      <c r="DN354" s="27"/>
      <c r="DO354" s="27"/>
      <c r="DP354" s="27"/>
      <c r="DQ354" s="27"/>
      <c r="DR354" s="27"/>
      <c r="DS354" s="27"/>
      <c r="DT354" s="27"/>
      <c r="DU354" s="27"/>
      <c r="DV354" s="27"/>
      <c r="DW354" s="27"/>
      <c r="DX354" s="27"/>
      <c r="DY354" s="27"/>
      <c r="DZ354" s="27"/>
      <c r="EA354" s="27"/>
      <c r="EB354" s="27"/>
      <c r="EC354" s="27"/>
      <c r="ED354" s="27"/>
      <c r="EE354" s="27"/>
      <c r="EF354" s="27"/>
      <c r="EG354" s="27"/>
      <c r="EH354" s="27"/>
      <c r="EI354" s="27"/>
      <c r="EJ354" s="27"/>
      <c r="EK354" s="27"/>
      <c r="EL354" s="27"/>
      <c r="EM354" s="27"/>
      <c r="EN354" s="27"/>
      <c r="EO354" s="27"/>
      <c r="EP354" s="27"/>
      <c r="EQ354" s="27"/>
      <c r="ER354" s="27"/>
      <c r="ES354" s="27"/>
      <c r="ET354" s="27"/>
      <c r="EU354" s="27"/>
      <c r="EV354" s="27"/>
      <c r="EW354" s="27"/>
      <c r="EX354" s="27"/>
      <c r="EY354" s="27"/>
      <c r="EZ354" s="27"/>
      <c r="FA354" s="27"/>
      <c r="FB354" s="27"/>
      <c r="FC354" s="27"/>
      <c r="FD354" s="27"/>
      <c r="FE354" s="27"/>
      <c r="FF354" s="27"/>
      <c r="FG354" s="27"/>
      <c r="FH354" s="27"/>
      <c r="FI354" s="27"/>
      <c r="FJ354" s="27"/>
      <c r="FK354" s="27"/>
      <c r="FL354" s="27"/>
      <c r="FM354" s="27"/>
      <c r="FN354" s="27"/>
      <c r="FO354" s="27"/>
      <c r="FP354" s="27"/>
      <c r="FQ354" s="27"/>
      <c r="FR354" s="27"/>
      <c r="FS354" s="27"/>
      <c r="FT354" s="27"/>
      <c r="FU354" s="27"/>
      <c r="FV354" s="27"/>
      <c r="FW354" s="27"/>
      <c r="FX354" s="27"/>
      <c r="FY354" s="27"/>
      <c r="FZ354" s="27"/>
      <c r="GA354" s="27"/>
      <c r="GB354" s="27"/>
      <c r="GC354" s="27"/>
      <c r="GD354" s="27"/>
      <c r="GE354" s="27"/>
      <c r="GF354" s="27"/>
      <c r="GG354" s="27"/>
      <c r="GH354" s="27"/>
      <c r="GI354" s="27"/>
      <c r="GJ354" s="27"/>
      <c r="GK354" s="27"/>
      <c r="GL354" s="27"/>
      <c r="GM354" s="27"/>
      <c r="GN354" s="27"/>
      <c r="GO354" s="27"/>
      <c r="GP354" s="27"/>
      <c r="GQ354" s="27"/>
      <c r="GR354" s="27"/>
      <c r="GS354" s="27"/>
      <c r="GT354" s="27"/>
      <c r="GU354" s="27"/>
      <c r="GV354" s="27"/>
      <c r="GW354" s="27"/>
      <c r="GX354" s="27"/>
      <c r="GY354" s="27"/>
      <c r="GZ354" s="27"/>
      <c r="HA354" s="27"/>
      <c r="HB354" s="27"/>
      <c r="HC354" s="27"/>
      <c r="HD354" s="27"/>
      <c r="HE354" s="27"/>
      <c r="HF354" s="27"/>
      <c r="HG354" s="27"/>
      <c r="HH354" s="27"/>
      <c r="HI354" s="27"/>
      <c r="HJ354" s="27"/>
      <c r="HK354" s="27"/>
      <c r="HL354" s="27"/>
      <c r="HM354" s="27"/>
      <c r="HN354" s="27"/>
      <c r="HO354" s="27"/>
      <c r="HP354" s="27"/>
      <c r="HQ354" s="27"/>
      <c r="HR354" s="27"/>
      <c r="HS354" s="27"/>
      <c r="HT354" s="27"/>
      <c r="HU354" s="27"/>
      <c r="HV354" s="27"/>
      <c r="HW354" s="27"/>
      <c r="HX354" s="27"/>
      <c r="HY354" s="27"/>
      <c r="HZ354" s="27"/>
      <c r="IA354" s="27"/>
      <c r="IB354" s="27"/>
      <c r="IC354" s="27"/>
      <c r="ID354" s="27"/>
      <c r="IE354" s="27"/>
      <c r="IF354" s="27"/>
      <c r="IG354" s="27"/>
      <c r="IH354" s="27"/>
      <c r="II354" s="27"/>
      <c r="IJ354" s="27"/>
      <c r="IK354" s="27"/>
      <c r="IL354" s="27"/>
      <c r="IM354" s="27"/>
      <c r="IN354" s="27"/>
      <c r="IO354" s="27"/>
      <c r="IP354" s="27"/>
      <c r="IQ354" s="27"/>
      <c r="IR354" s="27"/>
      <c r="IS354" s="27"/>
      <c r="IT354" s="27"/>
      <c r="IU354" s="27"/>
    </row>
    <row r="355" spans="1:255" s="32" customFormat="1" ht="54.95" customHeight="1">
      <c r="A355" s="25" t="s">
        <v>1268</v>
      </c>
      <c r="B355" s="26" t="s">
        <v>35</v>
      </c>
      <c r="C355" s="25"/>
      <c r="D355" s="26"/>
      <c r="E355" s="26"/>
      <c r="F355" s="26"/>
      <c r="G355" s="26"/>
      <c r="H355" s="26"/>
      <c r="I355" s="26"/>
      <c r="J355" s="26"/>
      <c r="K355" s="26"/>
      <c r="L355" s="26"/>
      <c r="M355" s="26"/>
      <c r="N355" s="26"/>
      <c r="O355" s="26"/>
      <c r="P355" s="26"/>
      <c r="Q355" s="26"/>
      <c r="R355" s="26"/>
      <c r="S355" s="26"/>
      <c r="T355" s="347"/>
      <c r="U355" s="26"/>
      <c r="V355" s="26"/>
      <c r="W355" s="25"/>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c r="BA355" s="27"/>
      <c r="BB355" s="27"/>
      <c r="BC355" s="27"/>
      <c r="BD355" s="27"/>
      <c r="BE355" s="27"/>
      <c r="BF355" s="27"/>
      <c r="BG355" s="27"/>
      <c r="BH355" s="27"/>
      <c r="BI355" s="27"/>
      <c r="BJ355" s="27"/>
      <c r="BK355" s="27"/>
      <c r="BL355" s="27"/>
      <c r="BM355" s="27"/>
      <c r="BN355" s="27"/>
      <c r="BO355" s="27"/>
      <c r="BP355" s="27"/>
      <c r="BQ355" s="27"/>
      <c r="BR355" s="27"/>
      <c r="BS355" s="27"/>
      <c r="BT355" s="27"/>
      <c r="BU355" s="27"/>
      <c r="BV355" s="27"/>
      <c r="BW355" s="27"/>
      <c r="BX355" s="27"/>
      <c r="BY355" s="27"/>
      <c r="BZ355" s="27"/>
      <c r="CA355" s="27"/>
      <c r="CB355" s="27"/>
      <c r="CC355" s="27"/>
      <c r="CD355" s="27"/>
      <c r="CE355" s="27"/>
      <c r="CF355" s="27"/>
      <c r="CG355" s="27"/>
      <c r="CH355" s="27"/>
      <c r="CI355" s="27"/>
      <c r="CJ355" s="27"/>
      <c r="CK355" s="27"/>
      <c r="CL355" s="27"/>
      <c r="CM355" s="27"/>
      <c r="CN355" s="27"/>
      <c r="CO355" s="27"/>
      <c r="CP355" s="27"/>
      <c r="CQ355" s="27"/>
      <c r="CR355" s="27"/>
      <c r="CS355" s="27"/>
      <c r="CT355" s="27"/>
      <c r="CU355" s="27"/>
      <c r="CV355" s="27"/>
      <c r="CW355" s="27"/>
      <c r="CX355" s="27"/>
      <c r="CY355" s="27"/>
      <c r="CZ355" s="27"/>
      <c r="DA355" s="27"/>
      <c r="DB355" s="27"/>
      <c r="DC355" s="27"/>
      <c r="DD355" s="27"/>
      <c r="DE355" s="27"/>
      <c r="DF355" s="27"/>
      <c r="DG355" s="27"/>
      <c r="DH355" s="27"/>
      <c r="DI355" s="27"/>
      <c r="DJ355" s="27"/>
      <c r="DK355" s="27"/>
      <c r="DL355" s="27"/>
      <c r="DM355" s="27"/>
      <c r="DN355" s="27"/>
      <c r="DO355" s="27"/>
      <c r="DP355" s="27"/>
      <c r="DQ355" s="27"/>
      <c r="DR355" s="27"/>
      <c r="DS355" s="27"/>
      <c r="DT355" s="27"/>
      <c r="DU355" s="27"/>
      <c r="DV355" s="27"/>
      <c r="DW355" s="27"/>
      <c r="DX355" s="27"/>
      <c r="DY355" s="27"/>
      <c r="DZ355" s="27"/>
      <c r="EA355" s="27"/>
      <c r="EB355" s="27"/>
      <c r="EC355" s="27"/>
      <c r="ED355" s="27"/>
      <c r="EE355" s="27"/>
      <c r="EF355" s="27"/>
      <c r="EG355" s="27"/>
      <c r="EH355" s="27"/>
      <c r="EI355" s="27"/>
      <c r="EJ355" s="27"/>
      <c r="EK355" s="27"/>
      <c r="EL355" s="27"/>
      <c r="EM355" s="27"/>
      <c r="EN355" s="27"/>
      <c r="EO355" s="27"/>
      <c r="EP355" s="27"/>
      <c r="EQ355" s="27"/>
      <c r="ER355" s="27"/>
      <c r="ES355" s="27"/>
      <c r="ET355" s="27"/>
      <c r="EU355" s="27"/>
      <c r="EV355" s="27"/>
      <c r="EW355" s="27"/>
      <c r="EX355" s="27"/>
      <c r="EY355" s="27"/>
      <c r="EZ355" s="27"/>
      <c r="FA355" s="27"/>
      <c r="FB355" s="27"/>
      <c r="FC355" s="27"/>
      <c r="FD355" s="27"/>
      <c r="FE355" s="27"/>
      <c r="FF355" s="27"/>
      <c r="FG355" s="27"/>
      <c r="FH355" s="27"/>
      <c r="FI355" s="27"/>
      <c r="FJ355" s="27"/>
      <c r="FK355" s="27"/>
      <c r="FL355" s="27"/>
      <c r="FM355" s="27"/>
      <c r="FN355" s="27"/>
      <c r="FO355" s="27"/>
      <c r="FP355" s="27"/>
      <c r="FQ355" s="27"/>
      <c r="FR355" s="27"/>
      <c r="FS355" s="27"/>
      <c r="FT355" s="27"/>
      <c r="FU355" s="27"/>
      <c r="FV355" s="27"/>
      <c r="FW355" s="27"/>
      <c r="FX355" s="27"/>
      <c r="FY355" s="27"/>
      <c r="FZ355" s="27"/>
      <c r="GA355" s="27"/>
      <c r="GB355" s="27"/>
      <c r="GC355" s="27"/>
      <c r="GD355" s="27"/>
      <c r="GE355" s="27"/>
      <c r="GF355" s="27"/>
      <c r="GG355" s="27"/>
      <c r="GH355" s="27"/>
      <c r="GI355" s="27"/>
      <c r="GJ355" s="27"/>
      <c r="GK355" s="27"/>
      <c r="GL355" s="27"/>
      <c r="GM355" s="27"/>
      <c r="GN355" s="27"/>
      <c r="GO355" s="27"/>
      <c r="GP355" s="27"/>
      <c r="GQ355" s="27"/>
      <c r="GR355" s="27"/>
      <c r="GS355" s="27"/>
      <c r="GT355" s="27"/>
      <c r="GU355" s="27"/>
      <c r="GV355" s="27"/>
      <c r="GW355" s="27"/>
      <c r="GX355" s="27"/>
      <c r="GY355" s="27"/>
      <c r="GZ355" s="27"/>
      <c r="HA355" s="27"/>
      <c r="HB355" s="27"/>
      <c r="HC355" s="27"/>
      <c r="HD355" s="27"/>
      <c r="HE355" s="27"/>
      <c r="HF355" s="27"/>
      <c r="HG355" s="27"/>
      <c r="HH355" s="27"/>
      <c r="HI355" s="27"/>
      <c r="HJ355" s="27"/>
      <c r="HK355" s="27"/>
      <c r="HL355" s="27"/>
      <c r="HM355" s="27"/>
      <c r="HN355" s="27"/>
      <c r="HO355" s="27"/>
      <c r="HP355" s="27"/>
      <c r="HQ355" s="27"/>
      <c r="HR355" s="27"/>
      <c r="HS355" s="27"/>
      <c r="HT355" s="27"/>
      <c r="HU355" s="27"/>
      <c r="HV355" s="27"/>
      <c r="HW355" s="27"/>
      <c r="HX355" s="27"/>
      <c r="HY355" s="27"/>
      <c r="HZ355" s="27"/>
      <c r="IA355" s="27"/>
      <c r="IB355" s="27"/>
      <c r="IC355" s="27"/>
      <c r="ID355" s="27"/>
      <c r="IE355" s="27"/>
      <c r="IF355" s="27"/>
      <c r="IG355" s="27"/>
      <c r="IH355" s="27"/>
      <c r="II355" s="27"/>
      <c r="IJ355" s="27"/>
      <c r="IK355" s="27"/>
      <c r="IL355" s="27"/>
      <c r="IM355" s="27"/>
      <c r="IN355" s="27"/>
      <c r="IO355" s="27"/>
      <c r="IP355" s="27"/>
      <c r="IQ355" s="27"/>
      <c r="IR355" s="27"/>
      <c r="IS355" s="27"/>
      <c r="IT355" s="27"/>
      <c r="IU355" s="27"/>
    </row>
    <row r="356" spans="1:255" s="32" customFormat="1" ht="31.5" customHeight="1">
      <c r="A356" s="25" t="s">
        <v>1269</v>
      </c>
      <c r="B356" s="26" t="s">
        <v>37</v>
      </c>
      <c r="C356" s="25"/>
      <c r="D356" s="26"/>
      <c r="E356" s="26"/>
      <c r="F356" s="26"/>
      <c r="G356" s="26"/>
      <c r="H356" s="26"/>
      <c r="I356" s="26"/>
      <c r="J356" s="26"/>
      <c r="K356" s="26"/>
      <c r="L356" s="26"/>
      <c r="M356" s="26"/>
      <c r="N356" s="26"/>
      <c r="O356" s="26"/>
      <c r="P356" s="26"/>
      <c r="Q356" s="26"/>
      <c r="R356" s="26"/>
      <c r="S356" s="26"/>
      <c r="T356" s="347"/>
      <c r="U356" s="26"/>
      <c r="V356" s="26"/>
      <c r="W356" s="25"/>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c r="AY356" s="27"/>
      <c r="AZ356" s="27"/>
      <c r="BA356" s="27"/>
      <c r="BB356" s="27"/>
      <c r="BC356" s="27"/>
      <c r="BD356" s="27"/>
      <c r="BE356" s="27"/>
      <c r="BF356" s="27"/>
      <c r="BG356" s="27"/>
      <c r="BH356" s="27"/>
      <c r="BI356" s="27"/>
      <c r="BJ356" s="27"/>
      <c r="BK356" s="27"/>
      <c r="BL356" s="27"/>
      <c r="BM356" s="27"/>
      <c r="BN356" s="27"/>
      <c r="BO356" s="27"/>
      <c r="BP356" s="27"/>
      <c r="BQ356" s="27"/>
      <c r="BR356" s="27"/>
      <c r="BS356" s="27"/>
      <c r="BT356" s="27"/>
      <c r="BU356" s="27"/>
      <c r="BV356" s="27"/>
      <c r="BW356" s="27"/>
      <c r="BX356" s="27"/>
      <c r="BY356" s="27"/>
      <c r="BZ356" s="27"/>
      <c r="CA356" s="27"/>
      <c r="CB356" s="27"/>
      <c r="CC356" s="27"/>
      <c r="CD356" s="27"/>
      <c r="CE356" s="27"/>
      <c r="CF356" s="27"/>
      <c r="CG356" s="27"/>
      <c r="CH356" s="27"/>
      <c r="CI356" s="27"/>
      <c r="CJ356" s="27"/>
      <c r="CK356" s="27"/>
      <c r="CL356" s="27"/>
      <c r="CM356" s="27"/>
      <c r="CN356" s="27"/>
      <c r="CO356" s="27"/>
      <c r="CP356" s="27"/>
      <c r="CQ356" s="27"/>
      <c r="CR356" s="27"/>
      <c r="CS356" s="27"/>
      <c r="CT356" s="27"/>
      <c r="CU356" s="27"/>
      <c r="CV356" s="27"/>
      <c r="CW356" s="27"/>
      <c r="CX356" s="27"/>
      <c r="CY356" s="27"/>
      <c r="CZ356" s="27"/>
      <c r="DA356" s="27"/>
      <c r="DB356" s="27"/>
      <c r="DC356" s="27"/>
      <c r="DD356" s="27"/>
      <c r="DE356" s="27"/>
      <c r="DF356" s="27"/>
      <c r="DG356" s="27"/>
      <c r="DH356" s="27"/>
      <c r="DI356" s="27"/>
      <c r="DJ356" s="27"/>
      <c r="DK356" s="27"/>
      <c r="DL356" s="27"/>
      <c r="DM356" s="27"/>
      <c r="DN356" s="27"/>
      <c r="DO356" s="27"/>
      <c r="DP356" s="27"/>
      <c r="DQ356" s="27"/>
      <c r="DR356" s="27"/>
      <c r="DS356" s="27"/>
      <c r="DT356" s="27"/>
      <c r="DU356" s="27"/>
      <c r="DV356" s="27"/>
      <c r="DW356" s="27"/>
      <c r="DX356" s="27"/>
      <c r="DY356" s="27"/>
      <c r="DZ356" s="27"/>
      <c r="EA356" s="27"/>
      <c r="EB356" s="27"/>
      <c r="EC356" s="27"/>
      <c r="ED356" s="27"/>
      <c r="EE356" s="27"/>
      <c r="EF356" s="27"/>
      <c r="EG356" s="27"/>
      <c r="EH356" s="27"/>
      <c r="EI356" s="27"/>
      <c r="EJ356" s="27"/>
      <c r="EK356" s="27"/>
      <c r="EL356" s="27"/>
      <c r="EM356" s="27"/>
      <c r="EN356" s="27"/>
      <c r="EO356" s="27"/>
      <c r="EP356" s="27"/>
      <c r="EQ356" s="27"/>
      <c r="ER356" s="27"/>
      <c r="ES356" s="27"/>
      <c r="ET356" s="27"/>
      <c r="EU356" s="27"/>
      <c r="EV356" s="27"/>
      <c r="EW356" s="27"/>
      <c r="EX356" s="27"/>
      <c r="EY356" s="27"/>
      <c r="EZ356" s="27"/>
      <c r="FA356" s="27"/>
      <c r="FB356" s="27"/>
      <c r="FC356" s="27"/>
      <c r="FD356" s="27"/>
      <c r="FE356" s="27"/>
      <c r="FF356" s="27"/>
      <c r="FG356" s="27"/>
      <c r="FH356" s="27"/>
      <c r="FI356" s="27"/>
      <c r="FJ356" s="27"/>
      <c r="FK356" s="27"/>
      <c r="FL356" s="27"/>
      <c r="FM356" s="27"/>
      <c r="FN356" s="27"/>
      <c r="FO356" s="27"/>
      <c r="FP356" s="27"/>
      <c r="FQ356" s="27"/>
      <c r="FR356" s="27"/>
      <c r="FS356" s="27"/>
      <c r="FT356" s="27"/>
      <c r="FU356" s="27"/>
      <c r="FV356" s="27"/>
      <c r="FW356" s="27"/>
      <c r="FX356" s="27"/>
      <c r="FY356" s="27"/>
      <c r="FZ356" s="27"/>
      <c r="GA356" s="27"/>
      <c r="GB356" s="27"/>
      <c r="GC356" s="27"/>
      <c r="GD356" s="27"/>
      <c r="GE356" s="27"/>
      <c r="GF356" s="27"/>
      <c r="GG356" s="27"/>
      <c r="GH356" s="27"/>
      <c r="GI356" s="27"/>
      <c r="GJ356" s="27"/>
      <c r="GK356" s="27"/>
      <c r="GL356" s="27"/>
      <c r="GM356" s="27"/>
      <c r="GN356" s="27"/>
      <c r="GO356" s="27"/>
      <c r="GP356" s="27"/>
      <c r="GQ356" s="27"/>
      <c r="GR356" s="27"/>
      <c r="GS356" s="27"/>
      <c r="GT356" s="27"/>
      <c r="GU356" s="27"/>
      <c r="GV356" s="27"/>
      <c r="GW356" s="27"/>
      <c r="GX356" s="27"/>
      <c r="GY356" s="27"/>
      <c r="GZ356" s="27"/>
      <c r="HA356" s="27"/>
      <c r="HB356" s="27"/>
      <c r="HC356" s="27"/>
      <c r="HD356" s="27"/>
      <c r="HE356" s="27"/>
      <c r="HF356" s="27"/>
      <c r="HG356" s="27"/>
      <c r="HH356" s="27"/>
      <c r="HI356" s="27"/>
      <c r="HJ356" s="27"/>
      <c r="HK356" s="27"/>
      <c r="HL356" s="27"/>
      <c r="HM356" s="27"/>
      <c r="HN356" s="27"/>
      <c r="HO356" s="27"/>
      <c r="HP356" s="27"/>
      <c r="HQ356" s="27"/>
      <c r="HR356" s="27"/>
      <c r="HS356" s="27"/>
      <c r="HT356" s="27"/>
      <c r="HU356" s="27"/>
      <c r="HV356" s="27"/>
      <c r="HW356" s="27"/>
      <c r="HX356" s="27"/>
      <c r="HY356" s="27"/>
      <c r="HZ356" s="27"/>
      <c r="IA356" s="27"/>
      <c r="IB356" s="27"/>
      <c r="IC356" s="27"/>
      <c r="ID356" s="27"/>
      <c r="IE356" s="27"/>
      <c r="IF356" s="27"/>
      <c r="IG356" s="27"/>
      <c r="IH356" s="27"/>
      <c r="II356" s="27"/>
      <c r="IJ356" s="27"/>
      <c r="IK356" s="27"/>
      <c r="IL356" s="27"/>
      <c r="IM356" s="27"/>
      <c r="IN356" s="27"/>
      <c r="IO356" s="27"/>
      <c r="IP356" s="27"/>
      <c r="IQ356" s="27"/>
      <c r="IR356" s="27"/>
      <c r="IS356" s="27"/>
      <c r="IT356" s="27"/>
      <c r="IU356" s="27"/>
    </row>
    <row r="357" spans="1:255" s="32" customFormat="1" ht="48.6" customHeight="1">
      <c r="A357" s="47" t="s">
        <v>41</v>
      </c>
      <c r="B357" s="21" t="s">
        <v>38</v>
      </c>
      <c r="C357" s="47"/>
      <c r="D357" s="21"/>
      <c r="E357" s="21"/>
      <c r="F357" s="21"/>
      <c r="G357" s="21"/>
      <c r="H357" s="21"/>
      <c r="I357" s="21"/>
      <c r="J357" s="21"/>
      <c r="K357" s="21"/>
      <c r="L357" s="21"/>
      <c r="M357" s="21"/>
      <c r="N357" s="21"/>
      <c r="O357" s="21"/>
      <c r="P357" s="21"/>
      <c r="Q357" s="21"/>
      <c r="R357" s="21"/>
      <c r="S357" s="21"/>
      <c r="T357" s="348"/>
      <c r="U357" s="21"/>
      <c r="V357" s="21"/>
      <c r="W357" s="47"/>
      <c r="X357" s="22"/>
      <c r="Y357" s="22"/>
      <c r="Z357" s="22"/>
      <c r="AA357" s="22"/>
      <c r="AB357" s="22"/>
      <c r="AC357" s="22"/>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2"/>
      <c r="BD357" s="22"/>
      <c r="BE357" s="22"/>
      <c r="BF357" s="22"/>
      <c r="BG357" s="22"/>
      <c r="BH357" s="22"/>
      <c r="BI357" s="22"/>
      <c r="BJ357" s="22"/>
      <c r="BK357" s="22"/>
      <c r="BL357" s="22"/>
      <c r="BM357" s="22"/>
      <c r="BN357" s="22"/>
      <c r="BO357" s="22"/>
      <c r="BP357" s="22"/>
      <c r="BQ357" s="22"/>
      <c r="BR357" s="22"/>
      <c r="BS357" s="22"/>
      <c r="BT357" s="22"/>
      <c r="BU357" s="22"/>
      <c r="BV357" s="22"/>
      <c r="BW357" s="22"/>
      <c r="BX357" s="22"/>
      <c r="BY357" s="22"/>
      <c r="BZ357" s="22"/>
      <c r="CA357" s="22"/>
      <c r="CB357" s="22"/>
      <c r="CC357" s="22"/>
      <c r="CD357" s="22"/>
      <c r="CE357" s="22"/>
      <c r="CF357" s="22"/>
      <c r="CG357" s="22"/>
      <c r="CH357" s="22"/>
      <c r="CI357" s="22"/>
      <c r="CJ357" s="22"/>
      <c r="CK357" s="22"/>
      <c r="CL357" s="22"/>
      <c r="CM357" s="22"/>
      <c r="CN357" s="22"/>
      <c r="CO357" s="22"/>
      <c r="CP357" s="22"/>
      <c r="CQ357" s="22"/>
      <c r="CR357" s="22"/>
      <c r="CS357" s="22"/>
      <c r="CT357" s="22"/>
      <c r="CU357" s="22"/>
      <c r="CV357" s="22"/>
      <c r="CW357" s="22"/>
      <c r="CX357" s="22"/>
      <c r="CY357" s="22"/>
      <c r="CZ357" s="22"/>
      <c r="DA357" s="22"/>
      <c r="DB357" s="22"/>
      <c r="DC357" s="22"/>
      <c r="DD357" s="22"/>
      <c r="DE357" s="22"/>
      <c r="DF357" s="22"/>
      <c r="DG357" s="22"/>
      <c r="DH357" s="22"/>
      <c r="DI357" s="22"/>
      <c r="DJ357" s="22"/>
      <c r="DK357" s="22"/>
      <c r="DL357" s="22"/>
      <c r="DM357" s="22"/>
      <c r="DN357" s="22"/>
      <c r="DO357" s="22"/>
      <c r="DP357" s="22"/>
      <c r="DQ357" s="22"/>
      <c r="DR357" s="22"/>
      <c r="DS357" s="22"/>
      <c r="DT357" s="22"/>
      <c r="DU357" s="22"/>
      <c r="DV357" s="22"/>
      <c r="DW357" s="22"/>
      <c r="DX357" s="22"/>
      <c r="DY357" s="22"/>
      <c r="DZ357" s="22"/>
      <c r="EA357" s="22"/>
      <c r="EB357" s="22"/>
      <c r="EC357" s="22"/>
      <c r="ED357" s="22"/>
      <c r="EE357" s="22"/>
      <c r="EF357" s="22"/>
      <c r="EG357" s="22"/>
      <c r="EH357" s="22"/>
      <c r="EI357" s="22"/>
      <c r="EJ357" s="22"/>
      <c r="EK357" s="22"/>
      <c r="EL357" s="22"/>
      <c r="EM357" s="22"/>
      <c r="EN357" s="22"/>
      <c r="EO357" s="22"/>
      <c r="EP357" s="22"/>
      <c r="EQ357" s="22"/>
      <c r="ER357" s="22"/>
      <c r="ES357" s="22"/>
      <c r="ET357" s="22"/>
      <c r="EU357" s="22"/>
      <c r="EV357" s="22"/>
      <c r="EW357" s="22"/>
      <c r="EX357" s="22"/>
      <c r="EY357" s="22"/>
      <c r="EZ357" s="22"/>
      <c r="FA357" s="22"/>
      <c r="FB357" s="22"/>
      <c r="FC357" s="22"/>
      <c r="FD357" s="22"/>
      <c r="FE357" s="22"/>
      <c r="FF357" s="22"/>
      <c r="FG357" s="22"/>
      <c r="FH357" s="22"/>
      <c r="FI357" s="22"/>
      <c r="FJ357" s="22"/>
      <c r="FK357" s="22"/>
      <c r="FL357" s="22"/>
      <c r="FM357" s="22"/>
      <c r="FN357" s="22"/>
      <c r="FO357" s="22"/>
      <c r="FP357" s="22"/>
      <c r="FQ357" s="22"/>
      <c r="FR357" s="22"/>
      <c r="FS357" s="22"/>
      <c r="FT357" s="22"/>
      <c r="FU357" s="22"/>
      <c r="FV357" s="22"/>
      <c r="FW357" s="22"/>
      <c r="FX357" s="22"/>
      <c r="FY357" s="22"/>
      <c r="FZ357" s="22"/>
      <c r="GA357" s="22"/>
      <c r="GB357" s="22"/>
      <c r="GC357" s="22"/>
      <c r="GD357" s="22"/>
      <c r="GE357" s="22"/>
      <c r="GF357" s="22"/>
      <c r="GG357" s="22"/>
      <c r="GH357" s="22"/>
      <c r="GI357" s="22"/>
      <c r="GJ357" s="22"/>
      <c r="GK357" s="22"/>
      <c r="GL357" s="22"/>
      <c r="GM357" s="22"/>
      <c r="GN357" s="22"/>
      <c r="GO357" s="22"/>
      <c r="GP357" s="22"/>
      <c r="GQ357" s="22"/>
      <c r="GR357" s="22"/>
      <c r="GS357" s="22"/>
      <c r="GT357" s="22"/>
      <c r="GU357" s="22"/>
      <c r="GV357" s="22"/>
      <c r="GW357" s="22"/>
      <c r="GX357" s="22"/>
      <c r="GY357" s="22"/>
      <c r="GZ357" s="22"/>
      <c r="HA357" s="22"/>
      <c r="HB357" s="22"/>
      <c r="HC357" s="22"/>
      <c r="HD357" s="22"/>
      <c r="HE357" s="22"/>
      <c r="HF357" s="22"/>
      <c r="HG357" s="22"/>
      <c r="HH357" s="22"/>
      <c r="HI357" s="22"/>
      <c r="HJ357" s="22"/>
      <c r="HK357" s="22"/>
      <c r="HL357" s="22"/>
      <c r="HM357" s="22"/>
      <c r="HN357" s="22"/>
      <c r="HO357" s="22"/>
      <c r="HP357" s="22"/>
      <c r="HQ357" s="22"/>
      <c r="HR357" s="22"/>
      <c r="HS357" s="22"/>
      <c r="HT357" s="22"/>
      <c r="HU357" s="22"/>
      <c r="HV357" s="22"/>
      <c r="HW357" s="22"/>
      <c r="HX357" s="22"/>
      <c r="HY357" s="22"/>
      <c r="HZ357" s="22"/>
      <c r="IA357" s="22"/>
      <c r="IB357" s="22"/>
      <c r="IC357" s="22"/>
      <c r="ID357" s="22"/>
      <c r="IE357" s="22"/>
      <c r="IF357" s="22"/>
      <c r="IG357" s="22"/>
      <c r="IH357" s="22"/>
      <c r="II357" s="22"/>
      <c r="IJ357" s="22"/>
      <c r="IK357" s="22"/>
      <c r="IL357" s="22"/>
      <c r="IM357" s="22"/>
      <c r="IN357" s="22"/>
      <c r="IO357" s="22"/>
      <c r="IP357" s="22"/>
      <c r="IQ357" s="22"/>
      <c r="IR357" s="22"/>
      <c r="IS357" s="22"/>
      <c r="IT357" s="22"/>
      <c r="IU357" s="22"/>
    </row>
    <row r="358" spans="1:255" s="18" customFormat="1" ht="44.45" customHeight="1">
      <c r="A358" s="20">
        <v>1</v>
      </c>
      <c r="B358" s="48" t="s">
        <v>131</v>
      </c>
      <c r="C358" s="20"/>
      <c r="D358" s="31"/>
      <c r="E358" s="31"/>
      <c r="F358" s="31"/>
      <c r="G358" s="31"/>
      <c r="H358" s="31"/>
      <c r="I358" s="31"/>
      <c r="J358" s="31"/>
      <c r="K358" s="31"/>
      <c r="L358" s="31"/>
      <c r="M358" s="31"/>
      <c r="N358" s="31"/>
      <c r="O358" s="31"/>
      <c r="P358" s="31"/>
      <c r="Q358" s="31"/>
      <c r="R358" s="31"/>
      <c r="S358" s="31"/>
      <c r="T358" s="364">
        <v>25000</v>
      </c>
      <c r="U358" s="31"/>
      <c r="V358" s="31"/>
      <c r="W358" s="20" t="s">
        <v>1368</v>
      </c>
      <c r="X358" s="32"/>
      <c r="Y358" s="32"/>
      <c r="Z358" s="32"/>
      <c r="AA358" s="32"/>
      <c r="AB358" s="32"/>
      <c r="AC358" s="32"/>
      <c r="AD358" s="32"/>
      <c r="AE358" s="32"/>
      <c r="AF358" s="32"/>
      <c r="AG358" s="32"/>
      <c r="AH358" s="32"/>
      <c r="AI358" s="32"/>
      <c r="AJ358" s="32"/>
      <c r="AK358" s="32"/>
      <c r="AL358" s="32"/>
      <c r="AM358" s="32"/>
      <c r="AN358" s="32"/>
      <c r="AO358" s="32"/>
      <c r="AP358" s="32"/>
      <c r="AQ358" s="32"/>
      <c r="AR358" s="32"/>
      <c r="AS358" s="32"/>
      <c r="AT358" s="32"/>
      <c r="AU358" s="32"/>
      <c r="AV358" s="32"/>
      <c r="AW358" s="32"/>
      <c r="AX358" s="32"/>
      <c r="AY358" s="32"/>
      <c r="AZ358" s="32"/>
      <c r="BA358" s="32"/>
      <c r="BB358" s="32"/>
      <c r="BC358" s="32"/>
      <c r="BD358" s="32"/>
      <c r="BE358" s="32"/>
      <c r="BF358" s="32"/>
      <c r="BG358" s="32"/>
      <c r="BH358" s="32"/>
      <c r="BI358" s="32"/>
      <c r="BJ358" s="32"/>
      <c r="BK358" s="32"/>
      <c r="BL358" s="32"/>
      <c r="BM358" s="32"/>
      <c r="BN358" s="32"/>
      <c r="BO358" s="32"/>
      <c r="BP358" s="32"/>
      <c r="BQ358" s="32"/>
      <c r="BR358" s="32"/>
      <c r="BS358" s="32"/>
      <c r="BT358" s="32"/>
      <c r="BU358" s="32"/>
      <c r="BV358" s="32"/>
      <c r="BW358" s="32"/>
      <c r="BX358" s="32"/>
      <c r="BY358" s="32"/>
      <c r="BZ358" s="32"/>
      <c r="CA358" s="32"/>
      <c r="CB358" s="32"/>
      <c r="CC358" s="32"/>
      <c r="CD358" s="32"/>
      <c r="CE358" s="32"/>
      <c r="CF358" s="32"/>
      <c r="CG358" s="32"/>
      <c r="CH358" s="32"/>
      <c r="CI358" s="32"/>
      <c r="CJ358" s="32"/>
      <c r="CK358" s="32"/>
      <c r="CL358" s="32"/>
      <c r="CM358" s="32"/>
      <c r="CN358" s="32"/>
      <c r="CO358" s="32"/>
      <c r="CP358" s="32"/>
      <c r="CQ358" s="32"/>
      <c r="CR358" s="32"/>
      <c r="CS358" s="32"/>
      <c r="CT358" s="32"/>
      <c r="CU358" s="32"/>
      <c r="CV358" s="32"/>
      <c r="CW358" s="32"/>
      <c r="CX358" s="32"/>
      <c r="CY358" s="32"/>
      <c r="CZ358" s="32"/>
      <c r="DA358" s="32"/>
      <c r="DB358" s="32"/>
      <c r="DC358" s="32"/>
      <c r="DD358" s="32"/>
      <c r="DE358" s="32"/>
      <c r="DF358" s="32"/>
      <c r="DG358" s="32"/>
      <c r="DH358" s="32"/>
      <c r="DI358" s="32"/>
      <c r="DJ358" s="32"/>
      <c r="DK358" s="32"/>
      <c r="DL358" s="32"/>
      <c r="DM358" s="32"/>
      <c r="DN358" s="32"/>
      <c r="DO358" s="32"/>
      <c r="DP358" s="32"/>
      <c r="DQ358" s="32"/>
      <c r="DR358" s="32"/>
      <c r="DS358" s="32"/>
      <c r="DT358" s="32"/>
      <c r="DU358" s="32"/>
      <c r="DV358" s="32"/>
      <c r="DW358" s="32"/>
      <c r="DX358" s="32"/>
      <c r="DY358" s="32"/>
      <c r="DZ358" s="32"/>
      <c r="EA358" s="32"/>
      <c r="EB358" s="32"/>
      <c r="EC358" s="32"/>
      <c r="ED358" s="32"/>
      <c r="EE358" s="32"/>
      <c r="EF358" s="32"/>
      <c r="EG358" s="32"/>
      <c r="EH358" s="32"/>
      <c r="EI358" s="32"/>
      <c r="EJ358" s="32"/>
      <c r="EK358" s="32"/>
      <c r="EL358" s="32"/>
      <c r="EM358" s="32"/>
      <c r="EN358" s="32"/>
      <c r="EO358" s="32"/>
      <c r="EP358" s="32"/>
      <c r="EQ358" s="32"/>
      <c r="ER358" s="32"/>
      <c r="ES358" s="32"/>
      <c r="ET358" s="32"/>
      <c r="EU358" s="32"/>
      <c r="EV358" s="32"/>
      <c r="EW358" s="32"/>
      <c r="EX358" s="32"/>
      <c r="EY358" s="32"/>
      <c r="EZ358" s="32"/>
      <c r="FA358" s="32"/>
      <c r="FB358" s="32"/>
      <c r="FC358" s="32"/>
      <c r="FD358" s="32"/>
      <c r="FE358" s="32"/>
      <c r="FF358" s="32"/>
      <c r="FG358" s="32"/>
      <c r="FH358" s="32"/>
      <c r="FI358" s="32"/>
      <c r="FJ358" s="32"/>
      <c r="FK358" s="32"/>
      <c r="FL358" s="32"/>
      <c r="FM358" s="32"/>
      <c r="FN358" s="32"/>
      <c r="FO358" s="32"/>
      <c r="FP358" s="32"/>
      <c r="FQ358" s="32"/>
      <c r="FR358" s="32"/>
      <c r="FS358" s="32"/>
      <c r="FT358" s="32"/>
      <c r="FU358" s="32"/>
      <c r="FV358" s="32"/>
      <c r="FW358" s="32"/>
      <c r="FX358" s="32"/>
      <c r="FY358" s="32"/>
      <c r="FZ358" s="32"/>
      <c r="GA358" s="32"/>
      <c r="GB358" s="32"/>
      <c r="GC358" s="32"/>
      <c r="GD358" s="32"/>
      <c r="GE358" s="32"/>
      <c r="GF358" s="32"/>
      <c r="GG358" s="32"/>
      <c r="GH358" s="32"/>
      <c r="GI358" s="32"/>
      <c r="GJ358" s="32"/>
      <c r="GK358" s="32"/>
      <c r="GL358" s="32"/>
      <c r="GM358" s="32"/>
      <c r="GN358" s="32"/>
      <c r="GO358" s="32"/>
      <c r="GP358" s="32"/>
      <c r="GQ358" s="32"/>
      <c r="GR358" s="32"/>
      <c r="GS358" s="32"/>
      <c r="GT358" s="32"/>
      <c r="GU358" s="32"/>
      <c r="GV358" s="32"/>
      <c r="GW358" s="32"/>
      <c r="GX358" s="32"/>
      <c r="GY358" s="32"/>
      <c r="GZ358" s="32"/>
      <c r="HA358" s="32"/>
      <c r="HB358" s="32"/>
      <c r="HC358" s="32"/>
      <c r="HD358" s="32"/>
      <c r="HE358" s="32"/>
      <c r="HF358" s="32"/>
      <c r="HG358" s="32"/>
      <c r="HH358" s="32"/>
      <c r="HI358" s="32"/>
      <c r="HJ358" s="32"/>
      <c r="HK358" s="32"/>
      <c r="HL358" s="32"/>
      <c r="HM358" s="32"/>
      <c r="HN358" s="32"/>
      <c r="HO358" s="32"/>
      <c r="HP358" s="32"/>
      <c r="HQ358" s="32"/>
      <c r="HR358" s="32"/>
      <c r="HS358" s="32"/>
      <c r="HT358" s="32"/>
      <c r="HU358" s="32"/>
      <c r="HV358" s="32"/>
      <c r="HW358" s="32"/>
      <c r="HX358" s="32"/>
      <c r="HY358" s="32"/>
      <c r="HZ358" s="32"/>
      <c r="IA358" s="32"/>
      <c r="IB358" s="32"/>
      <c r="IC358" s="32"/>
      <c r="ID358" s="32"/>
      <c r="IE358" s="32"/>
      <c r="IF358" s="32"/>
      <c r="IG358" s="32"/>
      <c r="IH358" s="32"/>
      <c r="II358" s="32"/>
      <c r="IJ358" s="32"/>
      <c r="IK358" s="32"/>
      <c r="IL358" s="32"/>
      <c r="IM358" s="32"/>
      <c r="IN358" s="32"/>
      <c r="IO358" s="32"/>
      <c r="IP358" s="32"/>
      <c r="IQ358" s="32"/>
      <c r="IR358" s="32"/>
      <c r="IS358" s="32"/>
      <c r="IT358" s="32"/>
      <c r="IU358" s="32"/>
    </row>
    <row r="359" spans="1:255" s="171" customFormat="1" ht="48.75" customHeight="1">
      <c r="A359" s="99">
        <v>2</v>
      </c>
      <c r="B359" s="391" t="s">
        <v>3006</v>
      </c>
      <c r="C359" s="394"/>
      <c r="E359" s="392"/>
      <c r="F359" s="392"/>
      <c r="G359" s="398"/>
      <c r="H359" s="20"/>
      <c r="I359" s="20"/>
      <c r="J359" s="372"/>
      <c r="K359" s="372"/>
      <c r="L359" s="372"/>
      <c r="M359" s="372"/>
      <c r="N359" s="372"/>
      <c r="O359" s="372"/>
      <c r="P359" s="372"/>
      <c r="Q359" s="372"/>
      <c r="R359" s="372"/>
      <c r="S359" s="372"/>
      <c r="T359" s="399">
        <v>9000</v>
      </c>
      <c r="U359" s="372"/>
      <c r="V359" s="372"/>
      <c r="W359" s="20" t="s">
        <v>1368</v>
      </c>
      <c r="X359" s="217"/>
      <c r="Y359" s="217"/>
      <c r="Z359" s="217"/>
      <c r="AA359" s="217"/>
      <c r="AB359" s="217"/>
      <c r="AC359" s="217"/>
      <c r="AD359" s="217"/>
      <c r="AE359" s="217"/>
      <c r="AF359" s="217"/>
      <c r="AG359" s="217"/>
      <c r="AH359" s="217"/>
      <c r="AI359" s="217"/>
      <c r="AJ359" s="217"/>
      <c r="AK359" s="217"/>
      <c r="AL359" s="217"/>
      <c r="AM359" s="217"/>
    </row>
    <row r="360" spans="1:255" s="18" customFormat="1" ht="45.6" customHeight="1">
      <c r="A360" s="20">
        <v>3</v>
      </c>
      <c r="B360" s="48" t="s">
        <v>1111</v>
      </c>
      <c r="C360" s="20"/>
      <c r="D360" s="31"/>
      <c r="E360" s="31"/>
      <c r="F360" s="31"/>
      <c r="G360" s="31"/>
      <c r="H360" s="31"/>
      <c r="I360" s="31"/>
      <c r="J360" s="31"/>
      <c r="K360" s="31"/>
      <c r="L360" s="31"/>
      <c r="M360" s="31"/>
      <c r="N360" s="31"/>
      <c r="O360" s="31"/>
      <c r="P360" s="31"/>
      <c r="Q360" s="31"/>
      <c r="R360" s="31"/>
      <c r="S360" s="31"/>
      <c r="T360" s="364">
        <v>500</v>
      </c>
      <c r="U360" s="31"/>
      <c r="V360" s="31"/>
      <c r="W360" s="20" t="s">
        <v>1367</v>
      </c>
      <c r="X360" s="32"/>
      <c r="Y360" s="32"/>
      <c r="Z360" s="32"/>
      <c r="AA360" s="32"/>
      <c r="AB360" s="32"/>
      <c r="AC360" s="32"/>
      <c r="AD360" s="32"/>
      <c r="AE360" s="32"/>
      <c r="AF360" s="32"/>
      <c r="AG360" s="32"/>
      <c r="AH360" s="32"/>
      <c r="AI360" s="32"/>
      <c r="AJ360" s="32"/>
      <c r="AK360" s="32"/>
      <c r="AL360" s="32"/>
      <c r="AM360" s="32"/>
      <c r="AN360" s="32"/>
      <c r="AO360" s="32"/>
      <c r="AP360" s="32"/>
      <c r="AQ360" s="32"/>
      <c r="AR360" s="32"/>
      <c r="AS360" s="32"/>
      <c r="AT360" s="32"/>
      <c r="AU360" s="32"/>
      <c r="AV360" s="32"/>
      <c r="AW360" s="32"/>
      <c r="AX360" s="32"/>
      <c r="AY360" s="32"/>
      <c r="AZ360" s="32"/>
      <c r="BA360" s="32"/>
      <c r="BB360" s="32"/>
      <c r="BC360" s="32"/>
      <c r="BD360" s="32"/>
      <c r="BE360" s="32"/>
      <c r="BF360" s="32"/>
      <c r="BG360" s="32"/>
      <c r="BH360" s="32"/>
      <c r="BI360" s="32"/>
      <c r="BJ360" s="32"/>
      <c r="BK360" s="32"/>
      <c r="BL360" s="32"/>
      <c r="BM360" s="32"/>
      <c r="BN360" s="32"/>
      <c r="BO360" s="32"/>
      <c r="BP360" s="32"/>
      <c r="BQ360" s="32"/>
      <c r="BR360" s="32"/>
      <c r="BS360" s="32"/>
      <c r="BT360" s="32"/>
      <c r="BU360" s="32"/>
      <c r="BV360" s="32"/>
      <c r="BW360" s="32"/>
      <c r="BX360" s="32"/>
      <c r="BY360" s="32"/>
      <c r="BZ360" s="32"/>
      <c r="CA360" s="32"/>
      <c r="CB360" s="32"/>
      <c r="CC360" s="32"/>
      <c r="CD360" s="32"/>
      <c r="CE360" s="32"/>
      <c r="CF360" s="32"/>
      <c r="CG360" s="32"/>
      <c r="CH360" s="32"/>
      <c r="CI360" s="32"/>
      <c r="CJ360" s="32"/>
      <c r="CK360" s="32"/>
      <c r="CL360" s="32"/>
      <c r="CM360" s="32"/>
      <c r="CN360" s="32"/>
      <c r="CO360" s="32"/>
      <c r="CP360" s="32"/>
      <c r="CQ360" s="32"/>
      <c r="CR360" s="32"/>
      <c r="CS360" s="32"/>
      <c r="CT360" s="32"/>
      <c r="CU360" s="32"/>
      <c r="CV360" s="32"/>
      <c r="CW360" s="32"/>
      <c r="CX360" s="32"/>
      <c r="CY360" s="32"/>
      <c r="CZ360" s="32"/>
      <c r="DA360" s="32"/>
      <c r="DB360" s="32"/>
      <c r="DC360" s="32"/>
      <c r="DD360" s="32"/>
      <c r="DE360" s="32"/>
      <c r="DF360" s="32"/>
      <c r="DG360" s="32"/>
      <c r="DH360" s="32"/>
      <c r="DI360" s="32"/>
      <c r="DJ360" s="32"/>
      <c r="DK360" s="32"/>
      <c r="DL360" s="32"/>
      <c r="DM360" s="32"/>
      <c r="DN360" s="32"/>
      <c r="DO360" s="32"/>
      <c r="DP360" s="32"/>
      <c r="DQ360" s="32"/>
      <c r="DR360" s="32"/>
      <c r="DS360" s="32"/>
      <c r="DT360" s="32"/>
      <c r="DU360" s="32"/>
      <c r="DV360" s="32"/>
      <c r="DW360" s="32"/>
      <c r="DX360" s="32"/>
      <c r="DY360" s="32"/>
      <c r="DZ360" s="32"/>
      <c r="EA360" s="32"/>
      <c r="EB360" s="32"/>
      <c r="EC360" s="32"/>
      <c r="ED360" s="32"/>
      <c r="EE360" s="32"/>
      <c r="EF360" s="32"/>
      <c r="EG360" s="32"/>
      <c r="EH360" s="32"/>
      <c r="EI360" s="32"/>
      <c r="EJ360" s="32"/>
      <c r="EK360" s="32"/>
      <c r="EL360" s="32"/>
      <c r="EM360" s="32"/>
      <c r="EN360" s="32"/>
      <c r="EO360" s="32"/>
      <c r="EP360" s="32"/>
      <c r="EQ360" s="32"/>
      <c r="ER360" s="32"/>
      <c r="ES360" s="32"/>
      <c r="ET360" s="32"/>
      <c r="EU360" s="32"/>
      <c r="EV360" s="32"/>
      <c r="EW360" s="32"/>
      <c r="EX360" s="32"/>
      <c r="EY360" s="32"/>
      <c r="EZ360" s="32"/>
      <c r="FA360" s="32"/>
      <c r="FB360" s="32"/>
      <c r="FC360" s="32"/>
      <c r="FD360" s="32"/>
      <c r="FE360" s="32"/>
      <c r="FF360" s="32"/>
      <c r="FG360" s="32"/>
      <c r="FH360" s="32"/>
      <c r="FI360" s="32"/>
      <c r="FJ360" s="32"/>
      <c r="FK360" s="32"/>
      <c r="FL360" s="32"/>
      <c r="FM360" s="32"/>
      <c r="FN360" s="32"/>
      <c r="FO360" s="32"/>
      <c r="FP360" s="32"/>
      <c r="FQ360" s="32"/>
      <c r="FR360" s="32"/>
      <c r="FS360" s="32"/>
      <c r="FT360" s="32"/>
      <c r="FU360" s="32"/>
      <c r="FV360" s="32"/>
      <c r="FW360" s="32"/>
      <c r="FX360" s="32"/>
      <c r="FY360" s="32"/>
      <c r="FZ360" s="32"/>
      <c r="GA360" s="32"/>
      <c r="GB360" s="32"/>
      <c r="GC360" s="32"/>
      <c r="GD360" s="32"/>
      <c r="GE360" s="32"/>
      <c r="GF360" s="32"/>
      <c r="GG360" s="32"/>
      <c r="GH360" s="32"/>
      <c r="GI360" s="32"/>
      <c r="GJ360" s="32"/>
      <c r="GK360" s="32"/>
      <c r="GL360" s="32"/>
      <c r="GM360" s="32"/>
      <c r="GN360" s="32"/>
      <c r="GO360" s="32"/>
      <c r="GP360" s="32"/>
      <c r="GQ360" s="32"/>
      <c r="GR360" s="32"/>
      <c r="GS360" s="32"/>
      <c r="GT360" s="32"/>
      <c r="GU360" s="32"/>
      <c r="GV360" s="32"/>
      <c r="GW360" s="32"/>
      <c r="GX360" s="32"/>
      <c r="GY360" s="32"/>
      <c r="GZ360" s="32"/>
      <c r="HA360" s="32"/>
      <c r="HB360" s="32"/>
      <c r="HC360" s="32"/>
      <c r="HD360" s="32"/>
      <c r="HE360" s="32"/>
      <c r="HF360" s="32"/>
      <c r="HG360" s="32"/>
      <c r="HH360" s="32"/>
      <c r="HI360" s="32"/>
      <c r="HJ360" s="32"/>
      <c r="HK360" s="32"/>
      <c r="HL360" s="32"/>
      <c r="HM360" s="32"/>
      <c r="HN360" s="32"/>
      <c r="HO360" s="32"/>
      <c r="HP360" s="32"/>
      <c r="HQ360" s="32"/>
      <c r="HR360" s="32"/>
      <c r="HS360" s="32"/>
      <c r="HT360" s="32"/>
      <c r="HU360" s="32"/>
      <c r="HV360" s="32"/>
      <c r="HW360" s="32"/>
      <c r="HX360" s="32"/>
      <c r="HY360" s="32"/>
      <c r="HZ360" s="32"/>
      <c r="IA360" s="32"/>
      <c r="IB360" s="32"/>
      <c r="IC360" s="32"/>
      <c r="ID360" s="32"/>
      <c r="IE360" s="32"/>
      <c r="IF360" s="32"/>
      <c r="IG360" s="32"/>
      <c r="IH360" s="32"/>
      <c r="II360" s="32"/>
      <c r="IJ360" s="32"/>
      <c r="IK360" s="32"/>
      <c r="IL360" s="32"/>
      <c r="IM360" s="32"/>
      <c r="IN360" s="32"/>
      <c r="IO360" s="32"/>
      <c r="IP360" s="32"/>
      <c r="IQ360" s="32"/>
      <c r="IR360" s="32"/>
      <c r="IS360" s="32"/>
      <c r="IT360" s="32"/>
      <c r="IU360" s="32"/>
    </row>
    <row r="361" spans="1:255" s="32" customFormat="1" ht="52.5" customHeight="1">
      <c r="A361" s="47" t="s">
        <v>39</v>
      </c>
      <c r="B361" s="21" t="s">
        <v>40</v>
      </c>
      <c r="C361" s="47"/>
      <c r="D361" s="21"/>
      <c r="E361" s="21"/>
      <c r="F361" s="21"/>
      <c r="G361" s="21"/>
      <c r="H361" s="21"/>
      <c r="I361" s="21"/>
      <c r="J361" s="21"/>
      <c r="K361" s="21"/>
      <c r="L361" s="21"/>
      <c r="M361" s="21"/>
      <c r="N361" s="21"/>
      <c r="O361" s="21"/>
      <c r="P361" s="21"/>
      <c r="Q361" s="21"/>
      <c r="R361" s="21"/>
      <c r="S361" s="21"/>
      <c r="T361" s="350"/>
      <c r="U361" s="21"/>
      <c r="V361" s="21"/>
      <c r="W361" s="47"/>
      <c r="X361" s="22"/>
      <c r="Y361" s="22"/>
      <c r="Z361" s="22"/>
      <c r="AA361" s="22"/>
      <c r="AB361" s="22"/>
      <c r="AC361" s="22"/>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2"/>
      <c r="BD361" s="22"/>
      <c r="BE361" s="22"/>
      <c r="BF361" s="22"/>
      <c r="BG361" s="22"/>
      <c r="BH361" s="22"/>
      <c r="BI361" s="22"/>
      <c r="BJ361" s="22"/>
      <c r="BK361" s="22"/>
      <c r="BL361" s="22"/>
      <c r="BM361" s="22"/>
      <c r="BN361" s="22"/>
      <c r="BO361" s="22"/>
      <c r="BP361" s="22"/>
      <c r="BQ361" s="22"/>
      <c r="BR361" s="22"/>
      <c r="BS361" s="22"/>
      <c r="BT361" s="22"/>
      <c r="BU361" s="22"/>
      <c r="BV361" s="22"/>
      <c r="BW361" s="22"/>
      <c r="BX361" s="22"/>
      <c r="BY361" s="22"/>
      <c r="BZ361" s="22"/>
      <c r="CA361" s="22"/>
      <c r="CB361" s="22"/>
      <c r="CC361" s="22"/>
      <c r="CD361" s="22"/>
      <c r="CE361" s="22"/>
      <c r="CF361" s="22"/>
      <c r="CG361" s="22"/>
      <c r="CH361" s="22"/>
      <c r="CI361" s="22"/>
      <c r="CJ361" s="22"/>
      <c r="CK361" s="22"/>
      <c r="CL361" s="22"/>
      <c r="CM361" s="22"/>
      <c r="CN361" s="22"/>
      <c r="CO361" s="22"/>
      <c r="CP361" s="22"/>
      <c r="CQ361" s="22"/>
      <c r="CR361" s="22"/>
      <c r="CS361" s="22"/>
      <c r="CT361" s="22"/>
      <c r="CU361" s="22"/>
      <c r="CV361" s="22"/>
      <c r="CW361" s="22"/>
      <c r="CX361" s="22"/>
      <c r="CY361" s="22"/>
      <c r="CZ361" s="22"/>
      <c r="DA361" s="22"/>
      <c r="DB361" s="22"/>
      <c r="DC361" s="22"/>
      <c r="DD361" s="22"/>
      <c r="DE361" s="22"/>
      <c r="DF361" s="22"/>
      <c r="DG361" s="22"/>
      <c r="DH361" s="22"/>
      <c r="DI361" s="22"/>
      <c r="DJ361" s="22"/>
      <c r="DK361" s="22"/>
      <c r="DL361" s="22"/>
      <c r="DM361" s="22"/>
      <c r="DN361" s="22"/>
      <c r="DO361" s="22"/>
      <c r="DP361" s="22"/>
      <c r="DQ361" s="22"/>
      <c r="DR361" s="22"/>
      <c r="DS361" s="22"/>
      <c r="DT361" s="22"/>
      <c r="DU361" s="22"/>
      <c r="DV361" s="22"/>
      <c r="DW361" s="22"/>
      <c r="DX361" s="22"/>
      <c r="DY361" s="22"/>
      <c r="DZ361" s="22"/>
      <c r="EA361" s="22"/>
      <c r="EB361" s="22"/>
      <c r="EC361" s="22"/>
      <c r="ED361" s="22"/>
      <c r="EE361" s="22"/>
      <c r="EF361" s="22"/>
      <c r="EG361" s="22"/>
      <c r="EH361" s="22"/>
      <c r="EI361" s="22"/>
      <c r="EJ361" s="22"/>
      <c r="EK361" s="22"/>
      <c r="EL361" s="22"/>
      <c r="EM361" s="22"/>
      <c r="EN361" s="22"/>
      <c r="EO361" s="22"/>
      <c r="EP361" s="22"/>
      <c r="EQ361" s="22"/>
      <c r="ER361" s="22"/>
      <c r="ES361" s="22"/>
      <c r="ET361" s="22"/>
      <c r="EU361" s="22"/>
      <c r="EV361" s="22"/>
      <c r="EW361" s="22"/>
      <c r="EX361" s="22"/>
      <c r="EY361" s="22"/>
      <c r="EZ361" s="22"/>
      <c r="FA361" s="22"/>
      <c r="FB361" s="22"/>
      <c r="FC361" s="22"/>
      <c r="FD361" s="22"/>
      <c r="FE361" s="22"/>
      <c r="FF361" s="22"/>
      <c r="FG361" s="22"/>
      <c r="FH361" s="22"/>
      <c r="FI361" s="22"/>
      <c r="FJ361" s="22"/>
      <c r="FK361" s="22"/>
      <c r="FL361" s="22"/>
      <c r="FM361" s="22"/>
      <c r="FN361" s="22"/>
      <c r="FO361" s="22"/>
      <c r="FP361" s="22"/>
      <c r="FQ361" s="22"/>
      <c r="FR361" s="22"/>
      <c r="FS361" s="22"/>
      <c r="FT361" s="22"/>
      <c r="FU361" s="22"/>
      <c r="FV361" s="22"/>
      <c r="FW361" s="22"/>
      <c r="FX361" s="22"/>
      <c r="FY361" s="22"/>
      <c r="FZ361" s="22"/>
      <c r="GA361" s="22"/>
      <c r="GB361" s="22"/>
      <c r="GC361" s="22"/>
      <c r="GD361" s="22"/>
      <c r="GE361" s="22"/>
      <c r="GF361" s="22"/>
      <c r="GG361" s="22"/>
      <c r="GH361" s="22"/>
      <c r="GI361" s="22"/>
      <c r="GJ361" s="22"/>
      <c r="GK361" s="22"/>
      <c r="GL361" s="22"/>
      <c r="GM361" s="22"/>
      <c r="GN361" s="22"/>
      <c r="GO361" s="22"/>
      <c r="GP361" s="22"/>
      <c r="GQ361" s="22"/>
      <c r="GR361" s="22"/>
      <c r="GS361" s="22"/>
      <c r="GT361" s="22"/>
      <c r="GU361" s="22"/>
      <c r="GV361" s="22"/>
      <c r="GW361" s="22"/>
      <c r="GX361" s="22"/>
      <c r="GY361" s="22"/>
      <c r="GZ361" s="22"/>
      <c r="HA361" s="22"/>
      <c r="HB361" s="22"/>
      <c r="HC361" s="22"/>
      <c r="HD361" s="22"/>
      <c r="HE361" s="22"/>
      <c r="HF361" s="22"/>
      <c r="HG361" s="22"/>
      <c r="HH361" s="22"/>
      <c r="HI361" s="22"/>
      <c r="HJ361" s="22"/>
      <c r="HK361" s="22"/>
      <c r="HL361" s="22"/>
      <c r="HM361" s="22"/>
      <c r="HN361" s="22"/>
      <c r="HO361" s="22"/>
      <c r="HP361" s="22"/>
      <c r="HQ361" s="22"/>
      <c r="HR361" s="22"/>
      <c r="HS361" s="22"/>
      <c r="HT361" s="22"/>
      <c r="HU361" s="22"/>
      <c r="HV361" s="22"/>
      <c r="HW361" s="22"/>
      <c r="HX361" s="22"/>
      <c r="HY361" s="22"/>
      <c r="HZ361" s="22"/>
      <c r="IA361" s="22"/>
      <c r="IB361" s="22"/>
      <c r="IC361" s="22"/>
      <c r="ID361" s="22"/>
      <c r="IE361" s="22"/>
      <c r="IF361" s="22"/>
      <c r="IG361" s="22"/>
      <c r="IH361" s="22"/>
      <c r="II361" s="22"/>
      <c r="IJ361" s="22"/>
      <c r="IK361" s="22"/>
      <c r="IL361" s="22"/>
      <c r="IM361" s="22"/>
      <c r="IN361" s="22"/>
      <c r="IO361" s="22"/>
      <c r="IP361" s="22"/>
      <c r="IQ361" s="22"/>
      <c r="IR361" s="22"/>
      <c r="IS361" s="22"/>
      <c r="IT361" s="22"/>
      <c r="IU361" s="22"/>
    </row>
    <row r="362" spans="1:255" s="32" customFormat="1">
      <c r="A362" s="90"/>
    </row>
    <row r="363" spans="1:255" s="32" customFormat="1">
      <c r="A363" s="90"/>
    </row>
    <row r="364" spans="1:255" s="32" customFormat="1">
      <c r="A364" s="90"/>
    </row>
    <row r="365" spans="1:255" s="32" customFormat="1">
      <c r="A365" s="90"/>
    </row>
  </sheetData>
  <mergeCells count="24">
    <mergeCell ref="W5:W8"/>
    <mergeCell ref="K7:N7"/>
    <mergeCell ref="J6:N6"/>
    <mergeCell ref="J5:S5"/>
    <mergeCell ref="O6:S6"/>
    <mergeCell ref="J7:J8"/>
    <mergeCell ref="O7:O8"/>
    <mergeCell ref="P7:S7"/>
    <mergeCell ref="D6:D8"/>
    <mergeCell ref="E7:E8"/>
    <mergeCell ref="A1:W1"/>
    <mergeCell ref="A2:W2"/>
    <mergeCell ref="A3:W3"/>
    <mergeCell ref="A4:K4"/>
    <mergeCell ref="R4:W4"/>
    <mergeCell ref="A5:A8"/>
    <mergeCell ref="B5:B8"/>
    <mergeCell ref="C5:C8"/>
    <mergeCell ref="T7:T8"/>
    <mergeCell ref="U7:V7"/>
    <mergeCell ref="D5:I5"/>
    <mergeCell ref="E6:I6"/>
    <mergeCell ref="F7:I7"/>
    <mergeCell ref="T5:V6"/>
  </mergeCells>
  <conditionalFormatting sqref="B333">
    <cfRule type="duplicateValues" dxfId="5" priority="1"/>
  </conditionalFormatting>
  <pageMargins left="0.25" right="0.2" top="0.35" bottom="0.28999999999999998" header="0.3" footer="0.3"/>
  <pageSetup paperSize="9" scale="4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574"/>
  <sheetViews>
    <sheetView view="pageBreakPreview" zoomScale="60" zoomScaleNormal="80" workbookViewId="0">
      <pane ySplit="7" topLeftCell="A149" activePane="bottomLeft" state="frozen"/>
      <selection pane="bottomLeft" activeCell="B160" sqref="B160"/>
    </sheetView>
  </sheetViews>
  <sheetFormatPr defaultColWidth="8.85546875" defaultRowHeight="18.75"/>
  <cols>
    <col min="1" max="1" width="8.85546875" style="7"/>
    <col min="2" max="2" width="52.7109375" style="3" customWidth="1"/>
    <col min="3" max="3" width="14.7109375" style="3" customWidth="1"/>
    <col min="4" max="4" width="12.42578125" style="3" customWidth="1"/>
    <col min="5" max="5" width="8.28515625" style="3" customWidth="1"/>
    <col min="6" max="6" width="9.140625" style="3" customWidth="1"/>
    <col min="7" max="7" width="7.42578125" style="3" customWidth="1"/>
    <col min="8" max="8" width="8.28515625" style="3" customWidth="1"/>
    <col min="9" max="9" width="9.28515625" style="3" customWidth="1"/>
    <col min="10" max="10" width="10.85546875" style="3" customWidth="1"/>
    <col min="11" max="12" width="14.28515625" style="3" customWidth="1"/>
    <col min="13" max="13" width="15" style="3" customWidth="1"/>
    <col min="14" max="14" width="14.85546875" style="3" customWidth="1"/>
    <col min="15" max="15" width="17" style="3" customWidth="1"/>
    <col min="16" max="16384" width="8.85546875" style="3"/>
  </cols>
  <sheetData>
    <row r="1" spans="1:15" ht="27.75" customHeight="1">
      <c r="A1" s="406" t="s">
        <v>64</v>
      </c>
      <c r="B1" s="406"/>
      <c r="C1" s="406"/>
      <c r="D1" s="406"/>
      <c r="E1" s="406"/>
      <c r="F1" s="406"/>
      <c r="G1" s="406"/>
      <c r="H1" s="406"/>
      <c r="I1" s="406"/>
      <c r="J1" s="406"/>
      <c r="K1" s="406"/>
      <c r="L1" s="406"/>
      <c r="M1" s="406"/>
      <c r="N1" s="406"/>
      <c r="O1" s="406"/>
    </row>
    <row r="2" spans="1:15" ht="36.75" customHeight="1">
      <c r="A2" s="406" t="s">
        <v>2911</v>
      </c>
      <c r="B2" s="406"/>
      <c r="C2" s="406"/>
      <c r="D2" s="406"/>
      <c r="E2" s="406"/>
      <c r="F2" s="406"/>
      <c r="G2" s="406"/>
      <c r="H2" s="406"/>
      <c r="I2" s="406"/>
      <c r="J2" s="406"/>
      <c r="K2" s="406"/>
      <c r="L2" s="406"/>
      <c r="M2" s="406"/>
      <c r="N2" s="406"/>
      <c r="O2" s="406"/>
    </row>
    <row r="3" spans="1:15" ht="33" customHeight="1">
      <c r="A3" s="407" t="str">
        <f>+'Biểu 01- NSTW'!A3:O3</f>
        <v>(Kèm theo Báo cáo số 528/BC-UBND ngày 11 tháng 9 năm 2024 của Ủy ban nhân dân huyện Na Rì)</v>
      </c>
      <c r="B3" s="407"/>
      <c r="C3" s="407"/>
      <c r="D3" s="407"/>
      <c r="E3" s="407"/>
      <c r="F3" s="407"/>
      <c r="G3" s="407"/>
      <c r="H3" s="407"/>
      <c r="I3" s="407"/>
      <c r="J3" s="407"/>
      <c r="K3" s="407"/>
      <c r="L3" s="407"/>
      <c r="M3" s="407"/>
      <c r="N3" s="407"/>
      <c r="O3" s="407"/>
    </row>
    <row r="4" spans="1:15" ht="35.450000000000003" customHeight="1">
      <c r="A4" s="418"/>
      <c r="B4" s="418"/>
      <c r="C4" s="418"/>
      <c r="D4" s="418"/>
      <c r="E4" s="418"/>
      <c r="F4" s="418"/>
      <c r="G4" s="418"/>
      <c r="H4" s="418"/>
      <c r="J4" s="408" t="s">
        <v>15</v>
      </c>
      <c r="K4" s="408"/>
      <c r="L4" s="408"/>
      <c r="M4" s="408"/>
      <c r="N4" s="408"/>
      <c r="O4" s="408"/>
    </row>
    <row r="5" spans="1:15" s="5" customFormat="1" ht="50.25" customHeight="1">
      <c r="A5" s="414" t="s">
        <v>1</v>
      </c>
      <c r="B5" s="414" t="s">
        <v>17</v>
      </c>
      <c r="C5" s="414" t="s">
        <v>18</v>
      </c>
      <c r="D5" s="411" t="s">
        <v>65</v>
      </c>
      <c r="E5" s="412"/>
      <c r="F5" s="413"/>
      <c r="G5" s="417" t="s">
        <v>24</v>
      </c>
      <c r="H5" s="417"/>
      <c r="I5" s="417"/>
      <c r="J5" s="417"/>
      <c r="K5" s="417" t="s">
        <v>26</v>
      </c>
      <c r="L5" s="417"/>
      <c r="M5" s="417"/>
      <c r="N5" s="417"/>
      <c r="O5" s="414" t="s">
        <v>9</v>
      </c>
    </row>
    <row r="6" spans="1:15" s="5" customFormat="1" ht="65.25" customHeight="1">
      <c r="A6" s="415"/>
      <c r="B6" s="415"/>
      <c r="C6" s="415"/>
      <c r="D6" s="414" t="s">
        <v>20</v>
      </c>
      <c r="E6" s="411" t="s">
        <v>21</v>
      </c>
      <c r="F6" s="413"/>
      <c r="G6" s="417" t="s">
        <v>27</v>
      </c>
      <c r="H6" s="417"/>
      <c r="I6" s="417" t="s">
        <v>25</v>
      </c>
      <c r="J6" s="417"/>
      <c r="K6" s="417"/>
      <c r="L6" s="417"/>
      <c r="M6" s="417"/>
      <c r="N6" s="417"/>
      <c r="O6" s="415"/>
    </row>
    <row r="7" spans="1:15" s="5" customFormat="1" ht="87.75" customHeight="1">
      <c r="A7" s="416"/>
      <c r="B7" s="416"/>
      <c r="C7" s="416"/>
      <c r="D7" s="416"/>
      <c r="E7" s="4" t="s">
        <v>22</v>
      </c>
      <c r="F7" s="4" t="s">
        <v>23</v>
      </c>
      <c r="G7" s="4" t="s">
        <v>22</v>
      </c>
      <c r="H7" s="4" t="s">
        <v>23</v>
      </c>
      <c r="I7" s="4" t="s">
        <v>22</v>
      </c>
      <c r="J7" s="4" t="s">
        <v>23</v>
      </c>
      <c r="K7" s="4" t="s">
        <v>22</v>
      </c>
      <c r="L7" s="4" t="s">
        <v>23</v>
      </c>
      <c r="M7" s="4" t="s">
        <v>32</v>
      </c>
      <c r="N7" s="4" t="s">
        <v>33</v>
      </c>
      <c r="O7" s="416"/>
    </row>
    <row r="8" spans="1:15" s="5" customFormat="1" ht="28.5" customHeight="1">
      <c r="A8" s="313">
        <v>1</v>
      </c>
      <c r="B8" s="313">
        <v>2</v>
      </c>
      <c r="C8" s="313">
        <v>3</v>
      </c>
      <c r="D8" s="313">
        <v>4</v>
      </c>
      <c r="E8" s="313">
        <v>5</v>
      </c>
      <c r="F8" s="313">
        <v>6</v>
      </c>
      <c r="G8" s="313">
        <v>7</v>
      </c>
      <c r="H8" s="313">
        <v>8</v>
      </c>
      <c r="I8" s="313">
        <v>9</v>
      </c>
      <c r="J8" s="313">
        <v>10</v>
      </c>
      <c r="K8" s="313">
        <v>11</v>
      </c>
      <c r="L8" s="313">
        <v>12</v>
      </c>
      <c r="M8" s="313">
        <v>13</v>
      </c>
      <c r="N8" s="313">
        <v>14</v>
      </c>
      <c r="O8" s="313">
        <v>15</v>
      </c>
    </row>
    <row r="9" spans="1:15" s="63" customFormat="1" ht="36.950000000000003" customHeight="1">
      <c r="A9" s="89"/>
      <c r="B9" s="89" t="s">
        <v>22</v>
      </c>
      <c r="C9" s="62"/>
      <c r="D9" s="62"/>
      <c r="E9" s="62"/>
      <c r="F9" s="62"/>
      <c r="G9" s="62"/>
      <c r="H9" s="62"/>
      <c r="I9" s="62"/>
      <c r="J9" s="62"/>
      <c r="K9" s="317">
        <f>+K10+K437</f>
        <v>708729</v>
      </c>
      <c r="L9" s="317">
        <f>+L10+L437</f>
        <v>703852</v>
      </c>
      <c r="M9" s="317"/>
      <c r="N9" s="317"/>
      <c r="O9" s="317"/>
    </row>
    <row r="10" spans="1:15" s="104" customFormat="1" ht="43.5" customHeight="1">
      <c r="A10" s="126" t="s">
        <v>10</v>
      </c>
      <c r="B10" s="103" t="s">
        <v>135</v>
      </c>
      <c r="C10" s="103"/>
      <c r="D10" s="103"/>
      <c r="E10" s="103"/>
      <c r="F10" s="103"/>
      <c r="G10" s="103"/>
      <c r="H10" s="103"/>
      <c r="I10" s="103"/>
      <c r="J10" s="103"/>
      <c r="K10" s="318">
        <f>+K11+K177</f>
        <v>609317</v>
      </c>
      <c r="L10" s="318">
        <f>+L11+L177</f>
        <v>607054.5</v>
      </c>
      <c r="M10" s="318"/>
      <c r="N10" s="318"/>
      <c r="O10" s="318"/>
    </row>
    <row r="11" spans="1:15" s="119" customFormat="1" ht="32.1" customHeight="1">
      <c r="A11" s="118"/>
      <c r="B11" s="115" t="s">
        <v>66</v>
      </c>
      <c r="C11" s="115"/>
      <c r="D11" s="115"/>
      <c r="E11" s="115"/>
      <c r="F11" s="115"/>
      <c r="G11" s="115"/>
      <c r="H11" s="115"/>
      <c r="I11" s="115"/>
      <c r="J11" s="115"/>
      <c r="K11" s="319">
        <f>+K16</f>
        <v>296637</v>
      </c>
      <c r="L11" s="319">
        <f>+L16</f>
        <v>296637</v>
      </c>
      <c r="M11" s="319"/>
      <c r="N11" s="319"/>
      <c r="O11" s="319"/>
    </row>
    <row r="12" spans="1:15" s="27" customFormat="1" ht="50.45" customHeight="1">
      <c r="A12" s="25" t="s">
        <v>28</v>
      </c>
      <c r="B12" s="26" t="s">
        <v>29</v>
      </c>
      <c r="C12" s="26"/>
      <c r="D12" s="26"/>
      <c r="E12" s="26"/>
      <c r="F12" s="26"/>
      <c r="G12" s="26"/>
      <c r="H12" s="26"/>
      <c r="I12" s="26"/>
      <c r="J12" s="26"/>
      <c r="K12" s="167"/>
      <c r="L12" s="167"/>
      <c r="M12" s="167"/>
      <c r="N12" s="167"/>
      <c r="O12" s="167"/>
    </row>
    <row r="13" spans="1:15" s="27" customFormat="1" ht="48" customHeight="1">
      <c r="A13" s="25" t="s">
        <v>34</v>
      </c>
      <c r="B13" s="26" t="s">
        <v>35</v>
      </c>
      <c r="C13" s="26"/>
      <c r="D13" s="26"/>
      <c r="E13" s="26"/>
      <c r="F13" s="26"/>
      <c r="G13" s="26"/>
      <c r="H13" s="26"/>
      <c r="I13" s="26"/>
      <c r="J13" s="26"/>
      <c r="K13" s="167"/>
      <c r="L13" s="167"/>
      <c r="M13" s="167"/>
      <c r="N13" s="167"/>
      <c r="O13" s="167"/>
    </row>
    <row r="14" spans="1:15" s="27" customFormat="1" ht="34.5" customHeight="1">
      <c r="A14" s="25" t="s">
        <v>36</v>
      </c>
      <c r="B14" s="26" t="s">
        <v>37</v>
      </c>
      <c r="C14" s="26"/>
      <c r="D14" s="26"/>
      <c r="E14" s="26"/>
      <c r="F14" s="26"/>
      <c r="G14" s="26"/>
      <c r="H14" s="26"/>
      <c r="I14" s="26"/>
      <c r="J14" s="26"/>
      <c r="K14" s="167"/>
      <c r="L14" s="167"/>
      <c r="M14" s="167"/>
      <c r="N14" s="167"/>
      <c r="O14" s="167"/>
    </row>
    <row r="15" spans="1:15" s="22" customFormat="1" ht="41.1" customHeight="1">
      <c r="A15" s="47" t="s">
        <v>41</v>
      </c>
      <c r="B15" s="21" t="s">
        <v>38</v>
      </c>
      <c r="C15" s="21"/>
      <c r="D15" s="21"/>
      <c r="E15" s="21"/>
      <c r="F15" s="21"/>
      <c r="G15" s="21"/>
      <c r="H15" s="21"/>
      <c r="I15" s="21"/>
      <c r="J15" s="21"/>
      <c r="K15" s="160"/>
      <c r="L15" s="160"/>
      <c r="M15" s="160"/>
      <c r="N15" s="160"/>
      <c r="O15" s="160"/>
    </row>
    <row r="16" spans="1:15" s="32" customFormat="1" ht="79.5" customHeight="1">
      <c r="A16" s="20"/>
      <c r="B16" s="31" t="s">
        <v>134</v>
      </c>
      <c r="C16" s="31"/>
      <c r="D16" s="31"/>
      <c r="E16" s="31"/>
      <c r="F16" s="31"/>
      <c r="G16" s="31"/>
      <c r="H16" s="31"/>
      <c r="I16" s="31"/>
      <c r="J16" s="31"/>
      <c r="K16" s="317">
        <f>+K17+K37+K60+K70+K91+K111+K122+K128+K137+K156+K174</f>
        <v>296637</v>
      </c>
      <c r="L16" s="317">
        <f>+L17+L37+L60+L70+L91+L111+L122+L128+L137+L156+L174</f>
        <v>296637</v>
      </c>
      <c r="M16" s="102"/>
      <c r="N16" s="102"/>
      <c r="O16" s="102"/>
    </row>
    <row r="17" spans="1:15" s="32" customFormat="1" ht="29.25" customHeight="1">
      <c r="A17" s="20"/>
      <c r="B17" s="26" t="s">
        <v>234</v>
      </c>
      <c r="C17" s="31"/>
      <c r="D17" s="31"/>
      <c r="E17" s="31"/>
      <c r="F17" s="31"/>
      <c r="G17" s="31"/>
      <c r="H17" s="31"/>
      <c r="I17" s="31"/>
      <c r="J17" s="31"/>
      <c r="K17" s="167">
        <f>+SUM(K18:K36)</f>
        <v>35750</v>
      </c>
      <c r="L17" s="167">
        <f>+SUM(L18:L36)</f>
        <v>35750</v>
      </c>
      <c r="M17" s="102"/>
      <c r="N17" s="102"/>
      <c r="O17" s="102"/>
    </row>
    <row r="18" spans="1:15" s="32" customFormat="1" ht="47.45" customHeight="1">
      <c r="A18" s="47">
        <v>1</v>
      </c>
      <c r="B18" s="23" t="s">
        <v>292</v>
      </c>
      <c r="C18" s="20" t="s">
        <v>236</v>
      </c>
      <c r="D18" s="31"/>
      <c r="E18" s="31"/>
      <c r="F18" s="21"/>
      <c r="G18" s="21"/>
      <c r="H18" s="21"/>
      <c r="I18" s="31"/>
      <c r="J18" s="31"/>
      <c r="K18" s="50">
        <v>4000</v>
      </c>
      <c r="L18" s="50">
        <v>4000</v>
      </c>
      <c r="M18" s="102"/>
      <c r="N18" s="102"/>
      <c r="O18" s="102"/>
    </row>
    <row r="19" spans="1:15" s="32" customFormat="1" ht="49.5" customHeight="1">
      <c r="A19" s="20">
        <v>2</v>
      </c>
      <c r="B19" s="23" t="s">
        <v>285</v>
      </c>
      <c r="C19" s="20" t="s">
        <v>236</v>
      </c>
      <c r="D19" s="31"/>
      <c r="E19" s="31"/>
      <c r="F19" s="31"/>
      <c r="G19" s="31"/>
      <c r="H19" s="31"/>
      <c r="I19" s="31"/>
      <c r="J19" s="31"/>
      <c r="K19" s="50">
        <v>400</v>
      </c>
      <c r="L19" s="50">
        <v>400</v>
      </c>
      <c r="M19" s="102"/>
      <c r="N19" s="102"/>
      <c r="O19" s="102"/>
    </row>
    <row r="20" spans="1:15" s="27" customFormat="1" ht="49.5" customHeight="1">
      <c r="A20" s="20">
        <v>3</v>
      </c>
      <c r="B20" s="23" t="s">
        <v>281</v>
      </c>
      <c r="C20" s="20" t="s">
        <v>236</v>
      </c>
      <c r="D20" s="26"/>
      <c r="E20" s="26"/>
      <c r="F20" s="31"/>
      <c r="G20" s="31"/>
      <c r="H20" s="31"/>
      <c r="I20" s="26"/>
      <c r="J20" s="26"/>
      <c r="K20" s="50">
        <v>500</v>
      </c>
      <c r="L20" s="50">
        <v>500</v>
      </c>
      <c r="M20" s="167"/>
      <c r="N20" s="167"/>
      <c r="O20" s="167"/>
    </row>
    <row r="21" spans="1:15" s="32" customFormat="1" ht="54.95" customHeight="1">
      <c r="A21" s="47">
        <v>4</v>
      </c>
      <c r="B21" s="23" t="s">
        <v>258</v>
      </c>
      <c r="C21" s="20" t="s">
        <v>236</v>
      </c>
      <c r="D21" s="31"/>
      <c r="E21" s="31"/>
      <c r="F21" s="31"/>
      <c r="G21" s="31"/>
      <c r="H21" s="31"/>
      <c r="I21" s="31"/>
      <c r="J21" s="31"/>
      <c r="K21" s="50">
        <v>4500</v>
      </c>
      <c r="L21" s="50">
        <v>4500</v>
      </c>
      <c r="M21" s="102"/>
      <c r="N21" s="102"/>
      <c r="O21" s="102"/>
    </row>
    <row r="22" spans="1:15" s="32" customFormat="1" ht="52.5" customHeight="1">
      <c r="A22" s="20">
        <v>5</v>
      </c>
      <c r="B22" s="23" t="s">
        <v>305</v>
      </c>
      <c r="C22" s="20" t="s">
        <v>236</v>
      </c>
      <c r="D22" s="31"/>
      <c r="E22" s="31"/>
      <c r="F22" s="31"/>
      <c r="G22" s="31"/>
      <c r="H22" s="31"/>
      <c r="I22" s="31"/>
      <c r="J22" s="31"/>
      <c r="K22" s="320">
        <v>2500</v>
      </c>
      <c r="L22" s="320">
        <v>2500</v>
      </c>
      <c r="M22" s="102"/>
      <c r="N22" s="102"/>
      <c r="O22" s="102"/>
    </row>
    <row r="23" spans="1:15" s="32" customFormat="1" ht="43.5" customHeight="1">
      <c r="A23" s="20">
        <v>6</v>
      </c>
      <c r="B23" s="23" t="s">
        <v>264</v>
      </c>
      <c r="C23" s="20" t="s">
        <v>236</v>
      </c>
      <c r="D23" s="31"/>
      <c r="E23" s="31"/>
      <c r="F23" s="31"/>
      <c r="G23" s="31"/>
      <c r="H23" s="31"/>
      <c r="I23" s="31"/>
      <c r="J23" s="31"/>
      <c r="K23" s="50">
        <v>5000</v>
      </c>
      <c r="L23" s="50">
        <v>5000</v>
      </c>
      <c r="M23" s="102"/>
      <c r="N23" s="102"/>
      <c r="O23" s="102"/>
    </row>
    <row r="24" spans="1:15" s="27" customFormat="1" ht="48" customHeight="1">
      <c r="A24" s="47">
        <v>7</v>
      </c>
      <c r="B24" s="23" t="s">
        <v>271</v>
      </c>
      <c r="C24" s="20" t="s">
        <v>236</v>
      </c>
      <c r="D24" s="26"/>
      <c r="E24" s="26"/>
      <c r="F24" s="31"/>
      <c r="G24" s="31"/>
      <c r="H24" s="31"/>
      <c r="I24" s="26"/>
      <c r="J24" s="26"/>
      <c r="K24" s="50">
        <v>3000</v>
      </c>
      <c r="L24" s="50">
        <v>3000</v>
      </c>
      <c r="M24" s="167"/>
      <c r="N24" s="167"/>
      <c r="O24" s="167"/>
    </row>
    <row r="25" spans="1:15" s="22" customFormat="1" ht="47.1" customHeight="1">
      <c r="A25" s="20">
        <v>8</v>
      </c>
      <c r="B25" s="23" t="s">
        <v>279</v>
      </c>
      <c r="C25" s="20" t="s">
        <v>236</v>
      </c>
      <c r="D25" s="21"/>
      <c r="E25" s="21"/>
      <c r="F25" s="31"/>
      <c r="G25" s="31"/>
      <c r="H25" s="31"/>
      <c r="I25" s="21"/>
      <c r="J25" s="21"/>
      <c r="K25" s="50">
        <v>400</v>
      </c>
      <c r="L25" s="50">
        <v>400</v>
      </c>
      <c r="M25" s="160"/>
      <c r="N25" s="160"/>
      <c r="O25" s="160"/>
    </row>
    <row r="26" spans="1:15" s="32" customFormat="1" ht="47.1" customHeight="1">
      <c r="A26" s="20">
        <v>9</v>
      </c>
      <c r="B26" s="23" t="s">
        <v>282</v>
      </c>
      <c r="C26" s="20" t="s">
        <v>236</v>
      </c>
      <c r="D26" s="31"/>
      <c r="E26" s="31"/>
      <c r="F26" s="31"/>
      <c r="G26" s="31"/>
      <c r="H26" s="31"/>
      <c r="I26" s="31"/>
      <c r="J26" s="31"/>
      <c r="K26" s="50">
        <v>800</v>
      </c>
      <c r="L26" s="50">
        <v>800</v>
      </c>
      <c r="M26" s="102"/>
      <c r="N26" s="102"/>
      <c r="O26" s="102"/>
    </row>
    <row r="27" spans="1:15" s="32" customFormat="1" ht="47.1" customHeight="1">
      <c r="A27" s="47">
        <v>10</v>
      </c>
      <c r="B27" s="23" t="s">
        <v>290</v>
      </c>
      <c r="C27" s="20" t="s">
        <v>236</v>
      </c>
      <c r="D27" s="31"/>
      <c r="E27" s="31"/>
      <c r="F27" s="31"/>
      <c r="G27" s="31"/>
      <c r="H27" s="31"/>
      <c r="I27" s="31"/>
      <c r="J27" s="31"/>
      <c r="K27" s="50">
        <v>800</v>
      </c>
      <c r="L27" s="50">
        <v>800</v>
      </c>
      <c r="M27" s="102"/>
      <c r="N27" s="102"/>
      <c r="O27" s="102"/>
    </row>
    <row r="28" spans="1:15" s="32" customFormat="1" ht="45" customHeight="1">
      <c r="A28" s="20">
        <v>11</v>
      </c>
      <c r="B28" s="23" t="s">
        <v>291</v>
      </c>
      <c r="C28" s="20" t="s">
        <v>236</v>
      </c>
      <c r="D28" s="31"/>
      <c r="E28" s="31"/>
      <c r="F28" s="31"/>
      <c r="G28" s="31"/>
      <c r="H28" s="31"/>
      <c r="I28" s="31"/>
      <c r="J28" s="31"/>
      <c r="K28" s="50">
        <v>2500</v>
      </c>
      <c r="L28" s="50">
        <v>2500</v>
      </c>
      <c r="M28" s="102"/>
      <c r="N28" s="102"/>
      <c r="O28" s="102"/>
    </row>
    <row r="29" spans="1:15" s="22" customFormat="1" ht="45.95" customHeight="1">
      <c r="A29" s="20">
        <v>12</v>
      </c>
      <c r="B29" s="23" t="s">
        <v>276</v>
      </c>
      <c r="C29" s="20" t="s">
        <v>236</v>
      </c>
      <c r="D29" s="21"/>
      <c r="E29" s="21"/>
      <c r="F29" s="31"/>
      <c r="G29" s="31"/>
      <c r="H29" s="31"/>
      <c r="I29" s="21"/>
      <c r="J29" s="21"/>
      <c r="K29" s="50">
        <v>400</v>
      </c>
      <c r="L29" s="50">
        <v>400</v>
      </c>
      <c r="M29" s="160"/>
      <c r="N29" s="160"/>
      <c r="O29" s="160"/>
    </row>
    <row r="30" spans="1:15" s="32" customFormat="1" ht="43.5" customHeight="1">
      <c r="A30" s="47">
        <v>13</v>
      </c>
      <c r="B30" s="23" t="s">
        <v>240</v>
      </c>
      <c r="C30" s="20" t="s">
        <v>236</v>
      </c>
      <c r="D30" s="31"/>
      <c r="E30" s="31"/>
      <c r="F30" s="31"/>
      <c r="G30" s="31"/>
      <c r="H30" s="31"/>
      <c r="I30" s="31"/>
      <c r="J30" s="31"/>
      <c r="K30" s="50">
        <v>400</v>
      </c>
      <c r="L30" s="50">
        <v>400</v>
      </c>
      <c r="M30" s="102"/>
      <c r="N30" s="102"/>
      <c r="O30" s="102"/>
    </row>
    <row r="31" spans="1:15" s="32" customFormat="1" ht="47.1" customHeight="1">
      <c r="A31" s="20">
        <v>14</v>
      </c>
      <c r="B31" s="23" t="s">
        <v>287</v>
      </c>
      <c r="C31" s="20" t="s">
        <v>236</v>
      </c>
      <c r="D31" s="31"/>
      <c r="E31" s="31"/>
      <c r="F31" s="31"/>
      <c r="G31" s="31"/>
      <c r="H31" s="31"/>
      <c r="I31" s="31"/>
      <c r="J31" s="31"/>
      <c r="K31" s="50">
        <v>500</v>
      </c>
      <c r="L31" s="50">
        <v>500</v>
      </c>
      <c r="M31" s="102"/>
      <c r="N31" s="102"/>
      <c r="O31" s="102"/>
    </row>
    <row r="32" spans="1:15" s="32" customFormat="1" ht="47.1" customHeight="1">
      <c r="A32" s="20">
        <v>15</v>
      </c>
      <c r="B32" s="23" t="s">
        <v>2730</v>
      </c>
      <c r="C32" s="20" t="s">
        <v>236</v>
      </c>
      <c r="D32" s="31"/>
      <c r="E32" s="31"/>
      <c r="F32" s="31"/>
      <c r="G32" s="31"/>
      <c r="H32" s="31"/>
      <c r="I32" s="31"/>
      <c r="J32" s="31"/>
      <c r="K32" s="50">
        <v>800</v>
      </c>
      <c r="L32" s="50">
        <v>800</v>
      </c>
      <c r="M32" s="102"/>
      <c r="N32" s="102"/>
      <c r="O32" s="102"/>
    </row>
    <row r="33" spans="1:15" s="32" customFormat="1" ht="48.6" customHeight="1">
      <c r="A33" s="47">
        <v>16</v>
      </c>
      <c r="B33" s="23" t="s">
        <v>2729</v>
      </c>
      <c r="C33" s="20" t="s">
        <v>236</v>
      </c>
      <c r="D33" s="31"/>
      <c r="E33" s="31"/>
      <c r="F33" s="31"/>
      <c r="G33" s="31"/>
      <c r="H33" s="31"/>
      <c r="I33" s="31"/>
      <c r="J33" s="31"/>
      <c r="K33" s="50">
        <v>150</v>
      </c>
      <c r="L33" s="50">
        <v>150</v>
      </c>
      <c r="M33" s="102"/>
      <c r="N33" s="102"/>
      <c r="O33" s="102"/>
    </row>
    <row r="34" spans="1:15" s="32" customFormat="1" ht="50.1" customHeight="1">
      <c r="A34" s="20">
        <v>17</v>
      </c>
      <c r="B34" s="23" t="s">
        <v>2728</v>
      </c>
      <c r="C34" s="20" t="s">
        <v>236</v>
      </c>
      <c r="D34" s="31"/>
      <c r="E34" s="31"/>
      <c r="F34" s="31"/>
      <c r="G34" s="31"/>
      <c r="H34" s="31"/>
      <c r="I34" s="31"/>
      <c r="J34" s="31"/>
      <c r="K34" s="50">
        <v>500</v>
      </c>
      <c r="L34" s="50">
        <v>500</v>
      </c>
      <c r="M34" s="102"/>
      <c r="N34" s="102"/>
      <c r="O34" s="102"/>
    </row>
    <row r="35" spans="1:15" s="32" customFormat="1" ht="47.45" customHeight="1">
      <c r="A35" s="20">
        <v>18</v>
      </c>
      <c r="B35" s="23" t="s">
        <v>2727</v>
      </c>
      <c r="C35" s="20" t="s">
        <v>236</v>
      </c>
      <c r="D35" s="31"/>
      <c r="E35" s="31"/>
      <c r="F35" s="31"/>
      <c r="G35" s="31"/>
      <c r="H35" s="31"/>
      <c r="I35" s="31"/>
      <c r="J35" s="31"/>
      <c r="K35" s="50">
        <v>600</v>
      </c>
      <c r="L35" s="50">
        <v>600</v>
      </c>
      <c r="M35" s="102"/>
      <c r="N35" s="102"/>
      <c r="O35" s="102"/>
    </row>
    <row r="36" spans="1:15" s="32" customFormat="1" ht="47.45" customHeight="1">
      <c r="A36" s="20">
        <v>19</v>
      </c>
      <c r="B36" s="23" t="s">
        <v>2726</v>
      </c>
      <c r="C36" s="20" t="s">
        <v>236</v>
      </c>
      <c r="D36" s="31"/>
      <c r="E36" s="31"/>
      <c r="F36" s="31"/>
      <c r="G36" s="31"/>
      <c r="H36" s="31"/>
      <c r="I36" s="31"/>
      <c r="J36" s="31"/>
      <c r="K36" s="100">
        <v>8000</v>
      </c>
      <c r="L36" s="50">
        <v>8000</v>
      </c>
      <c r="M36" s="102"/>
      <c r="N36" s="102"/>
      <c r="O36" s="102"/>
    </row>
    <row r="37" spans="1:15" s="32" customFormat="1" ht="36.6" customHeight="1">
      <c r="A37" s="20"/>
      <c r="B37" s="26" t="s">
        <v>308</v>
      </c>
      <c r="C37" s="20"/>
      <c r="D37" s="31"/>
      <c r="E37" s="31"/>
      <c r="F37" s="31"/>
      <c r="G37" s="31"/>
      <c r="H37" s="31"/>
      <c r="I37" s="31"/>
      <c r="J37" s="31"/>
      <c r="K37" s="167">
        <f>+SUM(K38:K59)</f>
        <v>34650</v>
      </c>
      <c r="L37" s="167">
        <f>+SUM(L38:L59)</f>
        <v>34650</v>
      </c>
      <c r="M37" s="102"/>
      <c r="N37" s="102"/>
      <c r="O37" s="102"/>
    </row>
    <row r="38" spans="1:15" s="22" customFormat="1" ht="51.95" customHeight="1">
      <c r="A38" s="20">
        <v>1</v>
      </c>
      <c r="B38" s="23" t="s">
        <v>318</v>
      </c>
      <c r="C38" s="20" t="s">
        <v>236</v>
      </c>
      <c r="D38" s="21"/>
      <c r="E38" s="21"/>
      <c r="F38" s="21"/>
      <c r="G38" s="21"/>
      <c r="H38" s="47"/>
      <c r="I38" s="21"/>
      <c r="J38" s="21"/>
      <c r="K38" s="127">
        <v>4500</v>
      </c>
      <c r="L38" s="127">
        <v>4500</v>
      </c>
      <c r="M38" s="160"/>
      <c r="N38" s="160"/>
      <c r="O38" s="160"/>
    </row>
    <row r="39" spans="1:15" s="22" customFormat="1" ht="49.5" customHeight="1">
      <c r="A39" s="20">
        <v>2</v>
      </c>
      <c r="B39" s="49" t="s">
        <v>319</v>
      </c>
      <c r="C39" s="20" t="s">
        <v>236</v>
      </c>
      <c r="D39" s="21"/>
      <c r="E39" s="21"/>
      <c r="F39" s="21"/>
      <c r="G39" s="21"/>
      <c r="H39" s="47"/>
      <c r="I39" s="21"/>
      <c r="J39" s="21"/>
      <c r="K39" s="127">
        <v>2500</v>
      </c>
      <c r="L39" s="127">
        <v>2500</v>
      </c>
      <c r="M39" s="160"/>
      <c r="N39" s="160"/>
      <c r="O39" s="160"/>
    </row>
    <row r="40" spans="1:15" s="22" customFormat="1" ht="47.1" customHeight="1">
      <c r="A40" s="20">
        <v>3</v>
      </c>
      <c r="B40" s="49" t="s">
        <v>320</v>
      </c>
      <c r="C40" s="20" t="s">
        <v>236</v>
      </c>
      <c r="D40" s="21"/>
      <c r="E40" s="21"/>
      <c r="F40" s="21"/>
      <c r="G40" s="21"/>
      <c r="H40" s="47"/>
      <c r="I40" s="21"/>
      <c r="J40" s="21"/>
      <c r="K40" s="127">
        <v>2500</v>
      </c>
      <c r="L40" s="127">
        <v>2500</v>
      </c>
      <c r="M40" s="160"/>
      <c r="N40" s="160"/>
      <c r="O40" s="160"/>
    </row>
    <row r="41" spans="1:15" s="22" customFormat="1" ht="44.45" customHeight="1">
      <c r="A41" s="20">
        <v>4</v>
      </c>
      <c r="B41" s="23" t="s">
        <v>321</v>
      </c>
      <c r="C41" s="20" t="s">
        <v>236</v>
      </c>
      <c r="D41" s="21"/>
      <c r="E41" s="21"/>
      <c r="F41" s="21"/>
      <c r="G41" s="21"/>
      <c r="H41" s="47"/>
      <c r="I41" s="21"/>
      <c r="J41" s="21"/>
      <c r="K41" s="127">
        <v>2500</v>
      </c>
      <c r="L41" s="127">
        <v>2500</v>
      </c>
      <c r="M41" s="160"/>
      <c r="N41" s="160"/>
      <c r="O41" s="160"/>
    </row>
    <row r="42" spans="1:15" s="22" customFormat="1" ht="43.5" customHeight="1">
      <c r="A42" s="20">
        <v>5</v>
      </c>
      <c r="B42" s="49" t="s">
        <v>1287</v>
      </c>
      <c r="C42" s="20" t="s">
        <v>236</v>
      </c>
      <c r="D42" s="21"/>
      <c r="E42" s="21"/>
      <c r="F42" s="21"/>
      <c r="G42" s="21"/>
      <c r="H42" s="47"/>
      <c r="I42" s="21"/>
      <c r="J42" s="21"/>
      <c r="K42" s="50">
        <v>750</v>
      </c>
      <c r="L42" s="50">
        <v>750</v>
      </c>
      <c r="M42" s="160"/>
      <c r="N42" s="160"/>
      <c r="O42" s="160"/>
    </row>
    <row r="43" spans="1:15" s="22" customFormat="1" ht="37.5">
      <c r="A43" s="20">
        <v>6</v>
      </c>
      <c r="B43" s="49" t="s">
        <v>1292</v>
      </c>
      <c r="C43" s="20" t="s">
        <v>1362</v>
      </c>
      <c r="D43" s="21"/>
      <c r="E43" s="21"/>
      <c r="F43" s="21"/>
      <c r="G43" s="21"/>
      <c r="H43" s="47"/>
      <c r="I43" s="21"/>
      <c r="J43" s="21"/>
      <c r="K43" s="50">
        <v>800</v>
      </c>
      <c r="L43" s="50">
        <v>800</v>
      </c>
      <c r="M43" s="160"/>
      <c r="N43" s="160"/>
      <c r="O43" s="160"/>
    </row>
    <row r="44" spans="1:15" s="22" customFormat="1" ht="47.45" customHeight="1">
      <c r="A44" s="20">
        <v>7</v>
      </c>
      <c r="B44" s="23" t="s">
        <v>1296</v>
      </c>
      <c r="C44" s="20" t="s">
        <v>236</v>
      </c>
      <c r="D44" s="21"/>
      <c r="E44" s="21"/>
      <c r="F44" s="21"/>
      <c r="G44" s="21"/>
      <c r="H44" s="47"/>
      <c r="I44" s="21"/>
      <c r="J44" s="21"/>
      <c r="K44" s="52">
        <v>1000</v>
      </c>
      <c r="L44" s="52">
        <v>1000</v>
      </c>
      <c r="M44" s="160"/>
      <c r="N44" s="160"/>
      <c r="O44" s="160"/>
    </row>
    <row r="45" spans="1:15" s="22" customFormat="1" ht="45.95" customHeight="1">
      <c r="A45" s="20">
        <v>8</v>
      </c>
      <c r="B45" s="23" t="s">
        <v>1301</v>
      </c>
      <c r="C45" s="20" t="s">
        <v>236</v>
      </c>
      <c r="D45" s="21"/>
      <c r="E45" s="21"/>
      <c r="F45" s="21"/>
      <c r="G45" s="21"/>
      <c r="H45" s="47"/>
      <c r="I45" s="21"/>
      <c r="J45" s="21"/>
      <c r="K45" s="52">
        <v>1500</v>
      </c>
      <c r="L45" s="52">
        <v>1500</v>
      </c>
      <c r="M45" s="160"/>
      <c r="N45" s="160"/>
      <c r="O45" s="160"/>
    </row>
    <row r="46" spans="1:15" s="22" customFormat="1" ht="45" customHeight="1">
      <c r="A46" s="20">
        <v>9</v>
      </c>
      <c r="B46" s="49" t="s">
        <v>324</v>
      </c>
      <c r="C46" s="20" t="s">
        <v>236</v>
      </c>
      <c r="D46" s="21"/>
      <c r="E46" s="21"/>
      <c r="F46" s="21"/>
      <c r="G46" s="21"/>
      <c r="H46" s="47"/>
      <c r="I46" s="21"/>
      <c r="J46" s="21"/>
      <c r="K46" s="127">
        <v>1500</v>
      </c>
      <c r="L46" s="127">
        <v>1500</v>
      </c>
      <c r="M46" s="160"/>
      <c r="N46" s="160"/>
      <c r="O46" s="160"/>
    </row>
    <row r="47" spans="1:15" s="22" customFormat="1" ht="63" customHeight="1">
      <c r="A47" s="20">
        <v>10</v>
      </c>
      <c r="B47" s="23" t="s">
        <v>325</v>
      </c>
      <c r="C47" s="20" t="s">
        <v>236</v>
      </c>
      <c r="D47" s="21"/>
      <c r="E47" s="21"/>
      <c r="F47" s="21"/>
      <c r="G47" s="21"/>
      <c r="H47" s="47"/>
      <c r="I47" s="21"/>
      <c r="J47" s="21"/>
      <c r="K47" s="50">
        <v>500</v>
      </c>
      <c r="L47" s="50">
        <v>500</v>
      </c>
      <c r="M47" s="160"/>
      <c r="N47" s="160"/>
      <c r="O47" s="160"/>
    </row>
    <row r="48" spans="1:15" s="22" customFormat="1" ht="47.45" customHeight="1">
      <c r="A48" s="20">
        <v>11</v>
      </c>
      <c r="B48" s="23" t="s">
        <v>326</v>
      </c>
      <c r="C48" s="20" t="s">
        <v>236</v>
      </c>
      <c r="D48" s="21"/>
      <c r="E48" s="21"/>
      <c r="F48" s="21"/>
      <c r="G48" s="21"/>
      <c r="H48" s="47"/>
      <c r="I48" s="21"/>
      <c r="J48" s="21"/>
      <c r="K48" s="52">
        <v>800</v>
      </c>
      <c r="L48" s="52">
        <v>800</v>
      </c>
      <c r="M48" s="160"/>
      <c r="N48" s="160"/>
      <c r="O48" s="160"/>
    </row>
    <row r="49" spans="1:15" s="22" customFormat="1" ht="45.95" customHeight="1">
      <c r="A49" s="20">
        <v>12</v>
      </c>
      <c r="B49" s="23" t="s">
        <v>327</v>
      </c>
      <c r="C49" s="20" t="s">
        <v>236</v>
      </c>
      <c r="D49" s="21"/>
      <c r="E49" s="21"/>
      <c r="F49" s="21"/>
      <c r="G49" s="21"/>
      <c r="H49" s="47"/>
      <c r="I49" s="21"/>
      <c r="J49" s="21"/>
      <c r="K49" s="52">
        <v>500</v>
      </c>
      <c r="L49" s="52">
        <v>500</v>
      </c>
      <c r="M49" s="160"/>
      <c r="N49" s="160"/>
      <c r="O49" s="160"/>
    </row>
    <row r="50" spans="1:15" s="22" customFormat="1" ht="42.6" customHeight="1">
      <c r="A50" s="20">
        <v>13</v>
      </c>
      <c r="B50" s="48" t="s">
        <v>328</v>
      </c>
      <c r="C50" s="20" t="s">
        <v>236</v>
      </c>
      <c r="D50" s="21"/>
      <c r="E50" s="21"/>
      <c r="F50" s="21"/>
      <c r="G50" s="21"/>
      <c r="H50" s="47"/>
      <c r="I50" s="21"/>
      <c r="J50" s="21"/>
      <c r="K50" s="51">
        <v>2000</v>
      </c>
      <c r="L50" s="51">
        <v>2000</v>
      </c>
      <c r="M50" s="160"/>
      <c r="N50" s="160"/>
      <c r="O50" s="160"/>
    </row>
    <row r="51" spans="1:15" s="22" customFormat="1" ht="45.95" customHeight="1">
      <c r="A51" s="20">
        <v>14</v>
      </c>
      <c r="B51" s="23" t="s">
        <v>329</v>
      </c>
      <c r="C51" s="20" t="s">
        <v>236</v>
      </c>
      <c r="D51" s="21"/>
      <c r="E51" s="21"/>
      <c r="F51" s="21"/>
      <c r="G51" s="21"/>
      <c r="H51" s="47"/>
      <c r="I51" s="21"/>
      <c r="J51" s="21"/>
      <c r="K51" s="52">
        <v>400</v>
      </c>
      <c r="L51" s="52">
        <v>400</v>
      </c>
      <c r="M51" s="160"/>
      <c r="N51" s="160"/>
      <c r="O51" s="160"/>
    </row>
    <row r="52" spans="1:15" s="22" customFormat="1" ht="45.95" customHeight="1">
      <c r="A52" s="20">
        <v>15</v>
      </c>
      <c r="B52" s="23" t="s">
        <v>330</v>
      </c>
      <c r="C52" s="20" t="s">
        <v>236</v>
      </c>
      <c r="D52" s="21"/>
      <c r="E52" s="21"/>
      <c r="F52" s="21"/>
      <c r="G52" s="21"/>
      <c r="H52" s="47"/>
      <c r="I52" s="21"/>
      <c r="J52" s="21"/>
      <c r="K52" s="52">
        <v>400</v>
      </c>
      <c r="L52" s="52">
        <v>400</v>
      </c>
      <c r="M52" s="160"/>
      <c r="N52" s="160"/>
      <c r="O52" s="160"/>
    </row>
    <row r="53" spans="1:15" s="22" customFormat="1" ht="50.1" customHeight="1">
      <c r="A53" s="20">
        <v>16</v>
      </c>
      <c r="B53" s="23" t="s">
        <v>331</v>
      </c>
      <c r="C53" s="20" t="s">
        <v>236</v>
      </c>
      <c r="D53" s="21"/>
      <c r="E53" s="21"/>
      <c r="F53" s="21"/>
      <c r="G53" s="21"/>
      <c r="H53" s="47"/>
      <c r="I53" s="21"/>
      <c r="J53" s="21"/>
      <c r="K53" s="52">
        <v>500</v>
      </c>
      <c r="L53" s="52">
        <v>500</v>
      </c>
      <c r="M53" s="160"/>
      <c r="N53" s="160"/>
      <c r="O53" s="160"/>
    </row>
    <row r="54" spans="1:15" s="22" customFormat="1" ht="44.45" customHeight="1">
      <c r="A54" s="20">
        <v>17</v>
      </c>
      <c r="B54" s="23" t="s">
        <v>332</v>
      </c>
      <c r="C54" s="20" t="s">
        <v>236</v>
      </c>
      <c r="D54" s="21"/>
      <c r="E54" s="21"/>
      <c r="F54" s="21"/>
      <c r="G54" s="21"/>
      <c r="H54" s="47"/>
      <c r="I54" s="21"/>
      <c r="J54" s="21"/>
      <c r="K54" s="127">
        <v>2500</v>
      </c>
      <c r="L54" s="127">
        <v>2500</v>
      </c>
      <c r="M54" s="160"/>
      <c r="N54" s="160"/>
      <c r="O54" s="160"/>
    </row>
    <row r="55" spans="1:15" s="22" customFormat="1" ht="44.45" customHeight="1">
      <c r="A55" s="20">
        <v>18</v>
      </c>
      <c r="B55" s="23" t="s">
        <v>333</v>
      </c>
      <c r="C55" s="20" t="s">
        <v>236</v>
      </c>
      <c r="D55" s="21"/>
      <c r="E55" s="21"/>
      <c r="F55" s="21"/>
      <c r="G55" s="21"/>
      <c r="H55" s="47"/>
      <c r="I55" s="21"/>
      <c r="J55" s="21"/>
      <c r="K55" s="127">
        <v>2500</v>
      </c>
      <c r="L55" s="127">
        <v>2500</v>
      </c>
      <c r="M55" s="160"/>
      <c r="N55" s="160"/>
      <c r="O55" s="160"/>
    </row>
    <row r="56" spans="1:15" s="22" customFormat="1" ht="45.95" customHeight="1">
      <c r="A56" s="20">
        <v>19</v>
      </c>
      <c r="B56" s="23" t="s">
        <v>1322</v>
      </c>
      <c r="C56" s="20" t="s">
        <v>236</v>
      </c>
      <c r="D56" s="21"/>
      <c r="E56" s="21"/>
      <c r="F56" s="21"/>
      <c r="G56" s="21"/>
      <c r="H56" s="47"/>
      <c r="I56" s="21"/>
      <c r="J56" s="21"/>
      <c r="K56" s="127">
        <v>2000</v>
      </c>
      <c r="L56" s="127">
        <v>2000</v>
      </c>
      <c r="M56" s="160"/>
      <c r="N56" s="160"/>
      <c r="O56" s="160"/>
    </row>
    <row r="57" spans="1:15" s="22" customFormat="1" ht="47.1" customHeight="1">
      <c r="A57" s="20">
        <v>20</v>
      </c>
      <c r="B57" s="49" t="s">
        <v>1327</v>
      </c>
      <c r="C57" s="20" t="s">
        <v>236</v>
      </c>
      <c r="D57" s="21"/>
      <c r="E57" s="21"/>
      <c r="F57" s="21"/>
      <c r="G57" s="21"/>
      <c r="H57" s="47"/>
      <c r="I57" s="21"/>
      <c r="J57" s="21"/>
      <c r="K57" s="127">
        <v>2000</v>
      </c>
      <c r="L57" s="127">
        <v>2000</v>
      </c>
      <c r="M57" s="160"/>
      <c r="N57" s="160"/>
      <c r="O57" s="160"/>
    </row>
    <row r="58" spans="1:15" s="22" customFormat="1" ht="51.95" customHeight="1">
      <c r="A58" s="20">
        <v>21</v>
      </c>
      <c r="B58" s="23" t="s">
        <v>1330</v>
      </c>
      <c r="C58" s="20" t="s">
        <v>1362</v>
      </c>
      <c r="D58" s="21"/>
      <c r="E58" s="21"/>
      <c r="F58" s="21"/>
      <c r="G58" s="21"/>
      <c r="H58" s="47"/>
      <c r="I58" s="21"/>
      <c r="J58" s="21"/>
      <c r="K58" s="127">
        <v>2000</v>
      </c>
      <c r="L58" s="127">
        <f>K58</f>
        <v>2000</v>
      </c>
      <c r="M58" s="160"/>
      <c r="N58" s="160"/>
      <c r="O58" s="160"/>
    </row>
    <row r="59" spans="1:15" s="22" customFormat="1" ht="47.45" customHeight="1">
      <c r="A59" s="20">
        <v>22</v>
      </c>
      <c r="B59" s="23" t="s">
        <v>1333</v>
      </c>
      <c r="C59" s="20" t="s">
        <v>1363</v>
      </c>
      <c r="D59" s="21"/>
      <c r="E59" s="21"/>
      <c r="F59" s="21"/>
      <c r="G59" s="21"/>
      <c r="H59" s="47"/>
      <c r="I59" s="21"/>
      <c r="J59" s="21"/>
      <c r="K59" s="127">
        <v>1000</v>
      </c>
      <c r="L59" s="127">
        <f>K59</f>
        <v>1000</v>
      </c>
      <c r="M59" s="160"/>
      <c r="N59" s="160"/>
      <c r="O59" s="160"/>
    </row>
    <row r="60" spans="1:15" s="32" customFormat="1" ht="31.5" customHeight="1">
      <c r="A60" s="20"/>
      <c r="B60" s="26" t="s">
        <v>354</v>
      </c>
      <c r="C60" s="60"/>
      <c r="D60" s="31"/>
      <c r="E60" s="31"/>
      <c r="F60" s="31"/>
      <c r="G60" s="31"/>
      <c r="H60" s="31"/>
      <c r="I60" s="31"/>
      <c r="J60" s="31"/>
      <c r="K60" s="167">
        <f>+SUM(K61:K69)</f>
        <v>9880</v>
      </c>
      <c r="L60" s="167">
        <f>+SUM(L61:L69)</f>
        <v>9880</v>
      </c>
      <c r="M60" s="321"/>
      <c r="N60" s="102"/>
      <c r="O60" s="102"/>
    </row>
    <row r="61" spans="1:15" s="22" customFormat="1" ht="51" customHeight="1">
      <c r="A61" s="20">
        <v>1</v>
      </c>
      <c r="B61" s="97" t="s">
        <v>471</v>
      </c>
      <c r="C61" s="98" t="s">
        <v>236</v>
      </c>
      <c r="D61" s="128"/>
      <c r="E61" s="128"/>
      <c r="F61" s="128"/>
      <c r="G61" s="128"/>
      <c r="H61" s="128"/>
      <c r="I61" s="128"/>
      <c r="J61" s="128"/>
      <c r="K61" s="100">
        <v>4000</v>
      </c>
      <c r="L61" s="50">
        <v>4000</v>
      </c>
      <c r="M61" s="160"/>
      <c r="N61" s="160"/>
      <c r="O61" s="160"/>
    </row>
    <row r="62" spans="1:15" s="22" customFormat="1" ht="48" customHeight="1">
      <c r="A62" s="20">
        <v>2</v>
      </c>
      <c r="B62" s="129" t="s">
        <v>1444</v>
      </c>
      <c r="C62" s="20" t="s">
        <v>236</v>
      </c>
      <c r="D62" s="21"/>
      <c r="E62" s="21"/>
      <c r="F62" s="21"/>
      <c r="G62" s="21"/>
      <c r="H62" s="21"/>
      <c r="I62" s="21"/>
      <c r="J62" s="21"/>
      <c r="K62" s="50">
        <v>2000</v>
      </c>
      <c r="L62" s="50">
        <v>2000</v>
      </c>
      <c r="M62" s="160"/>
      <c r="N62" s="160"/>
      <c r="O62" s="160"/>
    </row>
    <row r="63" spans="1:15" s="22" customFormat="1" ht="48.95" customHeight="1">
      <c r="A63" s="20">
        <v>3</v>
      </c>
      <c r="B63" s="31" t="s">
        <v>472</v>
      </c>
      <c r="C63" s="20" t="s">
        <v>236</v>
      </c>
      <c r="D63" s="21"/>
      <c r="E63" s="21"/>
      <c r="F63" s="21"/>
      <c r="G63" s="21"/>
      <c r="H63" s="21"/>
      <c r="I63" s="21"/>
      <c r="J63" s="21"/>
      <c r="K63" s="50">
        <v>950</v>
      </c>
      <c r="L63" s="50">
        <v>950</v>
      </c>
      <c r="M63" s="160"/>
      <c r="N63" s="160"/>
      <c r="O63" s="160"/>
    </row>
    <row r="64" spans="1:15" s="22" customFormat="1" ht="48" customHeight="1">
      <c r="A64" s="20">
        <v>4</v>
      </c>
      <c r="B64" s="31" t="s">
        <v>473</v>
      </c>
      <c r="C64" s="20" t="s">
        <v>236</v>
      </c>
      <c r="D64" s="21"/>
      <c r="E64" s="21"/>
      <c r="F64" s="21"/>
      <c r="G64" s="21"/>
      <c r="H64" s="21"/>
      <c r="I64" s="21"/>
      <c r="J64" s="21"/>
      <c r="K64" s="50">
        <v>300</v>
      </c>
      <c r="L64" s="50">
        <v>300</v>
      </c>
      <c r="M64" s="160"/>
      <c r="N64" s="160"/>
      <c r="O64" s="160"/>
    </row>
    <row r="65" spans="1:240" s="22" customFormat="1" ht="45.95" customHeight="1">
      <c r="A65" s="20">
        <v>5</v>
      </c>
      <c r="B65" s="31" t="s">
        <v>474</v>
      </c>
      <c r="C65" s="20" t="s">
        <v>236</v>
      </c>
      <c r="D65" s="21"/>
      <c r="E65" s="21"/>
      <c r="F65" s="21"/>
      <c r="G65" s="21"/>
      <c r="H65" s="21"/>
      <c r="I65" s="21"/>
      <c r="J65" s="21"/>
      <c r="K65" s="50">
        <v>150</v>
      </c>
      <c r="L65" s="50">
        <v>150</v>
      </c>
      <c r="M65" s="160"/>
      <c r="N65" s="160"/>
      <c r="O65" s="160"/>
    </row>
    <row r="66" spans="1:240" s="22" customFormat="1" ht="48" customHeight="1">
      <c r="A66" s="20">
        <v>6</v>
      </c>
      <c r="B66" s="31" t="s">
        <v>475</v>
      </c>
      <c r="C66" s="20" t="s">
        <v>236</v>
      </c>
      <c r="D66" s="21"/>
      <c r="E66" s="21"/>
      <c r="F66" s="21"/>
      <c r="G66" s="21"/>
      <c r="H66" s="21"/>
      <c r="I66" s="21"/>
      <c r="J66" s="21"/>
      <c r="K66" s="50">
        <f>L66</f>
        <v>580</v>
      </c>
      <c r="L66" s="50">
        <v>580</v>
      </c>
      <c r="M66" s="160"/>
      <c r="N66" s="160"/>
      <c r="O66" s="160"/>
    </row>
    <row r="67" spans="1:240" s="22" customFormat="1" ht="49.5" customHeight="1">
      <c r="A67" s="20">
        <v>7</v>
      </c>
      <c r="B67" s="31" t="s">
        <v>476</v>
      </c>
      <c r="C67" s="20" t="s">
        <v>236</v>
      </c>
      <c r="D67" s="21"/>
      <c r="E67" s="21"/>
      <c r="F67" s="21"/>
      <c r="G67" s="21"/>
      <c r="H67" s="21"/>
      <c r="I67" s="21"/>
      <c r="J67" s="21"/>
      <c r="K67" s="50">
        <f>L67</f>
        <v>800</v>
      </c>
      <c r="L67" s="50">
        <v>800</v>
      </c>
      <c r="M67" s="160"/>
      <c r="N67" s="160"/>
      <c r="O67" s="160"/>
    </row>
    <row r="68" spans="1:240" s="22" customFormat="1" ht="48.6" customHeight="1">
      <c r="A68" s="20">
        <v>8</v>
      </c>
      <c r="B68" s="31" t="s">
        <v>477</v>
      </c>
      <c r="C68" s="20" t="s">
        <v>236</v>
      </c>
      <c r="D68" s="21"/>
      <c r="E68" s="21"/>
      <c r="F68" s="21"/>
      <c r="G68" s="21"/>
      <c r="H68" s="21"/>
      <c r="I68" s="21"/>
      <c r="J68" s="21"/>
      <c r="K68" s="50">
        <v>200</v>
      </c>
      <c r="L68" s="50">
        <v>200</v>
      </c>
      <c r="M68" s="160"/>
      <c r="N68" s="160"/>
      <c r="O68" s="160"/>
    </row>
    <row r="69" spans="1:240" s="22" customFormat="1" ht="51.95" customHeight="1">
      <c r="A69" s="20">
        <v>9</v>
      </c>
      <c r="B69" s="32" t="s">
        <v>478</v>
      </c>
      <c r="C69" s="20" t="s">
        <v>236</v>
      </c>
      <c r="D69" s="21"/>
      <c r="E69" s="21"/>
      <c r="F69" s="21"/>
      <c r="G69" s="21"/>
      <c r="H69" s="21"/>
      <c r="I69" s="21"/>
      <c r="J69" s="21"/>
      <c r="K69" s="50">
        <v>900</v>
      </c>
      <c r="L69" s="50">
        <v>900</v>
      </c>
      <c r="M69" s="160"/>
      <c r="N69" s="160"/>
      <c r="O69" s="160"/>
    </row>
    <row r="70" spans="1:240" s="22" customFormat="1" ht="31.5" customHeight="1">
      <c r="A70" s="20"/>
      <c r="B70" s="26" t="s">
        <v>101</v>
      </c>
      <c r="C70" s="60"/>
      <c r="D70" s="31"/>
      <c r="E70" s="31"/>
      <c r="F70" s="31"/>
      <c r="G70" s="31"/>
      <c r="H70" s="31"/>
      <c r="I70" s="31"/>
      <c r="J70" s="31"/>
      <c r="K70" s="167">
        <f>+SUM(K71:K90)</f>
        <v>38680</v>
      </c>
      <c r="L70" s="167">
        <f>+SUM(L71:L90)</f>
        <v>38680</v>
      </c>
      <c r="M70" s="321"/>
      <c r="N70" s="102"/>
      <c r="O70" s="10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c r="BS70" s="32"/>
      <c r="BT70" s="32"/>
      <c r="BU70" s="32"/>
      <c r="BV70" s="32"/>
      <c r="BW70" s="32"/>
      <c r="BX70" s="32"/>
      <c r="BY70" s="32"/>
      <c r="BZ70" s="32"/>
      <c r="CA70" s="32"/>
      <c r="CB70" s="32"/>
      <c r="CC70" s="32"/>
      <c r="CD70" s="32"/>
      <c r="CE70" s="32"/>
      <c r="CF70" s="32"/>
      <c r="CG70" s="32"/>
      <c r="CH70" s="32"/>
      <c r="CI70" s="32"/>
      <c r="CJ70" s="32"/>
      <c r="CK70" s="32"/>
      <c r="CL70" s="32"/>
      <c r="CM70" s="32"/>
      <c r="CN70" s="32"/>
      <c r="CO70" s="32"/>
      <c r="CP70" s="32"/>
      <c r="CQ70" s="32"/>
      <c r="CR70" s="32"/>
      <c r="CS70" s="32"/>
      <c r="CT70" s="32"/>
      <c r="CU70" s="32"/>
      <c r="CV70" s="32"/>
      <c r="CW70" s="32"/>
      <c r="CX70" s="32"/>
      <c r="CY70" s="32"/>
      <c r="CZ70" s="32"/>
      <c r="DA70" s="32"/>
      <c r="DB70" s="32"/>
      <c r="DC70" s="32"/>
      <c r="DD70" s="32"/>
      <c r="DE70" s="32"/>
      <c r="DF70" s="32"/>
      <c r="DG70" s="32"/>
      <c r="DH70" s="32"/>
      <c r="DI70" s="32"/>
      <c r="DJ70" s="32"/>
      <c r="DK70" s="32"/>
      <c r="DL70" s="32"/>
      <c r="DM70" s="32"/>
      <c r="DN70" s="32"/>
      <c r="DO70" s="32"/>
      <c r="DP70" s="32"/>
      <c r="DQ70" s="32"/>
      <c r="DR70" s="32"/>
      <c r="DS70" s="32"/>
      <c r="DT70" s="32"/>
      <c r="DU70" s="32"/>
      <c r="DV70" s="32"/>
      <c r="DW70" s="32"/>
      <c r="DX70" s="32"/>
      <c r="DY70" s="32"/>
      <c r="DZ70" s="32"/>
      <c r="EA70" s="32"/>
      <c r="EB70" s="32"/>
      <c r="EC70" s="32"/>
      <c r="ED70" s="32"/>
      <c r="EE70" s="32"/>
      <c r="EF70" s="32"/>
      <c r="EG70" s="32"/>
      <c r="EH70" s="32"/>
      <c r="EI70" s="32"/>
      <c r="EJ70" s="32"/>
      <c r="EK70" s="32"/>
      <c r="EL70" s="32"/>
      <c r="EM70" s="32"/>
      <c r="EN70" s="32"/>
      <c r="EO70" s="32"/>
      <c r="EP70" s="32"/>
      <c r="EQ70" s="32"/>
      <c r="ER70" s="32"/>
      <c r="ES70" s="32"/>
      <c r="ET70" s="32"/>
      <c r="EU70" s="32"/>
      <c r="EV70" s="32"/>
      <c r="EW70" s="32"/>
      <c r="EX70" s="32"/>
      <c r="EY70" s="32"/>
      <c r="EZ70" s="32"/>
      <c r="FA70" s="32"/>
      <c r="FB70" s="32"/>
      <c r="FC70" s="32"/>
      <c r="FD70" s="32"/>
      <c r="FE70" s="32"/>
      <c r="FF70" s="32"/>
      <c r="FG70" s="32"/>
      <c r="FH70" s="32"/>
      <c r="FI70" s="32"/>
      <c r="FJ70" s="32"/>
      <c r="FK70" s="32"/>
      <c r="FL70" s="32"/>
      <c r="FM70" s="32"/>
      <c r="FN70" s="32"/>
      <c r="FO70" s="32"/>
      <c r="FP70" s="32"/>
      <c r="FQ70" s="32"/>
      <c r="FR70" s="32"/>
      <c r="FS70" s="32"/>
      <c r="FT70" s="32"/>
      <c r="FU70" s="32"/>
      <c r="FV70" s="32"/>
      <c r="FW70" s="32"/>
      <c r="FX70" s="32"/>
      <c r="FY70" s="32"/>
      <c r="FZ70" s="32"/>
      <c r="GA70" s="32"/>
      <c r="GB70" s="32"/>
      <c r="GC70" s="32"/>
      <c r="GD70" s="32"/>
      <c r="GE70" s="32"/>
      <c r="GF70" s="32"/>
      <c r="GG70" s="32"/>
      <c r="GH70" s="32"/>
      <c r="GI70" s="32"/>
      <c r="GJ70" s="32"/>
      <c r="GK70" s="32"/>
      <c r="GL70" s="32"/>
      <c r="GM70" s="32"/>
      <c r="GN70" s="32"/>
      <c r="GO70" s="32"/>
      <c r="GP70" s="32"/>
      <c r="GQ70" s="32"/>
      <c r="GR70" s="32"/>
      <c r="GS70" s="32"/>
      <c r="GT70" s="32"/>
      <c r="GU70" s="32"/>
      <c r="GV70" s="32"/>
      <c r="GW70" s="32"/>
      <c r="GX70" s="32"/>
      <c r="GY70" s="32"/>
      <c r="GZ70" s="32"/>
      <c r="HA70" s="32"/>
      <c r="HB70" s="32"/>
      <c r="HC70" s="32"/>
      <c r="HD70" s="32"/>
      <c r="HE70" s="32"/>
      <c r="HF70" s="32"/>
      <c r="HG70" s="32"/>
      <c r="HH70" s="32"/>
      <c r="HI70" s="32"/>
      <c r="HJ70" s="32"/>
      <c r="HK70" s="32"/>
      <c r="HL70" s="32"/>
      <c r="HM70" s="32"/>
      <c r="HN70" s="32"/>
      <c r="HO70" s="32"/>
      <c r="HP70" s="32"/>
      <c r="HQ70" s="32"/>
      <c r="HR70" s="32"/>
      <c r="HS70" s="32"/>
      <c r="HT70" s="32"/>
      <c r="HU70" s="32"/>
      <c r="HV70" s="32"/>
      <c r="HW70" s="32"/>
      <c r="HX70" s="32"/>
      <c r="HY70" s="32"/>
      <c r="HZ70" s="32"/>
      <c r="IA70" s="32"/>
      <c r="IB70" s="32"/>
      <c r="IC70" s="32"/>
      <c r="ID70" s="32"/>
      <c r="IE70" s="32"/>
      <c r="IF70" s="32"/>
    </row>
    <row r="71" spans="1:240" s="22" customFormat="1" ht="50.1" customHeight="1">
      <c r="A71" s="47"/>
      <c r="B71" s="23" t="s">
        <v>569</v>
      </c>
      <c r="C71" s="20" t="s">
        <v>236</v>
      </c>
      <c r="D71" s="21"/>
      <c r="E71" s="21"/>
      <c r="F71" s="21"/>
      <c r="G71" s="21"/>
      <c r="H71" s="21"/>
      <c r="I71" s="21"/>
      <c r="J71" s="21"/>
      <c r="K71" s="52">
        <v>8000</v>
      </c>
      <c r="L71" s="52">
        <v>8000</v>
      </c>
      <c r="M71" s="160"/>
      <c r="N71" s="160"/>
      <c r="O71" s="160"/>
    </row>
    <row r="72" spans="1:240" s="22" customFormat="1" ht="48.95" customHeight="1">
      <c r="A72" s="47"/>
      <c r="B72" s="23" t="s">
        <v>568</v>
      </c>
      <c r="C72" s="20" t="s">
        <v>236</v>
      </c>
      <c r="D72" s="21"/>
      <c r="E72" s="21"/>
      <c r="F72" s="21"/>
      <c r="G72" s="21"/>
      <c r="H72" s="21"/>
      <c r="I72" s="21"/>
      <c r="J72" s="21"/>
      <c r="K72" s="52">
        <v>600</v>
      </c>
      <c r="L72" s="52">
        <v>600</v>
      </c>
      <c r="M72" s="160"/>
      <c r="N72" s="160"/>
      <c r="O72" s="160"/>
    </row>
    <row r="73" spans="1:240" s="22" customFormat="1" ht="47.45" customHeight="1">
      <c r="A73" s="47"/>
      <c r="B73" s="23" t="s">
        <v>567</v>
      </c>
      <c r="C73" s="20" t="s">
        <v>236</v>
      </c>
      <c r="D73" s="21"/>
      <c r="E73" s="21"/>
      <c r="F73" s="21"/>
      <c r="G73" s="21"/>
      <c r="H73" s="21"/>
      <c r="I73" s="21"/>
      <c r="J73" s="21"/>
      <c r="K73" s="52">
        <v>1500</v>
      </c>
      <c r="L73" s="52">
        <v>1500</v>
      </c>
      <c r="M73" s="160"/>
      <c r="N73" s="160"/>
      <c r="O73" s="160"/>
    </row>
    <row r="74" spans="1:240" s="22" customFormat="1" ht="41.1" customHeight="1">
      <c r="A74" s="47"/>
      <c r="B74" s="23" t="s">
        <v>566</v>
      </c>
      <c r="C74" s="20" t="s">
        <v>236</v>
      </c>
      <c r="D74" s="21"/>
      <c r="E74" s="21"/>
      <c r="F74" s="21"/>
      <c r="G74" s="21"/>
      <c r="H74" s="21"/>
      <c r="I74" s="21"/>
      <c r="J74" s="21"/>
      <c r="K74" s="52">
        <v>2000</v>
      </c>
      <c r="L74" s="52">
        <v>2000</v>
      </c>
      <c r="M74" s="160"/>
      <c r="N74" s="160"/>
      <c r="O74" s="160"/>
    </row>
    <row r="75" spans="1:240" s="22" customFormat="1" ht="49.5" customHeight="1">
      <c r="A75" s="47"/>
      <c r="B75" s="23" t="s">
        <v>565</v>
      </c>
      <c r="C75" s="20" t="s">
        <v>236</v>
      </c>
      <c r="D75" s="21"/>
      <c r="E75" s="21"/>
      <c r="F75" s="21"/>
      <c r="G75" s="21"/>
      <c r="H75" s="21"/>
      <c r="I75" s="21"/>
      <c r="J75" s="21"/>
      <c r="K75" s="52">
        <v>10000</v>
      </c>
      <c r="L75" s="52">
        <v>10000</v>
      </c>
      <c r="M75" s="160"/>
      <c r="N75" s="160"/>
      <c r="O75" s="160"/>
    </row>
    <row r="76" spans="1:240" s="22" customFormat="1" ht="52.5" customHeight="1">
      <c r="A76" s="47"/>
      <c r="B76" s="23" t="s">
        <v>564</v>
      </c>
      <c r="C76" s="20" t="s">
        <v>236</v>
      </c>
      <c r="D76" s="21"/>
      <c r="E76" s="21"/>
      <c r="F76" s="21"/>
      <c r="G76" s="21"/>
      <c r="H76" s="21"/>
      <c r="I76" s="21"/>
      <c r="J76" s="21"/>
      <c r="K76" s="52">
        <v>600</v>
      </c>
      <c r="L76" s="52">
        <v>600</v>
      </c>
      <c r="M76" s="160"/>
      <c r="N76" s="160"/>
      <c r="O76" s="160"/>
    </row>
    <row r="77" spans="1:240" s="22" customFormat="1" ht="44.45" customHeight="1">
      <c r="A77" s="47"/>
      <c r="B77" s="23" t="s">
        <v>563</v>
      </c>
      <c r="C77" s="20" t="s">
        <v>236</v>
      </c>
      <c r="D77" s="21"/>
      <c r="E77" s="21"/>
      <c r="F77" s="21"/>
      <c r="G77" s="21"/>
      <c r="H77" s="21"/>
      <c r="I77" s="21"/>
      <c r="J77" s="21"/>
      <c r="K77" s="52">
        <v>1500</v>
      </c>
      <c r="L77" s="52">
        <v>1500</v>
      </c>
      <c r="M77" s="160"/>
      <c r="N77" s="160"/>
      <c r="O77" s="160"/>
    </row>
    <row r="78" spans="1:240" s="22" customFormat="1" ht="47.45" customHeight="1">
      <c r="A78" s="47"/>
      <c r="B78" s="23" t="s">
        <v>562</v>
      </c>
      <c r="C78" s="20" t="s">
        <v>236</v>
      </c>
      <c r="D78" s="21"/>
      <c r="E78" s="21"/>
      <c r="F78" s="21"/>
      <c r="G78" s="21"/>
      <c r="H78" s="21"/>
      <c r="I78" s="21"/>
      <c r="J78" s="21"/>
      <c r="K78" s="52">
        <v>2000</v>
      </c>
      <c r="L78" s="52">
        <v>2000</v>
      </c>
      <c r="M78" s="160"/>
      <c r="N78" s="160"/>
      <c r="O78" s="160"/>
    </row>
    <row r="79" spans="1:240" s="22" customFormat="1" ht="48.6" customHeight="1">
      <c r="A79" s="47"/>
      <c r="B79" s="23" t="s">
        <v>561</v>
      </c>
      <c r="C79" s="20" t="s">
        <v>236</v>
      </c>
      <c r="D79" s="21"/>
      <c r="E79" s="21"/>
      <c r="F79" s="21"/>
      <c r="G79" s="21"/>
      <c r="H79" s="21"/>
      <c r="I79" s="21"/>
      <c r="J79" s="21"/>
      <c r="K79" s="52">
        <v>900</v>
      </c>
      <c r="L79" s="52">
        <v>900</v>
      </c>
      <c r="M79" s="160"/>
      <c r="N79" s="160"/>
      <c r="O79" s="160"/>
    </row>
    <row r="80" spans="1:240" s="22" customFormat="1" ht="45.95" customHeight="1">
      <c r="A80" s="47"/>
      <c r="B80" s="23" t="s">
        <v>560</v>
      </c>
      <c r="C80" s="20" t="s">
        <v>236</v>
      </c>
      <c r="D80" s="21"/>
      <c r="E80" s="21"/>
      <c r="F80" s="21"/>
      <c r="G80" s="21"/>
      <c r="H80" s="21"/>
      <c r="I80" s="21"/>
      <c r="J80" s="21"/>
      <c r="K80" s="52">
        <v>200</v>
      </c>
      <c r="L80" s="52">
        <v>200</v>
      </c>
      <c r="M80" s="160"/>
      <c r="N80" s="160"/>
      <c r="O80" s="160"/>
    </row>
    <row r="81" spans="1:240" s="22" customFormat="1" ht="48.6" customHeight="1">
      <c r="A81" s="47"/>
      <c r="B81" s="23" t="s">
        <v>559</v>
      </c>
      <c r="C81" s="20" t="s">
        <v>236</v>
      </c>
      <c r="D81" s="21"/>
      <c r="E81" s="21"/>
      <c r="F81" s="21"/>
      <c r="G81" s="21"/>
      <c r="H81" s="21"/>
      <c r="I81" s="21"/>
      <c r="J81" s="21"/>
      <c r="K81" s="52">
        <v>480</v>
      </c>
      <c r="L81" s="52">
        <v>480</v>
      </c>
      <c r="M81" s="160"/>
      <c r="N81" s="160"/>
      <c r="O81" s="160"/>
    </row>
    <row r="82" spans="1:240" s="22" customFormat="1" ht="51" customHeight="1">
      <c r="A82" s="47"/>
      <c r="B82" s="23" t="s">
        <v>1691</v>
      </c>
      <c r="C82" s="20" t="s">
        <v>236</v>
      </c>
      <c r="D82" s="21"/>
      <c r="E82" s="21"/>
      <c r="F82" s="21"/>
      <c r="G82" s="21"/>
      <c r="H82" s="21"/>
      <c r="I82" s="21"/>
      <c r="J82" s="21"/>
      <c r="K82" s="52">
        <v>2000</v>
      </c>
      <c r="L82" s="52">
        <v>2000</v>
      </c>
      <c r="M82" s="160"/>
      <c r="N82" s="160"/>
      <c r="O82" s="160"/>
    </row>
    <row r="83" spans="1:240" s="22" customFormat="1" ht="47.45" customHeight="1">
      <c r="A83" s="47"/>
      <c r="B83" s="23" t="s">
        <v>558</v>
      </c>
      <c r="C83" s="20" t="s">
        <v>236</v>
      </c>
      <c r="D83" s="21"/>
      <c r="E83" s="21"/>
      <c r="F83" s="21"/>
      <c r="G83" s="21"/>
      <c r="H83" s="21"/>
      <c r="I83" s="21"/>
      <c r="J83" s="21"/>
      <c r="K83" s="52">
        <v>400</v>
      </c>
      <c r="L83" s="52">
        <v>400</v>
      </c>
      <c r="M83" s="160"/>
      <c r="N83" s="160"/>
      <c r="O83" s="160"/>
    </row>
    <row r="84" spans="1:240" s="22" customFormat="1" ht="47.45" customHeight="1">
      <c r="A84" s="47"/>
      <c r="B84" s="23" t="s">
        <v>557</v>
      </c>
      <c r="C84" s="20" t="s">
        <v>236</v>
      </c>
      <c r="D84" s="21"/>
      <c r="E84" s="21"/>
      <c r="F84" s="21"/>
      <c r="G84" s="21"/>
      <c r="H84" s="21"/>
      <c r="I84" s="21"/>
      <c r="J84" s="21"/>
      <c r="K84" s="52">
        <v>2000</v>
      </c>
      <c r="L84" s="52">
        <v>2000</v>
      </c>
      <c r="M84" s="160"/>
      <c r="N84" s="160"/>
      <c r="O84" s="160"/>
    </row>
    <row r="85" spans="1:240" s="22" customFormat="1" ht="45.95" customHeight="1">
      <c r="A85" s="47"/>
      <c r="B85" s="23" t="s">
        <v>556</v>
      </c>
      <c r="C85" s="20" t="s">
        <v>236</v>
      </c>
      <c r="D85" s="21"/>
      <c r="E85" s="21"/>
      <c r="F85" s="21"/>
      <c r="G85" s="21"/>
      <c r="H85" s="21"/>
      <c r="I85" s="21"/>
      <c r="J85" s="21"/>
      <c r="K85" s="52">
        <v>1500</v>
      </c>
      <c r="L85" s="52">
        <v>1500</v>
      </c>
      <c r="M85" s="160"/>
      <c r="N85" s="160"/>
      <c r="O85" s="160"/>
    </row>
    <row r="86" spans="1:240" s="22" customFormat="1" ht="47.45" customHeight="1">
      <c r="A86" s="47"/>
      <c r="B86" s="23" t="s">
        <v>555</v>
      </c>
      <c r="C86" s="20" t="s">
        <v>236</v>
      </c>
      <c r="D86" s="21"/>
      <c r="E86" s="21"/>
      <c r="F86" s="21"/>
      <c r="G86" s="21"/>
      <c r="H86" s="21"/>
      <c r="I86" s="21"/>
      <c r="J86" s="21"/>
      <c r="K86" s="52">
        <v>1000</v>
      </c>
      <c r="L86" s="52">
        <v>1000</v>
      </c>
      <c r="M86" s="160"/>
      <c r="N86" s="160"/>
      <c r="O86" s="160"/>
    </row>
    <row r="87" spans="1:240" s="22" customFormat="1" ht="47.1" customHeight="1">
      <c r="A87" s="47"/>
      <c r="B87" s="23" t="s">
        <v>554</v>
      </c>
      <c r="C87" s="20" t="s">
        <v>236</v>
      </c>
      <c r="D87" s="21"/>
      <c r="E87" s="21"/>
      <c r="F87" s="21"/>
      <c r="G87" s="21"/>
      <c r="H87" s="21"/>
      <c r="I87" s="21"/>
      <c r="J87" s="21"/>
      <c r="K87" s="52">
        <v>1500</v>
      </c>
      <c r="L87" s="52">
        <v>1500</v>
      </c>
      <c r="M87" s="160"/>
      <c r="N87" s="160"/>
      <c r="O87" s="160"/>
    </row>
    <row r="88" spans="1:240" s="22" customFormat="1" ht="52.5" customHeight="1">
      <c r="A88" s="47"/>
      <c r="B88" s="23" t="s">
        <v>553</v>
      </c>
      <c r="C88" s="20" t="s">
        <v>236</v>
      </c>
      <c r="D88" s="21"/>
      <c r="E88" s="21"/>
      <c r="F88" s="21"/>
      <c r="G88" s="21"/>
      <c r="H88" s="21"/>
      <c r="I88" s="21"/>
      <c r="J88" s="21"/>
      <c r="K88" s="52">
        <v>300</v>
      </c>
      <c r="L88" s="52">
        <v>300</v>
      </c>
      <c r="M88" s="160"/>
      <c r="N88" s="160"/>
      <c r="O88" s="160"/>
    </row>
    <row r="89" spans="1:240" s="22" customFormat="1" ht="45" customHeight="1">
      <c r="A89" s="47"/>
      <c r="B89" s="23" t="s">
        <v>552</v>
      </c>
      <c r="C89" s="20" t="s">
        <v>236</v>
      </c>
      <c r="D89" s="21"/>
      <c r="E89" s="21"/>
      <c r="F89" s="21"/>
      <c r="G89" s="21"/>
      <c r="H89" s="21"/>
      <c r="I89" s="21"/>
      <c r="J89" s="21"/>
      <c r="K89" s="52">
        <v>700</v>
      </c>
      <c r="L89" s="52">
        <v>700</v>
      </c>
      <c r="M89" s="160"/>
      <c r="N89" s="160"/>
      <c r="O89" s="160"/>
    </row>
    <row r="90" spans="1:240" s="22" customFormat="1" ht="38.450000000000003" customHeight="1">
      <c r="A90" s="47"/>
      <c r="B90" s="23" t="s">
        <v>551</v>
      </c>
      <c r="C90" s="20" t="s">
        <v>236</v>
      </c>
      <c r="D90" s="21"/>
      <c r="E90" s="21"/>
      <c r="F90" s="21"/>
      <c r="G90" s="21"/>
      <c r="H90" s="21"/>
      <c r="I90" s="21"/>
      <c r="J90" s="21"/>
      <c r="K90" s="52">
        <v>1500</v>
      </c>
      <c r="L90" s="52">
        <v>1500</v>
      </c>
      <c r="M90" s="160"/>
      <c r="N90" s="160"/>
      <c r="O90" s="160"/>
    </row>
    <row r="91" spans="1:240" s="74" customFormat="1" ht="27.95" customHeight="1">
      <c r="A91" s="20"/>
      <c r="B91" s="26" t="s">
        <v>634</v>
      </c>
      <c r="C91" s="60"/>
      <c r="D91" s="31"/>
      <c r="E91" s="31"/>
      <c r="F91" s="31"/>
      <c r="G91" s="31"/>
      <c r="H91" s="31"/>
      <c r="I91" s="31"/>
      <c r="J91" s="31"/>
      <c r="K91" s="167">
        <f>+SUM(K92:K110)</f>
        <v>21200</v>
      </c>
      <c r="L91" s="167">
        <f>+SUM(L92:L110)</f>
        <v>21200</v>
      </c>
      <c r="M91" s="321"/>
      <c r="N91" s="102"/>
      <c r="O91" s="10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32"/>
      <c r="DM91" s="32"/>
      <c r="DN91" s="32"/>
      <c r="DO91" s="32"/>
      <c r="DP91" s="32"/>
      <c r="DQ91" s="32"/>
      <c r="DR91" s="32"/>
      <c r="DS91" s="32"/>
      <c r="DT91" s="32"/>
      <c r="DU91" s="32"/>
      <c r="DV91" s="32"/>
      <c r="DW91" s="32"/>
      <c r="DX91" s="32"/>
      <c r="DY91" s="32"/>
      <c r="DZ91" s="32"/>
      <c r="EA91" s="32"/>
      <c r="EB91" s="32"/>
      <c r="EC91" s="32"/>
      <c r="ED91" s="32"/>
      <c r="EE91" s="32"/>
      <c r="EF91" s="32"/>
      <c r="EG91" s="32"/>
      <c r="EH91" s="32"/>
      <c r="EI91" s="32"/>
      <c r="EJ91" s="32"/>
      <c r="EK91" s="32"/>
      <c r="EL91" s="32"/>
      <c r="EM91" s="32"/>
      <c r="EN91" s="32"/>
      <c r="EO91" s="32"/>
      <c r="EP91" s="32"/>
      <c r="EQ91" s="32"/>
      <c r="ER91" s="32"/>
      <c r="ES91" s="32"/>
      <c r="ET91" s="32"/>
      <c r="EU91" s="32"/>
      <c r="EV91" s="32"/>
      <c r="EW91" s="32"/>
      <c r="EX91" s="32"/>
      <c r="EY91" s="32"/>
      <c r="EZ91" s="32"/>
      <c r="FA91" s="32"/>
      <c r="FB91" s="32"/>
      <c r="FC91" s="32"/>
      <c r="FD91" s="32"/>
      <c r="FE91" s="32"/>
      <c r="FF91" s="32"/>
      <c r="FG91" s="32"/>
      <c r="FH91" s="32"/>
      <c r="FI91" s="32"/>
      <c r="FJ91" s="32"/>
      <c r="FK91" s="32"/>
      <c r="FL91" s="32"/>
      <c r="FM91" s="32"/>
      <c r="FN91" s="32"/>
      <c r="FO91" s="32"/>
      <c r="FP91" s="32"/>
      <c r="FQ91" s="32"/>
      <c r="FR91" s="32"/>
      <c r="FS91" s="32"/>
      <c r="FT91" s="32"/>
      <c r="FU91" s="32"/>
      <c r="FV91" s="32"/>
      <c r="FW91" s="32"/>
      <c r="FX91" s="32"/>
      <c r="FY91" s="32"/>
      <c r="FZ91" s="32"/>
      <c r="GA91" s="32"/>
      <c r="GB91" s="32"/>
      <c r="GC91" s="32"/>
      <c r="GD91" s="32"/>
      <c r="GE91" s="32"/>
      <c r="GF91" s="32"/>
      <c r="GG91" s="32"/>
      <c r="GH91" s="32"/>
      <c r="GI91" s="32"/>
      <c r="GJ91" s="32"/>
      <c r="GK91" s="32"/>
      <c r="GL91" s="32"/>
      <c r="GM91" s="32"/>
      <c r="GN91" s="32"/>
      <c r="GO91" s="32"/>
      <c r="GP91" s="32"/>
      <c r="GQ91" s="32"/>
      <c r="GR91" s="32"/>
      <c r="GS91" s="32"/>
      <c r="GT91" s="32"/>
      <c r="GU91" s="32"/>
      <c r="GV91" s="32"/>
      <c r="GW91" s="32"/>
      <c r="GX91" s="32"/>
      <c r="GY91" s="32"/>
      <c r="GZ91" s="32"/>
      <c r="HA91" s="32"/>
      <c r="HB91" s="32"/>
      <c r="HC91" s="32"/>
      <c r="HD91" s="32"/>
      <c r="HE91" s="32"/>
      <c r="HF91" s="32"/>
      <c r="HG91" s="32"/>
      <c r="HH91" s="32"/>
      <c r="HI91" s="32"/>
      <c r="HJ91" s="32"/>
      <c r="HK91" s="32"/>
      <c r="HL91" s="32"/>
      <c r="HM91" s="32"/>
      <c r="HN91" s="32"/>
      <c r="HO91" s="32"/>
      <c r="HP91" s="32"/>
      <c r="HQ91" s="32"/>
      <c r="HR91" s="32"/>
      <c r="HS91" s="32"/>
      <c r="HT91" s="32"/>
      <c r="HU91" s="32"/>
      <c r="HV91" s="32"/>
      <c r="HW91" s="32"/>
      <c r="HX91" s="32"/>
      <c r="HY91" s="32"/>
      <c r="HZ91" s="32"/>
      <c r="IA91" s="32"/>
      <c r="IB91" s="32"/>
      <c r="IC91" s="32"/>
      <c r="ID91" s="32"/>
      <c r="IE91" s="32"/>
      <c r="IF91" s="32"/>
    </row>
    <row r="92" spans="1:240" s="225" customFormat="1" ht="31.5" customHeight="1">
      <c r="A92" s="219"/>
      <c r="B92" s="231" t="s">
        <v>625</v>
      </c>
      <c r="C92" s="220"/>
      <c r="D92" s="177"/>
      <c r="E92" s="219"/>
      <c r="F92" s="219"/>
      <c r="G92" s="219"/>
      <c r="H92" s="219"/>
      <c r="I92" s="177"/>
      <c r="J92" s="177"/>
      <c r="K92" s="322">
        <v>3000</v>
      </c>
      <c r="L92" s="322">
        <v>3000</v>
      </c>
      <c r="M92" s="323"/>
      <c r="N92" s="323"/>
      <c r="O92" s="323"/>
    </row>
    <row r="93" spans="1:240" s="225" customFormat="1" ht="27" customHeight="1">
      <c r="A93" s="219"/>
      <c r="B93" s="231" t="s">
        <v>626</v>
      </c>
      <c r="C93" s="220"/>
      <c r="D93" s="177"/>
      <c r="E93" s="219"/>
      <c r="F93" s="219"/>
      <c r="G93" s="219"/>
      <c r="H93" s="219"/>
      <c r="I93" s="177"/>
      <c r="J93" s="177"/>
      <c r="K93" s="322">
        <v>1000</v>
      </c>
      <c r="L93" s="322">
        <v>1000</v>
      </c>
      <c r="M93" s="323"/>
      <c r="N93" s="323"/>
      <c r="O93" s="323"/>
    </row>
    <row r="94" spans="1:240" s="225" customFormat="1" ht="25.5" customHeight="1">
      <c r="A94" s="219"/>
      <c r="B94" s="231" t="s">
        <v>627</v>
      </c>
      <c r="C94" s="220"/>
      <c r="D94" s="177"/>
      <c r="E94" s="219"/>
      <c r="F94" s="219"/>
      <c r="G94" s="219"/>
      <c r="H94" s="219"/>
      <c r="I94" s="177"/>
      <c r="J94" s="177"/>
      <c r="K94" s="322">
        <v>1000</v>
      </c>
      <c r="L94" s="322">
        <v>1000</v>
      </c>
      <c r="M94" s="323"/>
      <c r="N94" s="323"/>
      <c r="O94" s="323"/>
    </row>
    <row r="95" spans="1:240" s="225" customFormat="1" ht="27" customHeight="1">
      <c r="A95" s="219"/>
      <c r="B95" s="231" t="s">
        <v>628</v>
      </c>
      <c r="C95" s="220"/>
      <c r="D95" s="177"/>
      <c r="E95" s="219"/>
      <c r="F95" s="219"/>
      <c r="G95" s="219"/>
      <c r="H95" s="219"/>
      <c r="I95" s="177"/>
      <c r="J95" s="177"/>
      <c r="K95" s="322">
        <v>100</v>
      </c>
      <c r="L95" s="322">
        <v>100</v>
      </c>
      <c r="M95" s="323"/>
      <c r="N95" s="323"/>
      <c r="O95" s="323"/>
    </row>
    <row r="96" spans="1:240" s="225" customFormat="1" ht="30.6" customHeight="1">
      <c r="A96" s="219"/>
      <c r="B96" s="231" t="s">
        <v>629</v>
      </c>
      <c r="C96" s="220"/>
      <c r="D96" s="177"/>
      <c r="E96" s="219"/>
      <c r="F96" s="219"/>
      <c r="G96" s="219"/>
      <c r="H96" s="219"/>
      <c r="I96" s="177"/>
      <c r="J96" s="177"/>
      <c r="K96" s="322">
        <v>4000</v>
      </c>
      <c r="L96" s="322">
        <v>4000</v>
      </c>
      <c r="M96" s="323"/>
      <c r="N96" s="323"/>
      <c r="O96" s="323"/>
    </row>
    <row r="97" spans="1:240" s="225" customFormat="1" ht="27.95" customHeight="1">
      <c r="A97" s="219"/>
      <c r="B97" s="231" t="s">
        <v>630</v>
      </c>
      <c r="C97" s="220"/>
      <c r="D97" s="177"/>
      <c r="E97" s="219"/>
      <c r="F97" s="219"/>
      <c r="G97" s="219"/>
      <c r="H97" s="219"/>
      <c r="I97" s="177"/>
      <c r="J97" s="177"/>
      <c r="K97" s="322">
        <v>1000</v>
      </c>
      <c r="L97" s="322">
        <v>1000</v>
      </c>
      <c r="M97" s="323"/>
      <c r="N97" s="323"/>
      <c r="O97" s="323"/>
    </row>
    <row r="98" spans="1:240" s="225" customFormat="1" ht="27.95" customHeight="1">
      <c r="A98" s="219"/>
      <c r="B98" s="231" t="s">
        <v>631</v>
      </c>
      <c r="C98" s="220"/>
      <c r="D98" s="177"/>
      <c r="E98" s="219"/>
      <c r="F98" s="219"/>
      <c r="G98" s="219"/>
      <c r="H98" s="219"/>
      <c r="I98" s="177"/>
      <c r="J98" s="177"/>
      <c r="K98" s="322">
        <v>1000</v>
      </c>
      <c r="L98" s="322">
        <v>1000</v>
      </c>
      <c r="M98" s="323"/>
      <c r="N98" s="323"/>
      <c r="O98" s="323"/>
    </row>
    <row r="99" spans="1:240" s="225" customFormat="1" ht="27.95" customHeight="1">
      <c r="A99" s="219"/>
      <c r="B99" s="231" t="s">
        <v>632</v>
      </c>
      <c r="C99" s="220"/>
      <c r="D99" s="177"/>
      <c r="E99" s="219"/>
      <c r="F99" s="219"/>
      <c r="G99" s="219"/>
      <c r="H99" s="219"/>
      <c r="I99" s="177"/>
      <c r="J99" s="177"/>
      <c r="K99" s="322">
        <v>3000</v>
      </c>
      <c r="L99" s="322">
        <v>3000</v>
      </c>
      <c r="M99" s="323"/>
      <c r="N99" s="323"/>
      <c r="O99" s="323"/>
    </row>
    <row r="100" spans="1:240" s="225" customFormat="1" ht="30.6" customHeight="1">
      <c r="A100" s="219"/>
      <c r="B100" s="231" t="s">
        <v>633</v>
      </c>
      <c r="C100" s="220"/>
      <c r="D100" s="177"/>
      <c r="E100" s="219"/>
      <c r="F100" s="219"/>
      <c r="G100" s="219"/>
      <c r="H100" s="219"/>
      <c r="I100" s="177"/>
      <c r="J100" s="177"/>
      <c r="K100" s="322">
        <v>3000</v>
      </c>
      <c r="L100" s="322">
        <v>3000</v>
      </c>
      <c r="M100" s="323"/>
      <c r="N100" s="323"/>
      <c r="O100" s="323"/>
    </row>
    <row r="101" spans="1:240" s="225" customFormat="1" ht="36.950000000000003" customHeight="1">
      <c r="A101" s="219"/>
      <c r="B101" s="231" t="s">
        <v>644</v>
      </c>
      <c r="C101" s="220"/>
      <c r="D101" s="177"/>
      <c r="E101" s="219"/>
      <c r="F101" s="219"/>
      <c r="G101" s="219"/>
      <c r="H101" s="219"/>
      <c r="I101" s="177"/>
      <c r="J101" s="177"/>
      <c r="K101" s="322">
        <v>500</v>
      </c>
      <c r="L101" s="322">
        <v>500</v>
      </c>
      <c r="M101" s="323"/>
      <c r="N101" s="323"/>
      <c r="O101" s="323"/>
    </row>
    <row r="102" spans="1:240" s="225" customFormat="1" ht="35.450000000000003" customHeight="1">
      <c r="A102" s="219"/>
      <c r="B102" s="231" t="s">
        <v>645</v>
      </c>
      <c r="C102" s="220"/>
      <c r="D102" s="177"/>
      <c r="E102" s="219"/>
      <c r="F102" s="219"/>
      <c r="G102" s="219"/>
      <c r="H102" s="219"/>
      <c r="I102" s="177"/>
      <c r="J102" s="177"/>
      <c r="K102" s="322">
        <v>500</v>
      </c>
      <c r="L102" s="322">
        <v>500</v>
      </c>
      <c r="M102" s="323"/>
      <c r="N102" s="323"/>
      <c r="O102" s="323"/>
    </row>
    <row r="103" spans="1:240" s="225" customFormat="1" ht="35.1" customHeight="1">
      <c r="A103" s="219"/>
      <c r="B103" s="231" t="s">
        <v>646</v>
      </c>
      <c r="C103" s="220"/>
      <c r="D103" s="177"/>
      <c r="E103" s="219"/>
      <c r="F103" s="219"/>
      <c r="G103" s="219"/>
      <c r="H103" s="219"/>
      <c r="I103" s="177"/>
      <c r="J103" s="177"/>
      <c r="K103" s="322">
        <v>400</v>
      </c>
      <c r="L103" s="322">
        <v>400</v>
      </c>
      <c r="M103" s="323"/>
      <c r="N103" s="323"/>
      <c r="O103" s="323"/>
    </row>
    <row r="104" spans="1:240" s="225" customFormat="1" ht="35.1" customHeight="1">
      <c r="A104" s="219"/>
      <c r="B104" s="231" t="s">
        <v>647</v>
      </c>
      <c r="C104" s="220"/>
      <c r="D104" s="177"/>
      <c r="E104" s="219"/>
      <c r="F104" s="219"/>
      <c r="G104" s="219"/>
      <c r="H104" s="219"/>
      <c r="I104" s="177"/>
      <c r="J104" s="177"/>
      <c r="K104" s="322">
        <v>400</v>
      </c>
      <c r="L104" s="322">
        <v>400</v>
      </c>
      <c r="M104" s="323"/>
      <c r="N104" s="323"/>
      <c r="O104" s="323"/>
    </row>
    <row r="105" spans="1:240" s="225" customFormat="1" ht="35.1" customHeight="1">
      <c r="A105" s="219"/>
      <c r="B105" s="231" t="s">
        <v>648</v>
      </c>
      <c r="C105" s="220"/>
      <c r="D105" s="177"/>
      <c r="E105" s="219"/>
      <c r="F105" s="219"/>
      <c r="G105" s="219"/>
      <c r="H105" s="219"/>
      <c r="I105" s="177"/>
      <c r="J105" s="177"/>
      <c r="K105" s="322">
        <v>300</v>
      </c>
      <c r="L105" s="322">
        <v>300</v>
      </c>
      <c r="M105" s="323"/>
      <c r="N105" s="323"/>
      <c r="O105" s="323"/>
    </row>
    <row r="106" spans="1:240" s="225" customFormat="1" ht="35.1" customHeight="1">
      <c r="A106" s="219"/>
      <c r="B106" s="231" t="s">
        <v>649</v>
      </c>
      <c r="C106" s="220"/>
      <c r="D106" s="177"/>
      <c r="E106" s="219"/>
      <c r="F106" s="219"/>
      <c r="G106" s="219"/>
      <c r="H106" s="219"/>
      <c r="I106" s="177"/>
      <c r="J106" s="177"/>
      <c r="K106" s="322">
        <v>400</v>
      </c>
      <c r="L106" s="322">
        <v>400</v>
      </c>
      <c r="M106" s="323"/>
      <c r="N106" s="323"/>
      <c r="O106" s="323"/>
    </row>
    <row r="107" spans="1:240" s="225" customFormat="1" ht="35.1" customHeight="1">
      <c r="A107" s="219"/>
      <c r="B107" s="231" t="s">
        <v>2879</v>
      </c>
      <c r="C107" s="220"/>
      <c r="D107" s="177"/>
      <c r="E107" s="219"/>
      <c r="F107" s="219"/>
      <c r="G107" s="219"/>
      <c r="H107" s="219"/>
      <c r="I107" s="177"/>
      <c r="J107" s="177"/>
      <c r="K107" s="322">
        <v>400</v>
      </c>
      <c r="L107" s="322">
        <v>400</v>
      </c>
      <c r="M107" s="323"/>
      <c r="N107" s="323"/>
      <c r="O107" s="323"/>
    </row>
    <row r="108" spans="1:240" s="225" customFormat="1" ht="35.1" customHeight="1">
      <c r="A108" s="219"/>
      <c r="B108" s="231" t="s">
        <v>2880</v>
      </c>
      <c r="C108" s="220"/>
      <c r="D108" s="177"/>
      <c r="E108" s="219"/>
      <c r="F108" s="219"/>
      <c r="G108" s="219"/>
      <c r="H108" s="219"/>
      <c r="I108" s="177"/>
      <c r="J108" s="177"/>
      <c r="K108" s="322">
        <v>400</v>
      </c>
      <c r="L108" s="322">
        <v>400</v>
      </c>
      <c r="M108" s="323"/>
      <c r="N108" s="323"/>
      <c r="O108" s="323"/>
    </row>
    <row r="109" spans="1:240" s="225" customFormat="1" ht="35.1" customHeight="1">
      <c r="A109" s="219"/>
      <c r="B109" s="231" t="s">
        <v>650</v>
      </c>
      <c r="C109" s="220"/>
      <c r="D109" s="177"/>
      <c r="E109" s="219"/>
      <c r="F109" s="219"/>
      <c r="G109" s="219"/>
      <c r="H109" s="219"/>
      <c r="I109" s="177"/>
      <c r="J109" s="177"/>
      <c r="K109" s="322">
        <v>400</v>
      </c>
      <c r="L109" s="322">
        <v>400</v>
      </c>
      <c r="M109" s="323"/>
      <c r="N109" s="323"/>
      <c r="O109" s="323"/>
    </row>
    <row r="110" spans="1:240" s="225" customFormat="1" ht="35.1" customHeight="1">
      <c r="A110" s="219"/>
      <c r="B110" s="231" t="s">
        <v>651</v>
      </c>
      <c r="C110" s="220"/>
      <c r="D110" s="177"/>
      <c r="E110" s="219"/>
      <c r="F110" s="219"/>
      <c r="G110" s="219"/>
      <c r="H110" s="219"/>
      <c r="I110" s="177"/>
      <c r="J110" s="177"/>
      <c r="K110" s="322">
        <v>400</v>
      </c>
      <c r="L110" s="322">
        <v>400</v>
      </c>
      <c r="M110" s="323"/>
      <c r="N110" s="323"/>
      <c r="O110" s="323"/>
    </row>
    <row r="111" spans="1:240" s="74" customFormat="1" ht="33.950000000000003" customHeight="1">
      <c r="A111" s="20"/>
      <c r="B111" s="26" t="s">
        <v>758</v>
      </c>
      <c r="C111" s="60"/>
      <c r="D111" s="31"/>
      <c r="E111" s="31"/>
      <c r="F111" s="31"/>
      <c r="G111" s="31"/>
      <c r="H111" s="31"/>
      <c r="I111" s="31"/>
      <c r="J111" s="31"/>
      <c r="K111" s="167">
        <f>+SUM(K112:K121)</f>
        <v>19510</v>
      </c>
      <c r="L111" s="167">
        <f>+SUM(L112:L121)</f>
        <v>19510</v>
      </c>
      <c r="M111" s="321"/>
      <c r="N111" s="102"/>
      <c r="O111" s="10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c r="BS111" s="32"/>
      <c r="BT111" s="32"/>
      <c r="BU111" s="32"/>
      <c r="BV111" s="32"/>
      <c r="BW111" s="32"/>
      <c r="BX111" s="32"/>
      <c r="BY111" s="32"/>
      <c r="BZ111" s="32"/>
      <c r="CA111" s="32"/>
      <c r="CB111" s="32"/>
      <c r="CC111" s="32"/>
      <c r="CD111" s="32"/>
      <c r="CE111" s="32"/>
      <c r="CF111" s="32"/>
      <c r="CG111" s="32"/>
      <c r="CH111" s="32"/>
      <c r="CI111" s="32"/>
      <c r="CJ111" s="32"/>
      <c r="CK111" s="32"/>
      <c r="CL111" s="32"/>
      <c r="CM111" s="32"/>
      <c r="CN111" s="32"/>
      <c r="CO111" s="32"/>
      <c r="CP111" s="32"/>
      <c r="CQ111" s="32"/>
      <c r="CR111" s="32"/>
      <c r="CS111" s="32"/>
      <c r="CT111" s="32"/>
      <c r="CU111" s="32"/>
      <c r="CV111" s="32"/>
      <c r="CW111" s="32"/>
      <c r="CX111" s="32"/>
      <c r="CY111" s="32"/>
      <c r="CZ111" s="32"/>
      <c r="DA111" s="32"/>
      <c r="DB111" s="32"/>
      <c r="DC111" s="32"/>
      <c r="DD111" s="32"/>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2"/>
      <c r="HF111" s="32"/>
      <c r="HG111" s="32"/>
      <c r="HH111" s="32"/>
      <c r="HI111" s="32"/>
      <c r="HJ111" s="32"/>
      <c r="HK111" s="32"/>
      <c r="HL111" s="32"/>
      <c r="HM111" s="32"/>
      <c r="HN111" s="32"/>
      <c r="HO111" s="32"/>
      <c r="HP111" s="32"/>
      <c r="HQ111" s="32"/>
      <c r="HR111" s="32"/>
      <c r="HS111" s="32"/>
      <c r="HT111" s="32"/>
      <c r="HU111" s="32"/>
      <c r="HV111" s="32"/>
      <c r="HW111" s="32"/>
      <c r="HX111" s="32"/>
      <c r="HY111" s="32"/>
      <c r="HZ111" s="32"/>
      <c r="IA111" s="32"/>
      <c r="IB111" s="32"/>
      <c r="IC111" s="32"/>
      <c r="ID111" s="32"/>
      <c r="IE111" s="32"/>
      <c r="IF111" s="32"/>
    </row>
    <row r="112" spans="1:240" s="74" customFormat="1" ht="50.1" customHeight="1">
      <c r="A112" s="131"/>
      <c r="B112" s="48" t="s">
        <v>904</v>
      </c>
      <c r="C112" s="131"/>
      <c r="D112" s="128"/>
      <c r="E112" s="128"/>
      <c r="F112" s="128"/>
      <c r="G112" s="128"/>
      <c r="H112" s="128"/>
      <c r="I112" s="128"/>
      <c r="J112" s="128"/>
      <c r="K112" s="324">
        <v>1900</v>
      </c>
      <c r="L112" s="324">
        <v>1900</v>
      </c>
      <c r="M112" s="325"/>
      <c r="N112" s="325"/>
      <c r="O112" s="325"/>
    </row>
    <row r="113" spans="1:240" s="74" customFormat="1" ht="50.1" customHeight="1">
      <c r="A113" s="131"/>
      <c r="B113" s="48" t="s">
        <v>905</v>
      </c>
      <c r="C113" s="131"/>
      <c r="D113" s="128"/>
      <c r="E113" s="128"/>
      <c r="F113" s="128"/>
      <c r="G113" s="128"/>
      <c r="H113" s="128"/>
      <c r="I113" s="128"/>
      <c r="J113" s="128"/>
      <c r="K113" s="324">
        <v>4000</v>
      </c>
      <c r="L113" s="324">
        <v>4000</v>
      </c>
      <c r="M113" s="325"/>
      <c r="N113" s="325"/>
      <c r="O113" s="325"/>
    </row>
    <row r="114" spans="1:240" s="74" customFormat="1" ht="47.45" customHeight="1">
      <c r="A114" s="131"/>
      <c r="B114" s="48" t="s">
        <v>906</v>
      </c>
      <c r="C114" s="131"/>
      <c r="D114" s="128"/>
      <c r="E114" s="128"/>
      <c r="F114" s="128"/>
      <c r="G114" s="128"/>
      <c r="H114" s="128"/>
      <c r="I114" s="128"/>
      <c r="J114" s="128"/>
      <c r="K114" s="324">
        <v>600</v>
      </c>
      <c r="L114" s="324">
        <v>600</v>
      </c>
      <c r="M114" s="325"/>
      <c r="N114" s="325"/>
      <c r="O114" s="325"/>
    </row>
    <row r="115" spans="1:240" s="74" customFormat="1" ht="49.5" customHeight="1">
      <c r="A115" s="131"/>
      <c r="B115" s="48" t="s">
        <v>907</v>
      </c>
      <c r="C115" s="131"/>
      <c r="D115" s="128"/>
      <c r="E115" s="128"/>
      <c r="F115" s="128"/>
      <c r="G115" s="128"/>
      <c r="H115" s="128"/>
      <c r="I115" s="128"/>
      <c r="J115" s="128"/>
      <c r="K115" s="324">
        <v>3000</v>
      </c>
      <c r="L115" s="324">
        <v>3000</v>
      </c>
      <c r="M115" s="325"/>
      <c r="N115" s="325"/>
      <c r="O115" s="325"/>
    </row>
    <row r="116" spans="1:240" s="74" customFormat="1" ht="53.45" customHeight="1">
      <c r="A116" s="131"/>
      <c r="B116" s="48" t="s">
        <v>908</v>
      </c>
      <c r="C116" s="131"/>
      <c r="D116" s="128"/>
      <c r="E116" s="128"/>
      <c r="F116" s="128"/>
      <c r="G116" s="128"/>
      <c r="H116" s="128"/>
      <c r="I116" s="128"/>
      <c r="J116" s="128"/>
      <c r="K116" s="100">
        <v>3800</v>
      </c>
      <c r="L116" s="100">
        <v>3800</v>
      </c>
      <c r="M116" s="325"/>
      <c r="N116" s="325"/>
      <c r="O116" s="325"/>
    </row>
    <row r="117" spans="1:240" s="74" customFormat="1" ht="54" customHeight="1">
      <c r="A117" s="131"/>
      <c r="B117" s="48" t="s">
        <v>909</v>
      </c>
      <c r="C117" s="131"/>
      <c r="D117" s="128"/>
      <c r="E117" s="128"/>
      <c r="F117" s="128"/>
      <c r="G117" s="128"/>
      <c r="H117" s="128"/>
      <c r="I117" s="128"/>
      <c r="J117" s="128"/>
      <c r="K117" s="100">
        <v>3800</v>
      </c>
      <c r="L117" s="100">
        <v>3800</v>
      </c>
      <c r="M117" s="325"/>
      <c r="N117" s="325"/>
      <c r="O117" s="325"/>
    </row>
    <row r="118" spans="1:240" s="74" customFormat="1" ht="51.6" customHeight="1">
      <c r="A118" s="131"/>
      <c r="B118" s="48" t="s">
        <v>910</v>
      </c>
      <c r="C118" s="131"/>
      <c r="D118" s="128"/>
      <c r="E118" s="128"/>
      <c r="F118" s="128"/>
      <c r="G118" s="128"/>
      <c r="H118" s="128"/>
      <c r="I118" s="128"/>
      <c r="J118" s="128"/>
      <c r="K118" s="100">
        <v>1800</v>
      </c>
      <c r="L118" s="100">
        <v>1800</v>
      </c>
      <c r="M118" s="325"/>
      <c r="N118" s="325"/>
      <c r="O118" s="325"/>
    </row>
    <row r="119" spans="1:240" s="74" customFormat="1" ht="48.6" customHeight="1">
      <c r="A119" s="131"/>
      <c r="B119" s="48" t="s">
        <v>911</v>
      </c>
      <c r="C119" s="131"/>
      <c r="D119" s="128"/>
      <c r="E119" s="128"/>
      <c r="F119" s="128"/>
      <c r="G119" s="128"/>
      <c r="H119" s="128"/>
      <c r="I119" s="128"/>
      <c r="J119" s="128"/>
      <c r="K119" s="100">
        <v>60</v>
      </c>
      <c r="L119" s="100">
        <v>60</v>
      </c>
      <c r="M119" s="325"/>
      <c r="N119" s="325"/>
      <c r="O119" s="325"/>
    </row>
    <row r="120" spans="1:240" s="74" customFormat="1" ht="50.1" customHeight="1">
      <c r="A120" s="131"/>
      <c r="B120" s="48" t="s">
        <v>912</v>
      </c>
      <c r="C120" s="131"/>
      <c r="D120" s="128"/>
      <c r="E120" s="128"/>
      <c r="F120" s="128"/>
      <c r="G120" s="128"/>
      <c r="H120" s="128"/>
      <c r="I120" s="128"/>
      <c r="J120" s="128"/>
      <c r="K120" s="100">
        <v>150</v>
      </c>
      <c r="L120" s="100">
        <v>150</v>
      </c>
      <c r="M120" s="325"/>
      <c r="N120" s="325"/>
      <c r="O120" s="325"/>
    </row>
    <row r="121" spans="1:240" s="74" customFormat="1" ht="49.5" customHeight="1">
      <c r="A121" s="131"/>
      <c r="B121" s="48" t="s">
        <v>913</v>
      </c>
      <c r="C121" s="131"/>
      <c r="D121" s="128"/>
      <c r="E121" s="128"/>
      <c r="F121" s="128"/>
      <c r="G121" s="128"/>
      <c r="H121" s="128"/>
      <c r="I121" s="128"/>
      <c r="J121" s="128"/>
      <c r="K121" s="100">
        <v>400</v>
      </c>
      <c r="L121" s="100">
        <v>400</v>
      </c>
      <c r="M121" s="325"/>
      <c r="N121" s="325"/>
      <c r="O121" s="325"/>
    </row>
    <row r="122" spans="1:240" s="32" customFormat="1" ht="29.45" customHeight="1">
      <c r="A122" s="20"/>
      <c r="B122" s="26" t="s">
        <v>949</v>
      </c>
      <c r="C122" s="60"/>
      <c r="D122" s="31"/>
      <c r="E122" s="31"/>
      <c r="F122" s="31"/>
      <c r="G122" s="31"/>
      <c r="H122" s="31"/>
      <c r="I122" s="31"/>
      <c r="J122" s="31"/>
      <c r="K122" s="167">
        <f>+SUM(K123:K127)</f>
        <v>70000</v>
      </c>
      <c r="L122" s="167">
        <f>+SUM(L123:L127)</f>
        <v>70000</v>
      </c>
      <c r="M122" s="321"/>
      <c r="N122" s="102"/>
      <c r="O122" s="102"/>
    </row>
    <row r="123" spans="1:240" s="32" customFormat="1" ht="48.6" customHeight="1">
      <c r="A123" s="20">
        <v>1</v>
      </c>
      <c r="B123" s="31" t="s">
        <v>950</v>
      </c>
      <c r="C123" s="20"/>
      <c r="D123" s="31"/>
      <c r="E123" s="31"/>
      <c r="F123" s="31"/>
      <c r="G123" s="31"/>
      <c r="H123" s="31"/>
      <c r="I123" s="31"/>
      <c r="J123" s="31"/>
      <c r="K123" s="102">
        <v>20000</v>
      </c>
      <c r="L123" s="102">
        <v>20000</v>
      </c>
      <c r="M123" s="102"/>
      <c r="N123" s="102"/>
      <c r="O123" s="102"/>
    </row>
    <row r="124" spans="1:240" s="32" customFormat="1" ht="39.75" customHeight="1">
      <c r="A124" s="20">
        <v>2</v>
      </c>
      <c r="B124" s="31" t="s">
        <v>951</v>
      </c>
      <c r="C124" s="20"/>
      <c r="D124" s="31"/>
      <c r="E124" s="31"/>
      <c r="F124" s="31"/>
      <c r="G124" s="31"/>
      <c r="H124" s="31"/>
      <c r="I124" s="31"/>
      <c r="J124" s="31"/>
      <c r="K124" s="102">
        <v>10000</v>
      </c>
      <c r="L124" s="102">
        <v>10000</v>
      </c>
      <c r="M124" s="102"/>
      <c r="N124" s="102"/>
      <c r="O124" s="102"/>
    </row>
    <row r="125" spans="1:240" s="32" customFormat="1" ht="53.1" customHeight="1">
      <c r="A125" s="20">
        <v>3</v>
      </c>
      <c r="B125" s="31" t="s">
        <v>952</v>
      </c>
      <c r="C125" s="20"/>
      <c r="D125" s="31"/>
      <c r="E125" s="31"/>
      <c r="F125" s="31"/>
      <c r="G125" s="31"/>
      <c r="H125" s="31"/>
      <c r="I125" s="31"/>
      <c r="J125" s="31"/>
      <c r="K125" s="102">
        <v>5000</v>
      </c>
      <c r="L125" s="102">
        <v>5000</v>
      </c>
      <c r="M125" s="102"/>
      <c r="N125" s="102"/>
      <c r="O125" s="102"/>
    </row>
    <row r="126" spans="1:240" s="32" customFormat="1" ht="48.6" customHeight="1">
      <c r="A126" s="20">
        <v>4</v>
      </c>
      <c r="B126" s="31" t="s">
        <v>953</v>
      </c>
      <c r="C126" s="20"/>
      <c r="D126" s="31"/>
      <c r="E126" s="31"/>
      <c r="F126" s="31"/>
      <c r="G126" s="31"/>
      <c r="H126" s="31"/>
      <c r="I126" s="31"/>
      <c r="J126" s="31"/>
      <c r="K126" s="102">
        <v>30000</v>
      </c>
      <c r="L126" s="102">
        <v>30000</v>
      </c>
      <c r="M126" s="102"/>
      <c r="N126" s="102"/>
      <c r="O126" s="102"/>
    </row>
    <row r="127" spans="1:240" s="22" customFormat="1" ht="51" customHeight="1">
      <c r="A127" s="20">
        <v>5</v>
      </c>
      <c r="B127" s="31" t="s">
        <v>954</v>
      </c>
      <c r="C127" s="20"/>
      <c r="D127" s="31"/>
      <c r="E127" s="31"/>
      <c r="F127" s="31"/>
      <c r="G127" s="31"/>
      <c r="H127" s="31"/>
      <c r="I127" s="31"/>
      <c r="J127" s="31"/>
      <c r="K127" s="102">
        <v>5000</v>
      </c>
      <c r="L127" s="102">
        <v>5000</v>
      </c>
      <c r="M127" s="102"/>
      <c r="N127" s="102"/>
      <c r="O127" s="10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c r="BS127" s="32"/>
      <c r="BT127" s="32"/>
      <c r="BU127" s="32"/>
      <c r="BV127" s="32"/>
      <c r="BW127" s="32"/>
      <c r="BX127" s="32"/>
      <c r="BY127" s="32"/>
      <c r="BZ127" s="32"/>
      <c r="CA127" s="32"/>
      <c r="CB127" s="32"/>
      <c r="CC127" s="32"/>
      <c r="CD127" s="32"/>
      <c r="CE127" s="32"/>
      <c r="CF127" s="32"/>
      <c r="CG127" s="32"/>
      <c r="CH127" s="32"/>
      <c r="CI127" s="32"/>
      <c r="CJ127" s="32"/>
      <c r="CK127" s="32"/>
      <c r="CL127" s="32"/>
      <c r="CM127" s="32"/>
      <c r="CN127" s="32"/>
      <c r="CO127" s="32"/>
      <c r="CP127" s="32"/>
      <c r="CQ127" s="32"/>
      <c r="CR127" s="32"/>
      <c r="CS127" s="32"/>
      <c r="CT127" s="32"/>
      <c r="CU127" s="32"/>
      <c r="CV127" s="32"/>
      <c r="CW127" s="32"/>
      <c r="CX127" s="32"/>
      <c r="CY127" s="32"/>
      <c r="CZ127" s="32"/>
      <c r="DA127" s="32"/>
      <c r="DB127" s="32"/>
      <c r="DC127" s="32"/>
      <c r="DD127" s="32"/>
      <c r="DE127" s="32"/>
      <c r="DF127" s="32"/>
      <c r="DG127" s="32"/>
      <c r="DH127" s="32"/>
      <c r="DI127" s="32"/>
      <c r="DJ127" s="32"/>
      <c r="DK127" s="32"/>
      <c r="DL127" s="32"/>
      <c r="DM127" s="32"/>
      <c r="DN127" s="32"/>
      <c r="DO127" s="32"/>
      <c r="DP127" s="32"/>
      <c r="DQ127" s="32"/>
      <c r="DR127" s="32"/>
      <c r="DS127" s="32"/>
      <c r="DT127" s="32"/>
      <c r="DU127" s="32"/>
      <c r="DV127" s="32"/>
      <c r="DW127" s="32"/>
      <c r="DX127" s="32"/>
      <c r="DY127" s="32"/>
      <c r="DZ127" s="32"/>
      <c r="EA127" s="32"/>
      <c r="EB127" s="32"/>
      <c r="EC127" s="32"/>
      <c r="ED127" s="32"/>
      <c r="EE127" s="32"/>
      <c r="EF127" s="32"/>
      <c r="EG127" s="32"/>
      <c r="EH127" s="32"/>
      <c r="EI127" s="32"/>
      <c r="EJ127" s="32"/>
      <c r="EK127" s="32"/>
      <c r="EL127" s="32"/>
      <c r="EM127" s="32"/>
      <c r="EN127" s="32"/>
      <c r="EO127" s="32"/>
      <c r="EP127" s="32"/>
      <c r="EQ127" s="32"/>
      <c r="ER127" s="32"/>
      <c r="ES127" s="32"/>
      <c r="ET127" s="32"/>
      <c r="EU127" s="32"/>
      <c r="EV127" s="32"/>
      <c r="EW127" s="32"/>
      <c r="EX127" s="32"/>
      <c r="EY127" s="32"/>
      <c r="EZ127" s="32"/>
      <c r="FA127" s="32"/>
      <c r="FB127" s="32"/>
      <c r="FC127" s="32"/>
      <c r="FD127" s="32"/>
      <c r="FE127" s="32"/>
      <c r="FF127" s="32"/>
      <c r="FG127" s="32"/>
      <c r="FH127" s="32"/>
      <c r="FI127" s="32"/>
      <c r="FJ127" s="32"/>
      <c r="FK127" s="32"/>
      <c r="FL127" s="32"/>
      <c r="FM127" s="32"/>
      <c r="FN127" s="32"/>
      <c r="FO127" s="32"/>
      <c r="FP127" s="32"/>
      <c r="FQ127" s="32"/>
      <c r="FR127" s="32"/>
      <c r="FS127" s="32"/>
      <c r="FT127" s="32"/>
      <c r="FU127" s="32"/>
      <c r="FV127" s="32"/>
      <c r="FW127" s="32"/>
      <c r="FX127" s="32"/>
      <c r="FY127" s="32"/>
      <c r="FZ127" s="32"/>
      <c r="GA127" s="32"/>
      <c r="GB127" s="32"/>
      <c r="GC127" s="32"/>
      <c r="GD127" s="32"/>
      <c r="GE127" s="32"/>
      <c r="GF127" s="32"/>
      <c r="GG127" s="32"/>
      <c r="GH127" s="32"/>
      <c r="GI127" s="32"/>
      <c r="GJ127" s="32"/>
      <c r="GK127" s="32"/>
      <c r="GL127" s="32"/>
      <c r="GM127" s="32"/>
      <c r="GN127" s="32"/>
      <c r="GO127" s="32"/>
      <c r="GP127" s="32"/>
      <c r="GQ127" s="32"/>
      <c r="GR127" s="32"/>
      <c r="GS127" s="32"/>
      <c r="GT127" s="32"/>
      <c r="GU127" s="32"/>
      <c r="GV127" s="32"/>
      <c r="GW127" s="32"/>
      <c r="GX127" s="32"/>
      <c r="GY127" s="32"/>
      <c r="GZ127" s="32"/>
      <c r="HA127" s="32"/>
      <c r="HB127" s="32"/>
      <c r="HC127" s="32"/>
      <c r="HD127" s="32"/>
      <c r="HE127" s="32"/>
      <c r="HF127" s="32"/>
      <c r="HG127" s="32"/>
      <c r="HH127" s="32"/>
      <c r="HI127" s="32"/>
      <c r="HJ127" s="32"/>
      <c r="HK127" s="32"/>
      <c r="HL127" s="32"/>
      <c r="HM127" s="32"/>
      <c r="HN127" s="32"/>
      <c r="HO127" s="32"/>
      <c r="HP127" s="32"/>
      <c r="HQ127" s="32"/>
      <c r="HR127" s="32"/>
      <c r="HS127" s="32"/>
      <c r="HT127" s="32"/>
      <c r="HU127" s="32"/>
      <c r="HV127" s="32"/>
      <c r="HW127" s="32"/>
      <c r="HX127" s="32"/>
      <c r="HY127" s="32"/>
      <c r="HZ127" s="32"/>
      <c r="IA127" s="32"/>
      <c r="IB127" s="32"/>
      <c r="IC127" s="32"/>
      <c r="ID127" s="32"/>
      <c r="IE127" s="32"/>
      <c r="IF127" s="32"/>
    </row>
    <row r="128" spans="1:240" s="32" customFormat="1" ht="36.6" customHeight="1">
      <c r="A128" s="20"/>
      <c r="B128" s="26" t="s">
        <v>961</v>
      </c>
      <c r="C128" s="60"/>
      <c r="D128" s="31"/>
      <c r="E128" s="31"/>
      <c r="F128" s="31"/>
      <c r="G128" s="31"/>
      <c r="H128" s="31"/>
      <c r="I128" s="31"/>
      <c r="J128" s="31"/>
      <c r="K128" s="167">
        <f>+SUM(K129:K136)</f>
        <v>24350</v>
      </c>
      <c r="L128" s="167">
        <f>+SUM(L129:L136)</f>
        <v>24350</v>
      </c>
      <c r="M128" s="321"/>
      <c r="N128" s="102"/>
      <c r="O128" s="102"/>
    </row>
    <row r="129" spans="1:240" s="22" customFormat="1" ht="44.25" customHeight="1">
      <c r="A129" s="110">
        <v>1</v>
      </c>
      <c r="B129" s="31" t="s">
        <v>955</v>
      </c>
      <c r="C129" s="314"/>
      <c r="D129" s="21"/>
      <c r="E129" s="21"/>
      <c r="F129" s="21"/>
      <c r="G129" s="21"/>
      <c r="H129" s="21"/>
      <c r="I129" s="21"/>
      <c r="J129" s="21"/>
      <c r="K129" s="139">
        <f>L129</f>
        <v>3000</v>
      </c>
      <c r="L129" s="139">
        <v>3000</v>
      </c>
      <c r="M129" s="160"/>
      <c r="N129" s="160"/>
      <c r="O129" s="160"/>
    </row>
    <row r="130" spans="1:240" s="32" customFormat="1" ht="42.75" customHeight="1">
      <c r="A130" s="110">
        <v>2</v>
      </c>
      <c r="B130" s="31" t="s">
        <v>956</v>
      </c>
      <c r="C130" s="140"/>
      <c r="D130" s="31"/>
      <c r="E130" s="31"/>
      <c r="F130" s="31"/>
      <c r="G130" s="31"/>
      <c r="H130" s="31"/>
      <c r="I130" s="31"/>
      <c r="J130" s="31"/>
      <c r="K130" s="50">
        <f>L130</f>
        <v>3750</v>
      </c>
      <c r="L130" s="52">
        <v>3750</v>
      </c>
      <c r="M130" s="102"/>
      <c r="N130" s="102"/>
      <c r="O130" s="102"/>
    </row>
    <row r="131" spans="1:240" s="32" customFormat="1" ht="39.75" customHeight="1">
      <c r="A131" s="110">
        <v>3</v>
      </c>
      <c r="B131" s="31" t="s">
        <v>957</v>
      </c>
      <c r="C131" s="140"/>
      <c r="D131" s="31"/>
      <c r="E131" s="31"/>
      <c r="F131" s="31"/>
      <c r="G131" s="31"/>
      <c r="H131" s="31"/>
      <c r="I131" s="31"/>
      <c r="J131" s="31"/>
      <c r="K131" s="50">
        <v>2400</v>
      </c>
      <c r="L131" s="52">
        <f t="shared" ref="L131:L136" si="0">K131</f>
        <v>2400</v>
      </c>
      <c r="M131" s="102"/>
      <c r="N131" s="102"/>
      <c r="O131" s="102"/>
    </row>
    <row r="132" spans="1:240" s="32" customFormat="1" ht="39.75" customHeight="1">
      <c r="A132" s="110">
        <v>4</v>
      </c>
      <c r="B132" s="31" t="s">
        <v>958</v>
      </c>
      <c r="C132" s="140"/>
      <c r="D132" s="31"/>
      <c r="E132" s="31"/>
      <c r="F132" s="31"/>
      <c r="G132" s="31"/>
      <c r="H132" s="31"/>
      <c r="I132" s="31"/>
      <c r="J132" s="31"/>
      <c r="K132" s="50">
        <v>1600</v>
      </c>
      <c r="L132" s="52">
        <f t="shared" si="0"/>
        <v>1600</v>
      </c>
      <c r="M132" s="102"/>
      <c r="N132" s="102"/>
      <c r="O132" s="102"/>
    </row>
    <row r="133" spans="1:240" s="32" customFormat="1" ht="39.75" customHeight="1">
      <c r="A133" s="110">
        <v>5</v>
      </c>
      <c r="B133" s="31" t="s">
        <v>959</v>
      </c>
      <c r="C133" s="140"/>
      <c r="D133" s="31"/>
      <c r="E133" s="31"/>
      <c r="F133" s="31"/>
      <c r="G133" s="31"/>
      <c r="H133" s="31"/>
      <c r="I133" s="31"/>
      <c r="J133" s="31"/>
      <c r="K133" s="50">
        <f>L133</f>
        <v>4250</v>
      </c>
      <c r="L133" s="52">
        <v>4250</v>
      </c>
      <c r="M133" s="102"/>
      <c r="N133" s="102"/>
      <c r="O133" s="102"/>
    </row>
    <row r="134" spans="1:240" s="32" customFormat="1" ht="39.75" customHeight="1">
      <c r="A134" s="110">
        <v>6</v>
      </c>
      <c r="B134" s="133" t="s">
        <v>960</v>
      </c>
      <c r="C134" s="140"/>
      <c r="D134" s="31"/>
      <c r="E134" s="31"/>
      <c r="F134" s="31"/>
      <c r="G134" s="31"/>
      <c r="H134" s="31"/>
      <c r="I134" s="31"/>
      <c r="J134" s="31"/>
      <c r="K134" s="50">
        <f>L134</f>
        <v>1350</v>
      </c>
      <c r="L134" s="52">
        <v>1350</v>
      </c>
      <c r="M134" s="102"/>
      <c r="N134" s="102"/>
      <c r="O134" s="102"/>
    </row>
    <row r="135" spans="1:240" s="32" customFormat="1" ht="41.1" customHeight="1">
      <c r="A135" s="110">
        <v>7</v>
      </c>
      <c r="B135" s="31" t="s">
        <v>2208</v>
      </c>
      <c r="C135" s="140"/>
      <c r="D135" s="31"/>
      <c r="E135" s="31"/>
      <c r="F135" s="31"/>
      <c r="G135" s="31"/>
      <c r="H135" s="31"/>
      <c r="I135" s="31"/>
      <c r="J135" s="31"/>
      <c r="K135" s="50">
        <v>4000</v>
      </c>
      <c r="L135" s="52">
        <f t="shared" si="0"/>
        <v>4000</v>
      </c>
      <c r="M135" s="102"/>
      <c r="N135" s="102"/>
      <c r="O135" s="102"/>
    </row>
    <row r="136" spans="1:240" s="32" customFormat="1" ht="43.5" customHeight="1">
      <c r="A136" s="110">
        <v>8</v>
      </c>
      <c r="B136" s="31" t="s">
        <v>2209</v>
      </c>
      <c r="C136" s="140"/>
      <c r="D136" s="31"/>
      <c r="E136" s="31"/>
      <c r="F136" s="31"/>
      <c r="G136" s="31"/>
      <c r="H136" s="31"/>
      <c r="I136" s="31"/>
      <c r="J136" s="31"/>
      <c r="K136" s="50">
        <v>4000</v>
      </c>
      <c r="L136" s="52">
        <f t="shared" si="0"/>
        <v>4000</v>
      </c>
      <c r="M136" s="102"/>
      <c r="N136" s="102"/>
      <c r="O136" s="102"/>
    </row>
    <row r="137" spans="1:240" s="32" customFormat="1" ht="36.950000000000003" customHeight="1">
      <c r="A137" s="20"/>
      <c r="B137" s="26" t="s">
        <v>986</v>
      </c>
      <c r="C137" s="60"/>
      <c r="D137" s="31"/>
      <c r="E137" s="31"/>
      <c r="F137" s="31"/>
      <c r="G137" s="31"/>
      <c r="H137" s="31"/>
      <c r="I137" s="31"/>
      <c r="J137" s="31"/>
      <c r="K137" s="167">
        <f>+SUM(K138:K155)</f>
        <v>10930</v>
      </c>
      <c r="L137" s="167">
        <f>+SUM(L138:L155)</f>
        <v>10930</v>
      </c>
      <c r="M137" s="321"/>
      <c r="N137" s="102"/>
      <c r="O137" s="102"/>
    </row>
    <row r="138" spans="1:240" s="32" customFormat="1" ht="39.6" customHeight="1">
      <c r="A138" s="20">
        <v>1</v>
      </c>
      <c r="B138" s="48" t="s">
        <v>987</v>
      </c>
      <c r="C138" s="47"/>
      <c r="D138" s="21"/>
      <c r="E138" s="21"/>
      <c r="F138" s="21"/>
      <c r="G138" s="21"/>
      <c r="H138" s="21"/>
      <c r="I138" s="21"/>
      <c r="J138" s="21"/>
      <c r="K138" s="100">
        <v>400</v>
      </c>
      <c r="L138" s="100">
        <v>400</v>
      </c>
      <c r="M138" s="160"/>
      <c r="N138" s="160"/>
      <c r="O138" s="160"/>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c r="BM138" s="22"/>
      <c r="BN138" s="22"/>
      <c r="BO138" s="22"/>
      <c r="BP138" s="22"/>
      <c r="BQ138" s="22"/>
      <c r="BR138" s="22"/>
      <c r="BS138" s="22"/>
      <c r="BT138" s="22"/>
      <c r="BU138" s="22"/>
      <c r="BV138" s="22"/>
      <c r="BW138" s="22"/>
      <c r="BX138" s="22"/>
      <c r="BY138" s="22"/>
      <c r="BZ138" s="22"/>
      <c r="CA138" s="22"/>
      <c r="CB138" s="22"/>
      <c r="CC138" s="22"/>
      <c r="CD138" s="22"/>
      <c r="CE138" s="22"/>
      <c r="CF138" s="22"/>
      <c r="CG138" s="22"/>
      <c r="CH138" s="22"/>
      <c r="CI138" s="22"/>
      <c r="CJ138" s="22"/>
      <c r="CK138" s="22"/>
      <c r="CL138" s="22"/>
      <c r="CM138" s="22"/>
      <c r="CN138" s="22"/>
      <c r="CO138" s="22"/>
      <c r="CP138" s="22"/>
      <c r="CQ138" s="22"/>
      <c r="CR138" s="22"/>
      <c r="CS138" s="22"/>
      <c r="CT138" s="22"/>
      <c r="CU138" s="22"/>
      <c r="CV138" s="22"/>
      <c r="CW138" s="22"/>
      <c r="CX138" s="22"/>
      <c r="CY138" s="22"/>
      <c r="CZ138" s="22"/>
      <c r="DA138" s="22"/>
      <c r="DB138" s="22"/>
      <c r="DC138" s="22"/>
      <c r="DD138" s="22"/>
      <c r="DE138" s="22"/>
      <c r="DF138" s="22"/>
      <c r="DG138" s="22"/>
      <c r="DH138" s="22"/>
      <c r="DI138" s="22"/>
      <c r="DJ138" s="22"/>
      <c r="DK138" s="22"/>
      <c r="DL138" s="22"/>
      <c r="DM138" s="22"/>
      <c r="DN138" s="22"/>
      <c r="DO138" s="22"/>
      <c r="DP138" s="22"/>
      <c r="DQ138" s="22"/>
      <c r="DR138" s="22"/>
      <c r="DS138" s="22"/>
      <c r="DT138" s="22"/>
      <c r="DU138" s="22"/>
      <c r="DV138" s="22"/>
      <c r="DW138" s="22"/>
      <c r="DX138" s="22"/>
      <c r="DY138" s="22"/>
      <c r="DZ138" s="22"/>
      <c r="EA138" s="22"/>
      <c r="EB138" s="22"/>
      <c r="EC138" s="22"/>
      <c r="ED138" s="22"/>
      <c r="EE138" s="22"/>
      <c r="EF138" s="22"/>
      <c r="EG138" s="22"/>
      <c r="EH138" s="22"/>
      <c r="EI138" s="22"/>
      <c r="EJ138" s="22"/>
      <c r="EK138" s="22"/>
      <c r="EL138" s="22"/>
      <c r="EM138" s="22"/>
      <c r="EN138" s="22"/>
      <c r="EO138" s="22"/>
      <c r="EP138" s="22"/>
      <c r="EQ138" s="22"/>
      <c r="ER138" s="22"/>
      <c r="ES138" s="22"/>
      <c r="ET138" s="22"/>
      <c r="EU138" s="22"/>
      <c r="EV138" s="22"/>
      <c r="EW138" s="22"/>
      <c r="EX138" s="22"/>
      <c r="EY138" s="22"/>
      <c r="EZ138" s="22"/>
      <c r="FA138" s="22"/>
      <c r="FB138" s="22"/>
      <c r="FC138" s="22"/>
      <c r="FD138" s="22"/>
      <c r="FE138" s="22"/>
      <c r="FF138" s="22"/>
      <c r="FG138" s="22"/>
      <c r="FH138" s="22"/>
      <c r="FI138" s="22"/>
      <c r="FJ138" s="22"/>
      <c r="FK138" s="22"/>
      <c r="FL138" s="22"/>
      <c r="FM138" s="22"/>
      <c r="FN138" s="22"/>
      <c r="FO138" s="22"/>
      <c r="FP138" s="22"/>
      <c r="FQ138" s="22"/>
      <c r="FR138" s="22"/>
      <c r="FS138" s="22"/>
      <c r="FT138" s="22"/>
      <c r="FU138" s="22"/>
      <c r="FV138" s="22"/>
      <c r="FW138" s="22"/>
      <c r="FX138" s="22"/>
      <c r="FY138" s="22"/>
      <c r="FZ138" s="22"/>
      <c r="GA138" s="22"/>
      <c r="GB138" s="22"/>
      <c r="GC138" s="22"/>
      <c r="GD138" s="22"/>
      <c r="GE138" s="22"/>
      <c r="GF138" s="22"/>
      <c r="GG138" s="22"/>
      <c r="GH138" s="22"/>
      <c r="GI138" s="22"/>
      <c r="GJ138" s="22"/>
      <c r="GK138" s="22"/>
      <c r="GL138" s="22"/>
      <c r="GM138" s="22"/>
      <c r="GN138" s="22"/>
      <c r="GO138" s="22"/>
      <c r="GP138" s="22"/>
      <c r="GQ138" s="22"/>
      <c r="GR138" s="22"/>
      <c r="GS138" s="22"/>
      <c r="GT138" s="22"/>
      <c r="GU138" s="22"/>
      <c r="GV138" s="22"/>
      <c r="GW138" s="22"/>
      <c r="GX138" s="22"/>
      <c r="GY138" s="22"/>
      <c r="GZ138" s="22"/>
      <c r="HA138" s="22"/>
      <c r="HB138" s="22"/>
      <c r="HC138" s="22"/>
      <c r="HD138" s="22"/>
      <c r="HE138" s="22"/>
      <c r="HF138" s="22"/>
      <c r="HG138" s="22"/>
      <c r="HH138" s="22"/>
      <c r="HI138" s="22"/>
      <c r="HJ138" s="22"/>
      <c r="HK138" s="22"/>
      <c r="HL138" s="22"/>
      <c r="HM138" s="22"/>
      <c r="HN138" s="22"/>
      <c r="HO138" s="22"/>
      <c r="HP138" s="22"/>
      <c r="HQ138" s="22"/>
      <c r="HR138" s="22"/>
      <c r="HS138" s="22"/>
      <c r="HT138" s="22"/>
      <c r="HU138" s="22"/>
      <c r="HV138" s="22"/>
      <c r="HW138" s="22"/>
      <c r="HX138" s="22"/>
      <c r="HY138" s="22"/>
      <c r="HZ138" s="22"/>
      <c r="IA138" s="22"/>
      <c r="IB138" s="22"/>
      <c r="IC138" s="22"/>
      <c r="ID138" s="22"/>
      <c r="IE138" s="22"/>
      <c r="IF138" s="22"/>
    </row>
    <row r="139" spans="1:240" s="32" customFormat="1" ht="51" customHeight="1">
      <c r="A139" s="20">
        <v>2</v>
      </c>
      <c r="B139" s="48" t="s">
        <v>989</v>
      </c>
      <c r="C139" s="20"/>
      <c r="D139" s="31"/>
      <c r="E139" s="31"/>
      <c r="F139" s="31"/>
      <c r="G139" s="31"/>
      <c r="H139" s="31"/>
      <c r="I139" s="31"/>
      <c r="J139" s="31"/>
      <c r="K139" s="100">
        <v>200</v>
      </c>
      <c r="L139" s="100">
        <v>200</v>
      </c>
      <c r="M139" s="102"/>
      <c r="N139" s="102"/>
      <c r="O139" s="102"/>
    </row>
    <row r="140" spans="1:240" s="32" customFormat="1" ht="45" customHeight="1">
      <c r="A140" s="20">
        <v>3</v>
      </c>
      <c r="B140" s="48" t="s">
        <v>990</v>
      </c>
      <c r="C140" s="20"/>
      <c r="D140" s="31"/>
      <c r="E140" s="31"/>
      <c r="F140" s="31"/>
      <c r="G140" s="31"/>
      <c r="H140" s="31"/>
      <c r="I140" s="31"/>
      <c r="J140" s="31"/>
      <c r="K140" s="100">
        <v>600</v>
      </c>
      <c r="L140" s="100">
        <v>600</v>
      </c>
      <c r="M140" s="102"/>
      <c r="N140" s="102"/>
      <c r="O140" s="102"/>
    </row>
    <row r="141" spans="1:240" s="32" customFormat="1" ht="50.45" customHeight="1">
      <c r="A141" s="20">
        <v>4</v>
      </c>
      <c r="B141" s="48" t="s">
        <v>992</v>
      </c>
      <c r="C141" s="20"/>
      <c r="D141" s="31"/>
      <c r="E141" s="31"/>
      <c r="F141" s="31"/>
      <c r="G141" s="31"/>
      <c r="H141" s="31"/>
      <c r="I141" s="31"/>
      <c r="J141" s="31"/>
      <c r="K141" s="100">
        <v>400</v>
      </c>
      <c r="L141" s="100">
        <v>400</v>
      </c>
      <c r="M141" s="102"/>
      <c r="N141" s="102"/>
      <c r="O141" s="102"/>
    </row>
    <row r="142" spans="1:240" s="32" customFormat="1" ht="54" customHeight="1">
      <c r="A142" s="20">
        <v>5</v>
      </c>
      <c r="B142" s="48" t="s">
        <v>993</v>
      </c>
      <c r="C142" s="20"/>
      <c r="D142" s="31"/>
      <c r="E142" s="31"/>
      <c r="F142" s="31"/>
      <c r="G142" s="31"/>
      <c r="H142" s="31"/>
      <c r="I142" s="31"/>
      <c r="J142" s="31"/>
      <c r="K142" s="100">
        <v>800</v>
      </c>
      <c r="L142" s="100">
        <v>800</v>
      </c>
      <c r="M142" s="102"/>
      <c r="N142" s="102"/>
      <c r="O142" s="102"/>
    </row>
    <row r="143" spans="1:240" s="32" customFormat="1" ht="53.1" customHeight="1">
      <c r="A143" s="20">
        <v>6</v>
      </c>
      <c r="B143" s="48" t="s">
        <v>994</v>
      </c>
      <c r="C143" s="89"/>
      <c r="D143" s="62"/>
      <c r="E143" s="62"/>
      <c r="F143" s="62"/>
      <c r="G143" s="62"/>
      <c r="H143" s="62"/>
      <c r="I143" s="62"/>
      <c r="J143" s="62"/>
      <c r="K143" s="100">
        <v>400</v>
      </c>
      <c r="L143" s="100">
        <v>400</v>
      </c>
      <c r="M143" s="317"/>
      <c r="N143" s="317"/>
      <c r="O143" s="317"/>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row>
    <row r="144" spans="1:240" s="32" customFormat="1" ht="47.45" customHeight="1">
      <c r="A144" s="20">
        <v>7</v>
      </c>
      <c r="B144" s="48" t="s">
        <v>995</v>
      </c>
      <c r="C144" s="20"/>
      <c r="D144" s="31"/>
      <c r="E144" s="31"/>
      <c r="F144" s="31"/>
      <c r="G144" s="31"/>
      <c r="H144" s="31"/>
      <c r="I144" s="31"/>
      <c r="J144" s="31"/>
      <c r="K144" s="100">
        <v>480</v>
      </c>
      <c r="L144" s="100">
        <v>480</v>
      </c>
      <c r="M144" s="102"/>
      <c r="N144" s="102"/>
      <c r="O144" s="102"/>
    </row>
    <row r="145" spans="1:240" s="32" customFormat="1" ht="37.5">
      <c r="A145" s="20">
        <v>8</v>
      </c>
      <c r="B145" s="48" t="s">
        <v>996</v>
      </c>
      <c r="C145" s="20"/>
      <c r="D145" s="31"/>
      <c r="E145" s="31"/>
      <c r="F145" s="31"/>
      <c r="G145" s="31"/>
      <c r="H145" s="31"/>
      <c r="I145" s="31"/>
      <c r="J145" s="31"/>
      <c r="K145" s="100">
        <v>150</v>
      </c>
      <c r="L145" s="100">
        <v>150</v>
      </c>
      <c r="M145" s="102"/>
      <c r="N145" s="102"/>
      <c r="O145" s="102"/>
    </row>
    <row r="146" spans="1:240" s="32" customFormat="1" ht="52.5" customHeight="1">
      <c r="A146" s="20">
        <v>9</v>
      </c>
      <c r="B146" s="48" t="s">
        <v>997</v>
      </c>
      <c r="C146" s="20"/>
      <c r="D146" s="31"/>
      <c r="E146" s="31"/>
      <c r="F146" s="31"/>
      <c r="G146" s="31"/>
      <c r="H146" s="31"/>
      <c r="I146" s="31"/>
      <c r="J146" s="31"/>
      <c r="K146" s="100">
        <v>400</v>
      </c>
      <c r="L146" s="100">
        <v>400</v>
      </c>
      <c r="M146" s="102"/>
      <c r="N146" s="102"/>
      <c r="O146" s="102"/>
    </row>
    <row r="147" spans="1:240" s="32" customFormat="1" ht="37.5">
      <c r="A147" s="20">
        <v>10</v>
      </c>
      <c r="B147" s="48" t="s">
        <v>998</v>
      </c>
      <c r="C147" s="20"/>
      <c r="D147" s="31"/>
      <c r="E147" s="31"/>
      <c r="F147" s="31"/>
      <c r="G147" s="31"/>
      <c r="H147" s="31"/>
      <c r="I147" s="31"/>
      <c r="J147" s="31"/>
      <c r="K147" s="100">
        <v>100</v>
      </c>
      <c r="L147" s="100">
        <v>100</v>
      </c>
      <c r="M147" s="102"/>
      <c r="N147" s="102"/>
      <c r="O147" s="102"/>
    </row>
    <row r="148" spans="1:240" s="22" customFormat="1" ht="51" customHeight="1">
      <c r="A148" s="20">
        <v>11</v>
      </c>
      <c r="B148" s="48" t="s">
        <v>1000</v>
      </c>
      <c r="C148" s="20"/>
      <c r="D148" s="31"/>
      <c r="E148" s="31"/>
      <c r="F148" s="31"/>
      <c r="G148" s="31"/>
      <c r="H148" s="31"/>
      <c r="I148" s="31"/>
      <c r="J148" s="31"/>
      <c r="K148" s="100">
        <v>300</v>
      </c>
      <c r="L148" s="100">
        <v>300</v>
      </c>
      <c r="M148" s="102"/>
      <c r="N148" s="102"/>
      <c r="O148" s="10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c r="BM148" s="32"/>
      <c r="BN148" s="32"/>
      <c r="BO148" s="32"/>
      <c r="BP148" s="32"/>
      <c r="BQ148" s="32"/>
      <c r="BR148" s="32"/>
      <c r="BS148" s="32"/>
      <c r="BT148" s="32"/>
      <c r="BU148" s="32"/>
      <c r="BV148" s="32"/>
      <c r="BW148" s="32"/>
      <c r="BX148" s="32"/>
      <c r="BY148" s="32"/>
      <c r="BZ148" s="32"/>
      <c r="CA148" s="32"/>
      <c r="CB148" s="32"/>
      <c r="CC148" s="32"/>
      <c r="CD148" s="32"/>
      <c r="CE148" s="32"/>
      <c r="CF148" s="32"/>
      <c r="CG148" s="32"/>
      <c r="CH148" s="32"/>
      <c r="CI148" s="32"/>
      <c r="CJ148" s="32"/>
      <c r="CK148" s="32"/>
      <c r="CL148" s="32"/>
      <c r="CM148" s="32"/>
      <c r="CN148" s="32"/>
      <c r="CO148" s="32"/>
      <c r="CP148" s="32"/>
      <c r="CQ148" s="32"/>
      <c r="CR148" s="32"/>
      <c r="CS148" s="32"/>
      <c r="CT148" s="32"/>
      <c r="CU148" s="32"/>
      <c r="CV148" s="32"/>
      <c r="CW148" s="32"/>
      <c r="CX148" s="32"/>
      <c r="CY148" s="32"/>
      <c r="CZ148" s="32"/>
      <c r="DA148" s="32"/>
      <c r="DB148" s="32"/>
      <c r="DC148" s="32"/>
      <c r="DD148" s="32"/>
      <c r="DE148" s="32"/>
      <c r="DF148" s="32"/>
      <c r="DG148" s="32"/>
      <c r="DH148" s="32"/>
      <c r="DI148" s="32"/>
      <c r="DJ148" s="32"/>
      <c r="DK148" s="32"/>
      <c r="DL148" s="32"/>
      <c r="DM148" s="32"/>
      <c r="DN148" s="32"/>
      <c r="DO148" s="32"/>
      <c r="DP148" s="32"/>
      <c r="DQ148" s="32"/>
      <c r="DR148" s="32"/>
      <c r="DS148" s="32"/>
      <c r="DT148" s="32"/>
      <c r="DU148" s="32"/>
      <c r="DV148" s="32"/>
      <c r="DW148" s="32"/>
      <c r="DX148" s="32"/>
      <c r="DY148" s="32"/>
      <c r="DZ148" s="32"/>
      <c r="EA148" s="32"/>
      <c r="EB148" s="32"/>
      <c r="EC148" s="32"/>
      <c r="ED148" s="32"/>
      <c r="EE148" s="32"/>
      <c r="EF148" s="32"/>
      <c r="EG148" s="32"/>
      <c r="EH148" s="32"/>
      <c r="EI148" s="32"/>
      <c r="EJ148" s="32"/>
      <c r="EK148" s="32"/>
      <c r="EL148" s="32"/>
      <c r="EM148" s="32"/>
      <c r="EN148" s="32"/>
      <c r="EO148" s="32"/>
      <c r="EP148" s="32"/>
      <c r="EQ148" s="32"/>
      <c r="ER148" s="32"/>
      <c r="ES148" s="32"/>
      <c r="ET148" s="32"/>
      <c r="EU148" s="32"/>
      <c r="EV148" s="32"/>
      <c r="EW148" s="32"/>
      <c r="EX148" s="32"/>
      <c r="EY148" s="32"/>
      <c r="EZ148" s="32"/>
      <c r="FA148" s="32"/>
      <c r="FB148" s="32"/>
      <c r="FC148" s="32"/>
      <c r="FD148" s="32"/>
      <c r="FE148" s="32"/>
      <c r="FF148" s="32"/>
      <c r="FG148" s="32"/>
      <c r="FH148" s="32"/>
      <c r="FI148" s="32"/>
      <c r="FJ148" s="32"/>
      <c r="FK148" s="32"/>
      <c r="FL148" s="32"/>
      <c r="FM148" s="32"/>
      <c r="FN148" s="32"/>
      <c r="FO148" s="32"/>
      <c r="FP148" s="32"/>
      <c r="FQ148" s="32"/>
      <c r="FR148" s="32"/>
      <c r="FS148" s="32"/>
      <c r="FT148" s="32"/>
      <c r="FU148" s="32"/>
      <c r="FV148" s="32"/>
      <c r="FW148" s="32"/>
      <c r="FX148" s="32"/>
      <c r="FY148" s="32"/>
      <c r="FZ148" s="32"/>
      <c r="GA148" s="32"/>
      <c r="GB148" s="32"/>
      <c r="GC148" s="32"/>
      <c r="GD148" s="32"/>
      <c r="GE148" s="32"/>
      <c r="GF148" s="32"/>
      <c r="GG148" s="32"/>
      <c r="GH148" s="32"/>
      <c r="GI148" s="32"/>
      <c r="GJ148" s="32"/>
      <c r="GK148" s="32"/>
      <c r="GL148" s="32"/>
      <c r="GM148" s="32"/>
      <c r="GN148" s="32"/>
      <c r="GO148" s="32"/>
      <c r="GP148" s="32"/>
      <c r="GQ148" s="32"/>
      <c r="GR148" s="32"/>
      <c r="GS148" s="32"/>
      <c r="GT148" s="32"/>
      <c r="GU148" s="32"/>
      <c r="GV148" s="32"/>
      <c r="GW148" s="32"/>
      <c r="GX148" s="32"/>
      <c r="GY148" s="32"/>
      <c r="GZ148" s="32"/>
      <c r="HA148" s="32"/>
      <c r="HB148" s="32"/>
      <c r="HC148" s="32"/>
      <c r="HD148" s="32"/>
      <c r="HE148" s="32"/>
      <c r="HF148" s="32"/>
      <c r="HG148" s="32"/>
      <c r="HH148" s="32"/>
      <c r="HI148" s="32"/>
      <c r="HJ148" s="32"/>
      <c r="HK148" s="32"/>
      <c r="HL148" s="32"/>
      <c r="HM148" s="32"/>
      <c r="HN148" s="32"/>
      <c r="HO148" s="32"/>
      <c r="HP148" s="32"/>
      <c r="HQ148" s="32"/>
      <c r="HR148" s="32"/>
      <c r="HS148" s="32"/>
      <c r="HT148" s="32"/>
      <c r="HU148" s="32"/>
      <c r="HV148" s="32"/>
      <c r="HW148" s="32"/>
      <c r="HX148" s="32"/>
      <c r="HY148" s="32"/>
      <c r="HZ148" s="32"/>
      <c r="IA148" s="32"/>
      <c r="IB148" s="32"/>
      <c r="IC148" s="32"/>
      <c r="ID148" s="32"/>
      <c r="IE148" s="32"/>
      <c r="IF148" s="32"/>
    </row>
    <row r="149" spans="1:240" s="22" customFormat="1" ht="40.5" customHeight="1">
      <c r="A149" s="20">
        <v>12</v>
      </c>
      <c r="B149" s="48" t="s">
        <v>1001</v>
      </c>
      <c r="C149" s="20"/>
      <c r="D149" s="31"/>
      <c r="E149" s="31"/>
      <c r="F149" s="31"/>
      <c r="G149" s="31"/>
      <c r="H149" s="31"/>
      <c r="I149" s="31"/>
      <c r="J149" s="31"/>
      <c r="K149" s="100">
        <v>600</v>
      </c>
      <c r="L149" s="100">
        <v>600</v>
      </c>
      <c r="M149" s="102"/>
      <c r="N149" s="102"/>
      <c r="O149" s="10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c r="BL149" s="32"/>
      <c r="BM149" s="32"/>
      <c r="BN149" s="32"/>
      <c r="BO149" s="32"/>
      <c r="BP149" s="32"/>
      <c r="BQ149" s="32"/>
      <c r="BR149" s="32"/>
      <c r="BS149" s="32"/>
      <c r="BT149" s="32"/>
      <c r="BU149" s="32"/>
      <c r="BV149" s="32"/>
      <c r="BW149" s="32"/>
      <c r="BX149" s="32"/>
      <c r="BY149" s="32"/>
      <c r="BZ149" s="32"/>
      <c r="CA149" s="32"/>
      <c r="CB149" s="32"/>
      <c r="CC149" s="32"/>
      <c r="CD149" s="32"/>
      <c r="CE149" s="32"/>
      <c r="CF149" s="32"/>
      <c r="CG149" s="32"/>
      <c r="CH149" s="32"/>
      <c r="CI149" s="32"/>
      <c r="CJ149" s="32"/>
      <c r="CK149" s="32"/>
      <c r="CL149" s="32"/>
      <c r="CM149" s="32"/>
      <c r="CN149" s="32"/>
      <c r="CO149" s="32"/>
      <c r="CP149" s="32"/>
      <c r="CQ149" s="32"/>
      <c r="CR149" s="32"/>
      <c r="CS149" s="32"/>
      <c r="CT149" s="32"/>
      <c r="CU149" s="32"/>
      <c r="CV149" s="32"/>
      <c r="CW149" s="32"/>
      <c r="CX149" s="32"/>
      <c r="CY149" s="32"/>
      <c r="CZ149" s="32"/>
      <c r="DA149" s="32"/>
      <c r="DB149" s="32"/>
      <c r="DC149" s="32"/>
      <c r="DD149" s="32"/>
      <c r="DE149" s="32"/>
      <c r="DF149" s="32"/>
      <c r="DG149" s="32"/>
      <c r="DH149" s="32"/>
      <c r="DI149" s="32"/>
      <c r="DJ149" s="32"/>
      <c r="DK149" s="32"/>
      <c r="DL149" s="32"/>
      <c r="DM149" s="32"/>
      <c r="DN149" s="32"/>
      <c r="DO149" s="32"/>
      <c r="DP149" s="32"/>
      <c r="DQ149" s="32"/>
      <c r="DR149" s="32"/>
      <c r="DS149" s="32"/>
      <c r="DT149" s="32"/>
      <c r="DU149" s="32"/>
      <c r="DV149" s="32"/>
      <c r="DW149" s="32"/>
      <c r="DX149" s="32"/>
      <c r="DY149" s="32"/>
      <c r="DZ149" s="32"/>
      <c r="EA149" s="32"/>
      <c r="EB149" s="32"/>
      <c r="EC149" s="32"/>
      <c r="ED149" s="32"/>
      <c r="EE149" s="32"/>
      <c r="EF149" s="32"/>
      <c r="EG149" s="32"/>
      <c r="EH149" s="32"/>
      <c r="EI149" s="32"/>
      <c r="EJ149" s="32"/>
      <c r="EK149" s="32"/>
      <c r="EL149" s="32"/>
      <c r="EM149" s="32"/>
      <c r="EN149" s="32"/>
      <c r="EO149" s="32"/>
      <c r="EP149" s="32"/>
      <c r="EQ149" s="32"/>
      <c r="ER149" s="32"/>
      <c r="ES149" s="32"/>
      <c r="ET149" s="32"/>
      <c r="EU149" s="32"/>
      <c r="EV149" s="32"/>
      <c r="EW149" s="32"/>
      <c r="EX149" s="32"/>
      <c r="EY149" s="32"/>
      <c r="EZ149" s="32"/>
      <c r="FA149" s="32"/>
      <c r="FB149" s="32"/>
      <c r="FC149" s="32"/>
      <c r="FD149" s="32"/>
      <c r="FE149" s="32"/>
      <c r="FF149" s="32"/>
      <c r="FG149" s="32"/>
      <c r="FH149" s="32"/>
      <c r="FI149" s="32"/>
      <c r="FJ149" s="32"/>
      <c r="FK149" s="32"/>
      <c r="FL149" s="32"/>
      <c r="FM149" s="32"/>
      <c r="FN149" s="32"/>
      <c r="FO149" s="32"/>
      <c r="FP149" s="32"/>
      <c r="FQ149" s="32"/>
      <c r="FR149" s="32"/>
      <c r="FS149" s="32"/>
      <c r="FT149" s="32"/>
      <c r="FU149" s="32"/>
      <c r="FV149" s="32"/>
      <c r="FW149" s="32"/>
      <c r="FX149" s="32"/>
      <c r="FY149" s="32"/>
      <c r="FZ149" s="32"/>
      <c r="GA149" s="32"/>
      <c r="GB149" s="32"/>
      <c r="GC149" s="32"/>
      <c r="GD149" s="32"/>
      <c r="GE149" s="32"/>
      <c r="GF149" s="32"/>
      <c r="GG149" s="32"/>
      <c r="GH149" s="32"/>
      <c r="GI149" s="32"/>
      <c r="GJ149" s="32"/>
      <c r="GK149" s="32"/>
      <c r="GL149" s="32"/>
      <c r="GM149" s="32"/>
      <c r="GN149" s="32"/>
      <c r="GO149" s="32"/>
      <c r="GP149" s="32"/>
      <c r="GQ149" s="32"/>
      <c r="GR149" s="32"/>
      <c r="GS149" s="32"/>
      <c r="GT149" s="32"/>
      <c r="GU149" s="32"/>
      <c r="GV149" s="32"/>
      <c r="GW149" s="32"/>
      <c r="GX149" s="32"/>
      <c r="GY149" s="32"/>
      <c r="GZ149" s="32"/>
      <c r="HA149" s="32"/>
      <c r="HB149" s="32"/>
      <c r="HC149" s="32"/>
      <c r="HD149" s="32"/>
      <c r="HE149" s="32"/>
      <c r="HF149" s="32"/>
      <c r="HG149" s="32"/>
      <c r="HH149" s="32"/>
      <c r="HI149" s="32"/>
      <c r="HJ149" s="32"/>
      <c r="HK149" s="32"/>
      <c r="HL149" s="32"/>
      <c r="HM149" s="32"/>
      <c r="HN149" s="32"/>
      <c r="HO149" s="32"/>
      <c r="HP149" s="32"/>
      <c r="HQ149" s="32"/>
      <c r="HR149" s="32"/>
      <c r="HS149" s="32"/>
      <c r="HT149" s="32"/>
      <c r="HU149" s="32"/>
      <c r="HV149" s="32"/>
      <c r="HW149" s="32"/>
      <c r="HX149" s="32"/>
      <c r="HY149" s="32"/>
      <c r="HZ149" s="32"/>
      <c r="IA149" s="32"/>
      <c r="IB149" s="32"/>
      <c r="IC149" s="32"/>
      <c r="ID149" s="32"/>
      <c r="IE149" s="32"/>
      <c r="IF149" s="32"/>
    </row>
    <row r="150" spans="1:240" s="22" customFormat="1" ht="37.5">
      <c r="A150" s="20">
        <v>13</v>
      </c>
      <c r="B150" s="48" t="s">
        <v>1002</v>
      </c>
      <c r="C150" s="20"/>
      <c r="D150" s="31"/>
      <c r="E150" s="31"/>
      <c r="F150" s="31"/>
      <c r="G150" s="31"/>
      <c r="H150" s="31"/>
      <c r="I150" s="31"/>
      <c r="J150" s="31"/>
      <c r="K150" s="100">
        <v>300</v>
      </c>
      <c r="L150" s="100">
        <v>300</v>
      </c>
      <c r="M150" s="102"/>
      <c r="N150" s="102"/>
      <c r="O150" s="10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c r="BL150" s="32"/>
      <c r="BM150" s="32"/>
      <c r="BN150" s="32"/>
      <c r="BO150" s="32"/>
      <c r="BP150" s="32"/>
      <c r="BQ150" s="32"/>
      <c r="BR150" s="32"/>
      <c r="BS150" s="32"/>
      <c r="BT150" s="32"/>
      <c r="BU150" s="32"/>
      <c r="BV150" s="32"/>
      <c r="BW150" s="32"/>
      <c r="BX150" s="32"/>
      <c r="BY150" s="32"/>
      <c r="BZ150" s="32"/>
      <c r="CA150" s="32"/>
      <c r="CB150" s="32"/>
      <c r="CC150" s="32"/>
      <c r="CD150" s="32"/>
      <c r="CE150" s="32"/>
      <c r="CF150" s="32"/>
      <c r="CG150" s="32"/>
      <c r="CH150" s="32"/>
      <c r="CI150" s="32"/>
      <c r="CJ150" s="32"/>
      <c r="CK150" s="32"/>
      <c r="CL150" s="32"/>
      <c r="CM150" s="32"/>
      <c r="CN150" s="32"/>
      <c r="CO150" s="32"/>
      <c r="CP150" s="32"/>
      <c r="CQ150" s="32"/>
      <c r="CR150" s="32"/>
      <c r="CS150" s="32"/>
      <c r="CT150" s="32"/>
      <c r="CU150" s="32"/>
      <c r="CV150" s="32"/>
      <c r="CW150" s="32"/>
      <c r="CX150" s="32"/>
      <c r="CY150" s="32"/>
      <c r="CZ150" s="32"/>
      <c r="DA150" s="32"/>
      <c r="DB150" s="32"/>
      <c r="DC150" s="32"/>
      <c r="DD150" s="32"/>
      <c r="DE150" s="32"/>
      <c r="DF150" s="32"/>
      <c r="DG150" s="32"/>
      <c r="DH150" s="32"/>
      <c r="DI150" s="32"/>
      <c r="DJ150" s="32"/>
      <c r="DK150" s="32"/>
      <c r="DL150" s="32"/>
      <c r="DM150" s="32"/>
      <c r="DN150" s="32"/>
      <c r="DO150" s="32"/>
      <c r="DP150" s="32"/>
      <c r="DQ150" s="32"/>
      <c r="DR150" s="32"/>
      <c r="DS150" s="32"/>
      <c r="DT150" s="32"/>
      <c r="DU150" s="32"/>
      <c r="DV150" s="32"/>
      <c r="DW150" s="32"/>
      <c r="DX150" s="32"/>
      <c r="DY150" s="32"/>
      <c r="DZ150" s="32"/>
      <c r="EA150" s="32"/>
      <c r="EB150" s="32"/>
      <c r="EC150" s="32"/>
      <c r="ED150" s="32"/>
      <c r="EE150" s="32"/>
      <c r="EF150" s="32"/>
      <c r="EG150" s="32"/>
      <c r="EH150" s="32"/>
      <c r="EI150" s="32"/>
      <c r="EJ150" s="32"/>
      <c r="EK150" s="32"/>
      <c r="EL150" s="32"/>
      <c r="EM150" s="32"/>
      <c r="EN150" s="32"/>
      <c r="EO150" s="32"/>
      <c r="EP150" s="32"/>
      <c r="EQ150" s="32"/>
      <c r="ER150" s="32"/>
      <c r="ES150" s="32"/>
      <c r="ET150" s="32"/>
      <c r="EU150" s="32"/>
      <c r="EV150" s="32"/>
      <c r="EW150" s="32"/>
      <c r="EX150" s="32"/>
      <c r="EY150" s="32"/>
      <c r="EZ150" s="32"/>
      <c r="FA150" s="32"/>
      <c r="FB150" s="32"/>
      <c r="FC150" s="32"/>
      <c r="FD150" s="32"/>
      <c r="FE150" s="32"/>
      <c r="FF150" s="32"/>
      <c r="FG150" s="32"/>
      <c r="FH150" s="32"/>
      <c r="FI150" s="32"/>
      <c r="FJ150" s="32"/>
      <c r="FK150" s="32"/>
      <c r="FL150" s="32"/>
      <c r="FM150" s="32"/>
      <c r="FN150" s="32"/>
      <c r="FO150" s="32"/>
      <c r="FP150" s="32"/>
      <c r="FQ150" s="32"/>
      <c r="FR150" s="32"/>
      <c r="FS150" s="32"/>
      <c r="FT150" s="32"/>
      <c r="FU150" s="32"/>
      <c r="FV150" s="32"/>
      <c r="FW150" s="32"/>
      <c r="FX150" s="32"/>
      <c r="FY150" s="32"/>
      <c r="FZ150" s="32"/>
      <c r="GA150" s="32"/>
      <c r="GB150" s="32"/>
      <c r="GC150" s="32"/>
      <c r="GD150" s="32"/>
      <c r="GE150" s="32"/>
      <c r="GF150" s="32"/>
      <c r="GG150" s="32"/>
      <c r="GH150" s="32"/>
      <c r="GI150" s="32"/>
      <c r="GJ150" s="32"/>
      <c r="GK150" s="32"/>
      <c r="GL150" s="32"/>
      <c r="GM150" s="32"/>
      <c r="GN150" s="32"/>
      <c r="GO150" s="32"/>
      <c r="GP150" s="32"/>
      <c r="GQ150" s="32"/>
      <c r="GR150" s="32"/>
      <c r="GS150" s="32"/>
      <c r="GT150" s="32"/>
      <c r="GU150" s="32"/>
      <c r="GV150" s="32"/>
      <c r="GW150" s="32"/>
      <c r="GX150" s="32"/>
      <c r="GY150" s="32"/>
      <c r="GZ150" s="32"/>
      <c r="HA150" s="32"/>
      <c r="HB150" s="32"/>
      <c r="HC150" s="32"/>
      <c r="HD150" s="32"/>
      <c r="HE150" s="32"/>
      <c r="HF150" s="32"/>
      <c r="HG150" s="32"/>
      <c r="HH150" s="32"/>
      <c r="HI150" s="32"/>
      <c r="HJ150" s="32"/>
      <c r="HK150" s="32"/>
      <c r="HL150" s="32"/>
      <c r="HM150" s="32"/>
      <c r="HN150" s="32"/>
      <c r="HO150" s="32"/>
      <c r="HP150" s="32"/>
      <c r="HQ150" s="32"/>
      <c r="HR150" s="32"/>
      <c r="HS150" s="32"/>
      <c r="HT150" s="32"/>
      <c r="HU150" s="32"/>
      <c r="HV150" s="32"/>
      <c r="HW150" s="32"/>
      <c r="HX150" s="32"/>
      <c r="HY150" s="32"/>
      <c r="HZ150" s="32"/>
      <c r="IA150" s="32"/>
      <c r="IB150" s="32"/>
      <c r="IC150" s="32"/>
      <c r="ID150" s="32"/>
      <c r="IE150" s="32"/>
      <c r="IF150" s="32"/>
    </row>
    <row r="151" spans="1:240" s="22" customFormat="1" ht="35.450000000000003" customHeight="1">
      <c r="A151" s="20">
        <v>14</v>
      </c>
      <c r="B151" s="48" t="s">
        <v>1003</v>
      </c>
      <c r="C151" s="20"/>
      <c r="D151" s="31"/>
      <c r="E151" s="31"/>
      <c r="F151" s="31"/>
      <c r="G151" s="31"/>
      <c r="H151" s="31"/>
      <c r="I151" s="31"/>
      <c r="J151" s="31"/>
      <c r="K151" s="100">
        <v>400</v>
      </c>
      <c r="L151" s="100">
        <v>400</v>
      </c>
      <c r="M151" s="102"/>
      <c r="N151" s="102"/>
      <c r="O151" s="10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c r="BL151" s="32"/>
      <c r="BM151" s="32"/>
      <c r="BN151" s="32"/>
      <c r="BO151" s="32"/>
      <c r="BP151" s="32"/>
      <c r="BQ151" s="32"/>
      <c r="BR151" s="32"/>
      <c r="BS151" s="32"/>
      <c r="BT151" s="32"/>
      <c r="BU151" s="32"/>
      <c r="BV151" s="32"/>
      <c r="BW151" s="32"/>
      <c r="BX151" s="32"/>
      <c r="BY151" s="32"/>
      <c r="BZ151" s="32"/>
      <c r="CA151" s="32"/>
      <c r="CB151" s="32"/>
      <c r="CC151" s="32"/>
      <c r="CD151" s="32"/>
      <c r="CE151" s="32"/>
      <c r="CF151" s="32"/>
      <c r="CG151" s="32"/>
      <c r="CH151" s="32"/>
      <c r="CI151" s="32"/>
      <c r="CJ151" s="32"/>
      <c r="CK151" s="32"/>
      <c r="CL151" s="32"/>
      <c r="CM151" s="32"/>
      <c r="CN151" s="32"/>
      <c r="CO151" s="32"/>
      <c r="CP151" s="32"/>
      <c r="CQ151" s="32"/>
      <c r="CR151" s="32"/>
      <c r="CS151" s="32"/>
      <c r="CT151" s="32"/>
      <c r="CU151" s="32"/>
      <c r="CV151" s="32"/>
      <c r="CW151" s="32"/>
      <c r="CX151" s="32"/>
      <c r="CY151" s="32"/>
      <c r="CZ151" s="32"/>
      <c r="DA151" s="32"/>
      <c r="DB151" s="32"/>
      <c r="DC151" s="32"/>
      <c r="DD151" s="32"/>
      <c r="DE151" s="32"/>
      <c r="DF151" s="32"/>
      <c r="DG151" s="32"/>
      <c r="DH151" s="32"/>
      <c r="DI151" s="32"/>
      <c r="DJ151" s="32"/>
      <c r="DK151" s="32"/>
      <c r="DL151" s="32"/>
      <c r="DM151" s="32"/>
      <c r="DN151" s="32"/>
      <c r="DO151" s="32"/>
      <c r="DP151" s="32"/>
      <c r="DQ151" s="32"/>
      <c r="DR151" s="32"/>
      <c r="DS151" s="32"/>
      <c r="DT151" s="32"/>
      <c r="DU151" s="32"/>
      <c r="DV151" s="32"/>
      <c r="DW151" s="32"/>
      <c r="DX151" s="32"/>
      <c r="DY151" s="32"/>
      <c r="DZ151" s="32"/>
      <c r="EA151" s="32"/>
      <c r="EB151" s="32"/>
      <c r="EC151" s="32"/>
      <c r="ED151" s="32"/>
      <c r="EE151" s="32"/>
      <c r="EF151" s="32"/>
      <c r="EG151" s="32"/>
      <c r="EH151" s="32"/>
      <c r="EI151" s="32"/>
      <c r="EJ151" s="32"/>
      <c r="EK151" s="32"/>
      <c r="EL151" s="32"/>
      <c r="EM151" s="32"/>
      <c r="EN151" s="32"/>
      <c r="EO151" s="32"/>
      <c r="EP151" s="32"/>
      <c r="EQ151" s="32"/>
      <c r="ER151" s="32"/>
      <c r="ES151" s="32"/>
      <c r="ET151" s="32"/>
      <c r="EU151" s="32"/>
      <c r="EV151" s="32"/>
      <c r="EW151" s="32"/>
      <c r="EX151" s="32"/>
      <c r="EY151" s="32"/>
      <c r="EZ151" s="32"/>
      <c r="FA151" s="32"/>
      <c r="FB151" s="32"/>
      <c r="FC151" s="32"/>
      <c r="FD151" s="32"/>
      <c r="FE151" s="32"/>
      <c r="FF151" s="32"/>
      <c r="FG151" s="32"/>
      <c r="FH151" s="32"/>
      <c r="FI151" s="32"/>
      <c r="FJ151" s="32"/>
      <c r="FK151" s="32"/>
      <c r="FL151" s="32"/>
      <c r="FM151" s="32"/>
      <c r="FN151" s="32"/>
      <c r="FO151" s="32"/>
      <c r="FP151" s="32"/>
      <c r="FQ151" s="32"/>
      <c r="FR151" s="32"/>
      <c r="FS151" s="32"/>
      <c r="FT151" s="32"/>
      <c r="FU151" s="32"/>
      <c r="FV151" s="32"/>
      <c r="FW151" s="32"/>
      <c r="FX151" s="32"/>
      <c r="FY151" s="32"/>
      <c r="FZ151" s="32"/>
      <c r="GA151" s="32"/>
      <c r="GB151" s="32"/>
      <c r="GC151" s="32"/>
      <c r="GD151" s="32"/>
      <c r="GE151" s="32"/>
      <c r="GF151" s="32"/>
      <c r="GG151" s="32"/>
      <c r="GH151" s="32"/>
      <c r="GI151" s="32"/>
      <c r="GJ151" s="32"/>
      <c r="GK151" s="32"/>
      <c r="GL151" s="32"/>
      <c r="GM151" s="32"/>
      <c r="GN151" s="32"/>
      <c r="GO151" s="32"/>
      <c r="GP151" s="32"/>
      <c r="GQ151" s="32"/>
      <c r="GR151" s="32"/>
      <c r="GS151" s="32"/>
      <c r="GT151" s="32"/>
      <c r="GU151" s="32"/>
      <c r="GV151" s="32"/>
      <c r="GW151" s="32"/>
      <c r="GX151" s="32"/>
      <c r="GY151" s="32"/>
      <c r="GZ151" s="32"/>
      <c r="HA151" s="32"/>
      <c r="HB151" s="32"/>
      <c r="HC151" s="32"/>
      <c r="HD151" s="32"/>
      <c r="HE151" s="32"/>
      <c r="HF151" s="32"/>
      <c r="HG151" s="32"/>
      <c r="HH151" s="32"/>
      <c r="HI151" s="32"/>
      <c r="HJ151" s="32"/>
      <c r="HK151" s="32"/>
      <c r="HL151" s="32"/>
      <c r="HM151" s="32"/>
      <c r="HN151" s="32"/>
      <c r="HO151" s="32"/>
      <c r="HP151" s="32"/>
      <c r="HQ151" s="32"/>
      <c r="HR151" s="32"/>
      <c r="HS151" s="32"/>
      <c r="HT151" s="32"/>
      <c r="HU151" s="32"/>
      <c r="HV151" s="32"/>
      <c r="HW151" s="32"/>
      <c r="HX151" s="32"/>
      <c r="HY151" s="32"/>
      <c r="HZ151" s="32"/>
      <c r="IA151" s="32"/>
      <c r="IB151" s="32"/>
      <c r="IC151" s="32"/>
      <c r="ID151" s="32"/>
      <c r="IE151" s="32"/>
      <c r="IF151" s="32"/>
    </row>
    <row r="152" spans="1:240" s="22" customFormat="1" ht="37.5">
      <c r="A152" s="20">
        <v>15</v>
      </c>
      <c r="B152" s="48" t="s">
        <v>1004</v>
      </c>
      <c r="C152" s="20"/>
      <c r="D152" s="31"/>
      <c r="E152" s="31"/>
      <c r="F152" s="31"/>
      <c r="G152" s="31"/>
      <c r="H152" s="31"/>
      <c r="I152" s="31"/>
      <c r="J152" s="31"/>
      <c r="K152" s="100">
        <v>800</v>
      </c>
      <c r="L152" s="100">
        <v>800</v>
      </c>
      <c r="M152" s="102"/>
      <c r="N152" s="102"/>
      <c r="O152" s="10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c r="BL152" s="32"/>
      <c r="BM152" s="32"/>
      <c r="BN152" s="32"/>
      <c r="BO152" s="32"/>
      <c r="BP152" s="32"/>
      <c r="BQ152" s="32"/>
      <c r="BR152" s="32"/>
      <c r="BS152" s="32"/>
      <c r="BT152" s="32"/>
      <c r="BU152" s="32"/>
      <c r="BV152" s="32"/>
      <c r="BW152" s="32"/>
      <c r="BX152" s="32"/>
      <c r="BY152" s="32"/>
      <c r="BZ152" s="32"/>
      <c r="CA152" s="32"/>
      <c r="CB152" s="32"/>
      <c r="CC152" s="32"/>
      <c r="CD152" s="32"/>
      <c r="CE152" s="32"/>
      <c r="CF152" s="32"/>
      <c r="CG152" s="32"/>
      <c r="CH152" s="32"/>
      <c r="CI152" s="32"/>
      <c r="CJ152" s="32"/>
      <c r="CK152" s="32"/>
      <c r="CL152" s="32"/>
      <c r="CM152" s="32"/>
      <c r="CN152" s="32"/>
      <c r="CO152" s="32"/>
      <c r="CP152" s="32"/>
      <c r="CQ152" s="32"/>
      <c r="CR152" s="32"/>
      <c r="CS152" s="32"/>
      <c r="CT152" s="32"/>
      <c r="CU152" s="32"/>
      <c r="CV152" s="32"/>
      <c r="CW152" s="32"/>
      <c r="CX152" s="32"/>
      <c r="CY152" s="32"/>
      <c r="CZ152" s="32"/>
      <c r="DA152" s="32"/>
      <c r="DB152" s="32"/>
      <c r="DC152" s="32"/>
      <c r="DD152" s="32"/>
      <c r="DE152" s="32"/>
      <c r="DF152" s="32"/>
      <c r="DG152" s="32"/>
      <c r="DH152" s="32"/>
      <c r="DI152" s="32"/>
      <c r="DJ152" s="32"/>
      <c r="DK152" s="32"/>
      <c r="DL152" s="32"/>
      <c r="DM152" s="32"/>
      <c r="DN152" s="32"/>
      <c r="DO152" s="32"/>
      <c r="DP152" s="32"/>
      <c r="DQ152" s="32"/>
      <c r="DR152" s="32"/>
      <c r="DS152" s="32"/>
      <c r="DT152" s="32"/>
      <c r="DU152" s="32"/>
      <c r="DV152" s="32"/>
      <c r="DW152" s="32"/>
      <c r="DX152" s="32"/>
      <c r="DY152" s="32"/>
      <c r="DZ152" s="32"/>
      <c r="EA152" s="32"/>
      <c r="EB152" s="32"/>
      <c r="EC152" s="32"/>
      <c r="ED152" s="32"/>
      <c r="EE152" s="32"/>
      <c r="EF152" s="32"/>
      <c r="EG152" s="32"/>
      <c r="EH152" s="32"/>
      <c r="EI152" s="32"/>
      <c r="EJ152" s="32"/>
      <c r="EK152" s="32"/>
      <c r="EL152" s="32"/>
      <c r="EM152" s="32"/>
      <c r="EN152" s="32"/>
      <c r="EO152" s="32"/>
      <c r="EP152" s="32"/>
      <c r="EQ152" s="32"/>
      <c r="ER152" s="32"/>
      <c r="ES152" s="32"/>
      <c r="ET152" s="32"/>
      <c r="EU152" s="32"/>
      <c r="EV152" s="32"/>
      <c r="EW152" s="32"/>
      <c r="EX152" s="32"/>
      <c r="EY152" s="32"/>
      <c r="EZ152" s="32"/>
      <c r="FA152" s="32"/>
      <c r="FB152" s="32"/>
      <c r="FC152" s="32"/>
      <c r="FD152" s="32"/>
      <c r="FE152" s="32"/>
      <c r="FF152" s="32"/>
      <c r="FG152" s="32"/>
      <c r="FH152" s="32"/>
      <c r="FI152" s="32"/>
      <c r="FJ152" s="32"/>
      <c r="FK152" s="32"/>
      <c r="FL152" s="32"/>
      <c r="FM152" s="32"/>
      <c r="FN152" s="32"/>
      <c r="FO152" s="32"/>
      <c r="FP152" s="32"/>
      <c r="FQ152" s="32"/>
      <c r="FR152" s="32"/>
      <c r="FS152" s="32"/>
      <c r="FT152" s="32"/>
      <c r="FU152" s="32"/>
      <c r="FV152" s="32"/>
      <c r="FW152" s="32"/>
      <c r="FX152" s="32"/>
      <c r="FY152" s="32"/>
      <c r="FZ152" s="32"/>
      <c r="GA152" s="32"/>
      <c r="GB152" s="32"/>
      <c r="GC152" s="32"/>
      <c r="GD152" s="32"/>
      <c r="GE152" s="32"/>
      <c r="GF152" s="32"/>
      <c r="GG152" s="32"/>
      <c r="GH152" s="32"/>
      <c r="GI152" s="32"/>
      <c r="GJ152" s="32"/>
      <c r="GK152" s="32"/>
      <c r="GL152" s="32"/>
      <c r="GM152" s="32"/>
      <c r="GN152" s="32"/>
      <c r="GO152" s="32"/>
      <c r="GP152" s="32"/>
      <c r="GQ152" s="32"/>
      <c r="GR152" s="32"/>
      <c r="GS152" s="32"/>
      <c r="GT152" s="32"/>
      <c r="GU152" s="32"/>
      <c r="GV152" s="32"/>
      <c r="GW152" s="32"/>
      <c r="GX152" s="32"/>
      <c r="GY152" s="32"/>
      <c r="GZ152" s="32"/>
      <c r="HA152" s="32"/>
      <c r="HB152" s="32"/>
      <c r="HC152" s="32"/>
      <c r="HD152" s="32"/>
      <c r="HE152" s="32"/>
      <c r="HF152" s="32"/>
      <c r="HG152" s="32"/>
      <c r="HH152" s="32"/>
      <c r="HI152" s="32"/>
      <c r="HJ152" s="32"/>
      <c r="HK152" s="32"/>
      <c r="HL152" s="32"/>
      <c r="HM152" s="32"/>
      <c r="HN152" s="32"/>
      <c r="HO152" s="32"/>
      <c r="HP152" s="32"/>
      <c r="HQ152" s="32"/>
      <c r="HR152" s="32"/>
      <c r="HS152" s="32"/>
      <c r="HT152" s="32"/>
      <c r="HU152" s="32"/>
      <c r="HV152" s="32"/>
      <c r="HW152" s="32"/>
      <c r="HX152" s="32"/>
      <c r="HY152" s="32"/>
      <c r="HZ152" s="32"/>
      <c r="IA152" s="32"/>
      <c r="IB152" s="32"/>
      <c r="IC152" s="32"/>
      <c r="ID152" s="32"/>
      <c r="IE152" s="32"/>
      <c r="IF152" s="32"/>
    </row>
    <row r="153" spans="1:240" s="22" customFormat="1" ht="56.25">
      <c r="A153" s="20">
        <v>16</v>
      </c>
      <c r="B153" s="48" t="s">
        <v>1006</v>
      </c>
      <c r="C153" s="20"/>
      <c r="D153" s="31"/>
      <c r="E153" s="31"/>
      <c r="F153" s="31"/>
      <c r="G153" s="31"/>
      <c r="H153" s="31"/>
      <c r="I153" s="31"/>
      <c r="J153" s="31"/>
      <c r="K153" s="100">
        <v>800</v>
      </c>
      <c r="L153" s="100">
        <v>800</v>
      </c>
      <c r="M153" s="102"/>
      <c r="N153" s="102"/>
      <c r="O153" s="10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c r="BL153" s="32"/>
      <c r="BM153" s="32"/>
      <c r="BN153" s="32"/>
      <c r="BO153" s="32"/>
      <c r="BP153" s="32"/>
      <c r="BQ153" s="32"/>
      <c r="BR153" s="32"/>
      <c r="BS153" s="32"/>
      <c r="BT153" s="32"/>
      <c r="BU153" s="32"/>
      <c r="BV153" s="32"/>
      <c r="BW153" s="32"/>
      <c r="BX153" s="32"/>
      <c r="BY153" s="32"/>
      <c r="BZ153" s="32"/>
      <c r="CA153" s="32"/>
      <c r="CB153" s="32"/>
      <c r="CC153" s="32"/>
      <c r="CD153" s="32"/>
      <c r="CE153" s="32"/>
      <c r="CF153" s="32"/>
      <c r="CG153" s="32"/>
      <c r="CH153" s="32"/>
      <c r="CI153" s="32"/>
      <c r="CJ153" s="32"/>
      <c r="CK153" s="32"/>
      <c r="CL153" s="32"/>
      <c r="CM153" s="32"/>
      <c r="CN153" s="32"/>
      <c r="CO153" s="32"/>
      <c r="CP153" s="32"/>
      <c r="CQ153" s="32"/>
      <c r="CR153" s="32"/>
      <c r="CS153" s="32"/>
      <c r="CT153" s="32"/>
      <c r="CU153" s="32"/>
      <c r="CV153" s="32"/>
      <c r="CW153" s="32"/>
      <c r="CX153" s="32"/>
      <c r="CY153" s="32"/>
      <c r="CZ153" s="32"/>
      <c r="DA153" s="32"/>
      <c r="DB153" s="32"/>
      <c r="DC153" s="32"/>
      <c r="DD153" s="32"/>
      <c r="DE153" s="32"/>
      <c r="DF153" s="32"/>
      <c r="DG153" s="32"/>
      <c r="DH153" s="32"/>
      <c r="DI153" s="32"/>
      <c r="DJ153" s="32"/>
      <c r="DK153" s="32"/>
      <c r="DL153" s="32"/>
      <c r="DM153" s="32"/>
      <c r="DN153" s="32"/>
      <c r="DO153" s="32"/>
      <c r="DP153" s="32"/>
      <c r="DQ153" s="32"/>
      <c r="DR153" s="32"/>
      <c r="DS153" s="32"/>
      <c r="DT153" s="32"/>
      <c r="DU153" s="32"/>
      <c r="DV153" s="32"/>
      <c r="DW153" s="32"/>
      <c r="DX153" s="32"/>
      <c r="DY153" s="32"/>
      <c r="DZ153" s="32"/>
      <c r="EA153" s="32"/>
      <c r="EB153" s="32"/>
      <c r="EC153" s="32"/>
      <c r="ED153" s="32"/>
      <c r="EE153" s="32"/>
      <c r="EF153" s="32"/>
      <c r="EG153" s="32"/>
      <c r="EH153" s="32"/>
      <c r="EI153" s="32"/>
      <c r="EJ153" s="32"/>
      <c r="EK153" s="32"/>
      <c r="EL153" s="32"/>
      <c r="EM153" s="32"/>
      <c r="EN153" s="32"/>
      <c r="EO153" s="32"/>
      <c r="EP153" s="32"/>
      <c r="EQ153" s="32"/>
      <c r="ER153" s="32"/>
      <c r="ES153" s="32"/>
      <c r="ET153" s="32"/>
      <c r="EU153" s="32"/>
      <c r="EV153" s="32"/>
      <c r="EW153" s="32"/>
      <c r="EX153" s="32"/>
      <c r="EY153" s="32"/>
      <c r="EZ153" s="32"/>
      <c r="FA153" s="32"/>
      <c r="FB153" s="32"/>
      <c r="FC153" s="32"/>
      <c r="FD153" s="32"/>
      <c r="FE153" s="32"/>
      <c r="FF153" s="32"/>
      <c r="FG153" s="32"/>
      <c r="FH153" s="32"/>
      <c r="FI153" s="32"/>
      <c r="FJ153" s="32"/>
      <c r="FK153" s="32"/>
      <c r="FL153" s="32"/>
      <c r="FM153" s="32"/>
      <c r="FN153" s="32"/>
      <c r="FO153" s="32"/>
      <c r="FP153" s="32"/>
      <c r="FQ153" s="32"/>
      <c r="FR153" s="32"/>
      <c r="FS153" s="32"/>
      <c r="FT153" s="32"/>
      <c r="FU153" s="32"/>
      <c r="FV153" s="32"/>
      <c r="FW153" s="32"/>
      <c r="FX153" s="32"/>
      <c r="FY153" s="32"/>
      <c r="FZ153" s="32"/>
      <c r="GA153" s="32"/>
      <c r="GB153" s="32"/>
      <c r="GC153" s="32"/>
      <c r="GD153" s="32"/>
      <c r="GE153" s="32"/>
      <c r="GF153" s="32"/>
      <c r="GG153" s="32"/>
      <c r="GH153" s="32"/>
      <c r="GI153" s="32"/>
      <c r="GJ153" s="32"/>
      <c r="GK153" s="32"/>
      <c r="GL153" s="32"/>
      <c r="GM153" s="32"/>
      <c r="GN153" s="32"/>
      <c r="GO153" s="32"/>
      <c r="GP153" s="32"/>
      <c r="GQ153" s="32"/>
      <c r="GR153" s="32"/>
      <c r="GS153" s="32"/>
      <c r="GT153" s="32"/>
      <c r="GU153" s="32"/>
      <c r="GV153" s="32"/>
      <c r="GW153" s="32"/>
      <c r="GX153" s="32"/>
      <c r="GY153" s="32"/>
      <c r="GZ153" s="32"/>
      <c r="HA153" s="32"/>
      <c r="HB153" s="32"/>
      <c r="HC153" s="32"/>
      <c r="HD153" s="32"/>
      <c r="HE153" s="32"/>
      <c r="HF153" s="32"/>
      <c r="HG153" s="32"/>
      <c r="HH153" s="32"/>
      <c r="HI153" s="32"/>
      <c r="HJ153" s="32"/>
      <c r="HK153" s="32"/>
      <c r="HL153" s="32"/>
      <c r="HM153" s="32"/>
      <c r="HN153" s="32"/>
      <c r="HO153" s="32"/>
      <c r="HP153" s="32"/>
      <c r="HQ153" s="32"/>
      <c r="HR153" s="32"/>
      <c r="HS153" s="32"/>
      <c r="HT153" s="32"/>
      <c r="HU153" s="32"/>
      <c r="HV153" s="32"/>
      <c r="HW153" s="32"/>
      <c r="HX153" s="32"/>
      <c r="HY153" s="32"/>
      <c r="HZ153" s="32"/>
      <c r="IA153" s="32"/>
      <c r="IB153" s="32"/>
      <c r="IC153" s="32"/>
      <c r="ID153" s="32"/>
      <c r="IE153" s="32"/>
      <c r="IF153" s="32"/>
    </row>
    <row r="154" spans="1:240" s="22" customFormat="1" ht="37.5">
      <c r="A154" s="20">
        <v>17</v>
      </c>
      <c r="B154" s="48" t="s">
        <v>1007</v>
      </c>
      <c r="C154" s="20"/>
      <c r="D154" s="31"/>
      <c r="E154" s="31"/>
      <c r="F154" s="31"/>
      <c r="G154" s="31"/>
      <c r="H154" s="31"/>
      <c r="I154" s="31"/>
      <c r="J154" s="31"/>
      <c r="K154" s="100">
        <v>3500</v>
      </c>
      <c r="L154" s="100">
        <v>3500</v>
      </c>
      <c r="M154" s="102"/>
      <c r="N154" s="102"/>
      <c r="O154" s="10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c r="BL154" s="32"/>
      <c r="BM154" s="32"/>
      <c r="BN154" s="32"/>
      <c r="BO154" s="32"/>
      <c r="BP154" s="32"/>
      <c r="BQ154" s="32"/>
      <c r="BR154" s="32"/>
      <c r="BS154" s="32"/>
      <c r="BT154" s="32"/>
      <c r="BU154" s="32"/>
      <c r="BV154" s="32"/>
      <c r="BW154" s="32"/>
      <c r="BX154" s="32"/>
      <c r="BY154" s="32"/>
      <c r="BZ154" s="32"/>
      <c r="CA154" s="32"/>
      <c r="CB154" s="32"/>
      <c r="CC154" s="32"/>
      <c r="CD154" s="32"/>
      <c r="CE154" s="32"/>
      <c r="CF154" s="32"/>
      <c r="CG154" s="32"/>
      <c r="CH154" s="32"/>
      <c r="CI154" s="32"/>
      <c r="CJ154" s="32"/>
      <c r="CK154" s="32"/>
      <c r="CL154" s="32"/>
      <c r="CM154" s="32"/>
      <c r="CN154" s="32"/>
      <c r="CO154" s="32"/>
      <c r="CP154" s="32"/>
      <c r="CQ154" s="32"/>
      <c r="CR154" s="32"/>
      <c r="CS154" s="32"/>
      <c r="CT154" s="32"/>
      <c r="CU154" s="32"/>
      <c r="CV154" s="32"/>
      <c r="CW154" s="32"/>
      <c r="CX154" s="32"/>
      <c r="CY154" s="32"/>
      <c r="CZ154" s="32"/>
      <c r="DA154" s="32"/>
      <c r="DB154" s="32"/>
      <c r="DC154" s="32"/>
      <c r="DD154" s="32"/>
      <c r="DE154" s="32"/>
      <c r="DF154" s="32"/>
      <c r="DG154" s="32"/>
      <c r="DH154" s="32"/>
      <c r="DI154" s="32"/>
      <c r="DJ154" s="32"/>
      <c r="DK154" s="32"/>
      <c r="DL154" s="32"/>
      <c r="DM154" s="32"/>
      <c r="DN154" s="32"/>
      <c r="DO154" s="32"/>
      <c r="DP154" s="32"/>
      <c r="DQ154" s="32"/>
      <c r="DR154" s="32"/>
      <c r="DS154" s="32"/>
      <c r="DT154" s="32"/>
      <c r="DU154" s="32"/>
      <c r="DV154" s="32"/>
      <c r="DW154" s="32"/>
      <c r="DX154" s="32"/>
      <c r="DY154" s="32"/>
      <c r="DZ154" s="32"/>
      <c r="EA154" s="32"/>
      <c r="EB154" s="32"/>
      <c r="EC154" s="32"/>
      <c r="ED154" s="32"/>
      <c r="EE154" s="32"/>
      <c r="EF154" s="32"/>
      <c r="EG154" s="32"/>
      <c r="EH154" s="32"/>
      <c r="EI154" s="32"/>
      <c r="EJ154" s="32"/>
      <c r="EK154" s="32"/>
      <c r="EL154" s="32"/>
      <c r="EM154" s="32"/>
      <c r="EN154" s="32"/>
      <c r="EO154" s="32"/>
      <c r="EP154" s="32"/>
      <c r="EQ154" s="32"/>
      <c r="ER154" s="32"/>
      <c r="ES154" s="32"/>
      <c r="ET154" s="32"/>
      <c r="EU154" s="32"/>
      <c r="EV154" s="32"/>
      <c r="EW154" s="32"/>
      <c r="EX154" s="32"/>
      <c r="EY154" s="32"/>
      <c r="EZ154" s="32"/>
      <c r="FA154" s="32"/>
      <c r="FB154" s="32"/>
      <c r="FC154" s="32"/>
      <c r="FD154" s="32"/>
      <c r="FE154" s="32"/>
      <c r="FF154" s="32"/>
      <c r="FG154" s="32"/>
      <c r="FH154" s="32"/>
      <c r="FI154" s="32"/>
      <c r="FJ154" s="32"/>
      <c r="FK154" s="32"/>
      <c r="FL154" s="32"/>
      <c r="FM154" s="32"/>
      <c r="FN154" s="32"/>
      <c r="FO154" s="32"/>
      <c r="FP154" s="32"/>
      <c r="FQ154" s="32"/>
      <c r="FR154" s="32"/>
      <c r="FS154" s="32"/>
      <c r="FT154" s="32"/>
      <c r="FU154" s="32"/>
      <c r="FV154" s="32"/>
      <c r="FW154" s="32"/>
      <c r="FX154" s="32"/>
      <c r="FY154" s="32"/>
      <c r="FZ154" s="32"/>
      <c r="GA154" s="32"/>
      <c r="GB154" s="32"/>
      <c r="GC154" s="32"/>
      <c r="GD154" s="32"/>
      <c r="GE154" s="32"/>
      <c r="GF154" s="32"/>
      <c r="GG154" s="32"/>
      <c r="GH154" s="32"/>
      <c r="GI154" s="32"/>
      <c r="GJ154" s="32"/>
      <c r="GK154" s="32"/>
      <c r="GL154" s="32"/>
      <c r="GM154" s="32"/>
      <c r="GN154" s="32"/>
      <c r="GO154" s="32"/>
      <c r="GP154" s="32"/>
      <c r="GQ154" s="32"/>
      <c r="GR154" s="32"/>
      <c r="GS154" s="32"/>
      <c r="GT154" s="32"/>
      <c r="GU154" s="32"/>
      <c r="GV154" s="32"/>
      <c r="GW154" s="32"/>
      <c r="GX154" s="32"/>
      <c r="GY154" s="32"/>
      <c r="GZ154" s="32"/>
      <c r="HA154" s="32"/>
      <c r="HB154" s="32"/>
      <c r="HC154" s="32"/>
      <c r="HD154" s="32"/>
      <c r="HE154" s="32"/>
      <c r="HF154" s="32"/>
      <c r="HG154" s="32"/>
      <c r="HH154" s="32"/>
      <c r="HI154" s="32"/>
      <c r="HJ154" s="32"/>
      <c r="HK154" s="32"/>
      <c r="HL154" s="32"/>
      <c r="HM154" s="32"/>
      <c r="HN154" s="32"/>
      <c r="HO154" s="32"/>
      <c r="HP154" s="32"/>
      <c r="HQ154" s="32"/>
      <c r="HR154" s="32"/>
      <c r="HS154" s="32"/>
      <c r="HT154" s="32"/>
      <c r="HU154" s="32"/>
      <c r="HV154" s="32"/>
      <c r="HW154" s="32"/>
      <c r="HX154" s="32"/>
      <c r="HY154" s="32"/>
      <c r="HZ154" s="32"/>
      <c r="IA154" s="32"/>
      <c r="IB154" s="32"/>
      <c r="IC154" s="32"/>
      <c r="ID154" s="32"/>
      <c r="IE154" s="32"/>
      <c r="IF154" s="32"/>
    </row>
    <row r="155" spans="1:240" s="22" customFormat="1" ht="37.5">
      <c r="A155" s="20">
        <v>18</v>
      </c>
      <c r="B155" s="48" t="s">
        <v>1008</v>
      </c>
      <c r="C155" s="20"/>
      <c r="D155" s="31"/>
      <c r="E155" s="31"/>
      <c r="F155" s="31"/>
      <c r="G155" s="31"/>
      <c r="H155" s="31"/>
      <c r="I155" s="31"/>
      <c r="J155" s="31"/>
      <c r="K155" s="100">
        <v>300</v>
      </c>
      <c r="L155" s="100">
        <v>300</v>
      </c>
      <c r="M155" s="102"/>
      <c r="N155" s="102"/>
      <c r="O155" s="10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c r="BM155" s="32"/>
      <c r="BN155" s="32"/>
      <c r="BO155" s="32"/>
      <c r="BP155" s="32"/>
      <c r="BQ155" s="32"/>
      <c r="BR155" s="32"/>
      <c r="BS155" s="32"/>
      <c r="BT155" s="32"/>
      <c r="BU155" s="32"/>
      <c r="BV155" s="32"/>
      <c r="BW155" s="32"/>
      <c r="BX155" s="32"/>
      <c r="BY155" s="32"/>
      <c r="BZ155" s="32"/>
      <c r="CA155" s="32"/>
      <c r="CB155" s="32"/>
      <c r="CC155" s="32"/>
      <c r="CD155" s="32"/>
      <c r="CE155" s="32"/>
      <c r="CF155" s="32"/>
      <c r="CG155" s="32"/>
      <c r="CH155" s="32"/>
      <c r="CI155" s="32"/>
      <c r="CJ155" s="32"/>
      <c r="CK155" s="32"/>
      <c r="CL155" s="32"/>
      <c r="CM155" s="32"/>
      <c r="CN155" s="32"/>
      <c r="CO155" s="32"/>
      <c r="CP155" s="32"/>
      <c r="CQ155" s="32"/>
      <c r="CR155" s="32"/>
      <c r="CS155" s="32"/>
      <c r="CT155" s="32"/>
      <c r="CU155" s="32"/>
      <c r="CV155" s="32"/>
      <c r="CW155" s="32"/>
      <c r="CX155" s="32"/>
      <c r="CY155" s="32"/>
      <c r="CZ155" s="32"/>
      <c r="DA155" s="32"/>
      <c r="DB155" s="32"/>
      <c r="DC155" s="32"/>
      <c r="DD155" s="32"/>
      <c r="DE155" s="32"/>
      <c r="DF155" s="32"/>
      <c r="DG155" s="32"/>
      <c r="DH155" s="32"/>
      <c r="DI155" s="32"/>
      <c r="DJ155" s="32"/>
      <c r="DK155" s="32"/>
      <c r="DL155" s="32"/>
      <c r="DM155" s="32"/>
      <c r="DN155" s="32"/>
      <c r="DO155" s="32"/>
      <c r="DP155" s="32"/>
      <c r="DQ155" s="32"/>
      <c r="DR155" s="32"/>
      <c r="DS155" s="32"/>
      <c r="DT155" s="32"/>
      <c r="DU155" s="32"/>
      <c r="DV155" s="32"/>
      <c r="DW155" s="32"/>
      <c r="DX155" s="32"/>
      <c r="DY155" s="32"/>
      <c r="DZ155" s="32"/>
      <c r="EA155" s="32"/>
      <c r="EB155" s="32"/>
      <c r="EC155" s="32"/>
      <c r="ED155" s="32"/>
      <c r="EE155" s="32"/>
      <c r="EF155" s="32"/>
      <c r="EG155" s="32"/>
      <c r="EH155" s="32"/>
      <c r="EI155" s="32"/>
      <c r="EJ155" s="32"/>
      <c r="EK155" s="32"/>
      <c r="EL155" s="32"/>
      <c r="EM155" s="32"/>
      <c r="EN155" s="32"/>
      <c r="EO155" s="32"/>
      <c r="EP155" s="32"/>
      <c r="EQ155" s="32"/>
      <c r="ER155" s="32"/>
      <c r="ES155" s="32"/>
      <c r="ET155" s="32"/>
      <c r="EU155" s="32"/>
      <c r="EV155" s="32"/>
      <c r="EW155" s="32"/>
      <c r="EX155" s="32"/>
      <c r="EY155" s="32"/>
      <c r="EZ155" s="32"/>
      <c r="FA155" s="32"/>
      <c r="FB155" s="32"/>
      <c r="FC155" s="32"/>
      <c r="FD155" s="32"/>
      <c r="FE155" s="32"/>
      <c r="FF155" s="32"/>
      <c r="FG155" s="32"/>
      <c r="FH155" s="32"/>
      <c r="FI155" s="32"/>
      <c r="FJ155" s="32"/>
      <c r="FK155" s="32"/>
      <c r="FL155" s="32"/>
      <c r="FM155" s="32"/>
      <c r="FN155" s="32"/>
      <c r="FO155" s="32"/>
      <c r="FP155" s="32"/>
      <c r="FQ155" s="32"/>
      <c r="FR155" s="32"/>
      <c r="FS155" s="32"/>
      <c r="FT155" s="32"/>
      <c r="FU155" s="32"/>
      <c r="FV155" s="32"/>
      <c r="FW155" s="32"/>
      <c r="FX155" s="32"/>
      <c r="FY155" s="32"/>
      <c r="FZ155" s="32"/>
      <c r="GA155" s="32"/>
      <c r="GB155" s="32"/>
      <c r="GC155" s="32"/>
      <c r="GD155" s="32"/>
      <c r="GE155" s="32"/>
      <c r="GF155" s="32"/>
      <c r="GG155" s="32"/>
      <c r="GH155" s="32"/>
      <c r="GI155" s="32"/>
      <c r="GJ155" s="32"/>
      <c r="GK155" s="32"/>
      <c r="GL155" s="32"/>
      <c r="GM155" s="32"/>
      <c r="GN155" s="32"/>
      <c r="GO155" s="32"/>
      <c r="GP155" s="32"/>
      <c r="GQ155" s="32"/>
      <c r="GR155" s="32"/>
      <c r="GS155" s="32"/>
      <c r="GT155" s="32"/>
      <c r="GU155" s="32"/>
      <c r="GV155" s="32"/>
      <c r="GW155" s="32"/>
      <c r="GX155" s="32"/>
      <c r="GY155" s="32"/>
      <c r="GZ155" s="32"/>
      <c r="HA155" s="32"/>
      <c r="HB155" s="32"/>
      <c r="HC155" s="32"/>
      <c r="HD155" s="32"/>
      <c r="HE155" s="32"/>
      <c r="HF155" s="32"/>
      <c r="HG155" s="32"/>
      <c r="HH155" s="32"/>
      <c r="HI155" s="32"/>
      <c r="HJ155" s="32"/>
      <c r="HK155" s="32"/>
      <c r="HL155" s="32"/>
      <c r="HM155" s="32"/>
      <c r="HN155" s="32"/>
      <c r="HO155" s="32"/>
      <c r="HP155" s="32"/>
      <c r="HQ155" s="32"/>
      <c r="HR155" s="32"/>
      <c r="HS155" s="32"/>
      <c r="HT155" s="32"/>
      <c r="HU155" s="32"/>
      <c r="HV155" s="32"/>
      <c r="HW155" s="32"/>
      <c r="HX155" s="32"/>
      <c r="HY155" s="32"/>
      <c r="HZ155" s="32"/>
      <c r="IA155" s="32"/>
      <c r="IB155" s="32"/>
      <c r="IC155" s="32"/>
      <c r="ID155" s="32"/>
      <c r="IE155" s="32"/>
      <c r="IF155" s="32"/>
    </row>
    <row r="156" spans="1:240" s="22" customFormat="1" ht="38.1" customHeight="1">
      <c r="A156" s="20"/>
      <c r="B156" s="75" t="s">
        <v>81</v>
      </c>
      <c r="C156" s="60"/>
      <c r="D156" s="31"/>
      <c r="E156" s="31"/>
      <c r="F156" s="31"/>
      <c r="G156" s="31"/>
      <c r="H156" s="31"/>
      <c r="I156" s="31"/>
      <c r="J156" s="31"/>
      <c r="K156" s="167">
        <f>+SUM(K157:K173)</f>
        <v>27687</v>
      </c>
      <c r="L156" s="167">
        <f>+SUM(L157:L173)</f>
        <v>27687</v>
      </c>
      <c r="M156" s="321"/>
      <c r="N156" s="102"/>
      <c r="O156" s="10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c r="BM156" s="32"/>
      <c r="BN156" s="32"/>
      <c r="BO156" s="32"/>
      <c r="BP156" s="32"/>
      <c r="BQ156" s="32"/>
      <c r="BR156" s="32"/>
      <c r="BS156" s="32"/>
      <c r="BT156" s="32"/>
      <c r="BU156" s="32"/>
      <c r="BV156" s="32"/>
      <c r="BW156" s="32"/>
      <c r="BX156" s="32"/>
      <c r="BY156" s="32"/>
      <c r="BZ156" s="32"/>
      <c r="CA156" s="32"/>
      <c r="CB156" s="32"/>
      <c r="CC156" s="32"/>
      <c r="CD156" s="32"/>
      <c r="CE156" s="32"/>
      <c r="CF156" s="32"/>
      <c r="CG156" s="32"/>
      <c r="CH156" s="32"/>
      <c r="CI156" s="32"/>
      <c r="CJ156" s="32"/>
      <c r="CK156" s="32"/>
      <c r="CL156" s="32"/>
      <c r="CM156" s="32"/>
      <c r="CN156" s="32"/>
      <c r="CO156" s="32"/>
      <c r="CP156" s="32"/>
      <c r="CQ156" s="32"/>
      <c r="CR156" s="32"/>
      <c r="CS156" s="32"/>
      <c r="CT156" s="32"/>
      <c r="CU156" s="32"/>
      <c r="CV156" s="32"/>
      <c r="CW156" s="32"/>
      <c r="CX156" s="32"/>
      <c r="CY156" s="32"/>
      <c r="CZ156" s="32"/>
      <c r="DA156" s="32"/>
      <c r="DB156" s="32"/>
      <c r="DC156" s="32"/>
      <c r="DD156" s="32"/>
      <c r="DE156" s="32"/>
      <c r="DF156" s="32"/>
      <c r="DG156" s="32"/>
      <c r="DH156" s="32"/>
      <c r="DI156" s="32"/>
      <c r="DJ156" s="32"/>
      <c r="DK156" s="32"/>
      <c r="DL156" s="32"/>
      <c r="DM156" s="32"/>
      <c r="DN156" s="32"/>
      <c r="DO156" s="32"/>
      <c r="DP156" s="32"/>
      <c r="DQ156" s="32"/>
      <c r="DR156" s="32"/>
      <c r="DS156" s="32"/>
      <c r="DT156" s="32"/>
      <c r="DU156" s="32"/>
      <c r="DV156" s="32"/>
      <c r="DW156" s="32"/>
      <c r="DX156" s="32"/>
      <c r="DY156" s="32"/>
      <c r="DZ156" s="32"/>
      <c r="EA156" s="32"/>
      <c r="EB156" s="32"/>
      <c r="EC156" s="32"/>
      <c r="ED156" s="32"/>
      <c r="EE156" s="32"/>
      <c r="EF156" s="32"/>
      <c r="EG156" s="32"/>
      <c r="EH156" s="32"/>
      <c r="EI156" s="32"/>
      <c r="EJ156" s="32"/>
      <c r="EK156" s="32"/>
      <c r="EL156" s="32"/>
      <c r="EM156" s="32"/>
      <c r="EN156" s="32"/>
      <c r="EO156" s="32"/>
      <c r="EP156" s="32"/>
      <c r="EQ156" s="32"/>
      <c r="ER156" s="32"/>
      <c r="ES156" s="32"/>
      <c r="ET156" s="32"/>
      <c r="EU156" s="32"/>
      <c r="EV156" s="32"/>
      <c r="EW156" s="32"/>
      <c r="EX156" s="32"/>
      <c r="EY156" s="32"/>
      <c r="EZ156" s="32"/>
      <c r="FA156" s="32"/>
      <c r="FB156" s="32"/>
      <c r="FC156" s="32"/>
      <c r="FD156" s="32"/>
      <c r="FE156" s="32"/>
      <c r="FF156" s="32"/>
      <c r="FG156" s="32"/>
      <c r="FH156" s="32"/>
      <c r="FI156" s="32"/>
      <c r="FJ156" s="32"/>
      <c r="FK156" s="32"/>
      <c r="FL156" s="32"/>
      <c r="FM156" s="32"/>
      <c r="FN156" s="32"/>
      <c r="FO156" s="32"/>
      <c r="FP156" s="32"/>
      <c r="FQ156" s="32"/>
      <c r="FR156" s="32"/>
      <c r="FS156" s="32"/>
      <c r="FT156" s="32"/>
      <c r="FU156" s="32"/>
      <c r="FV156" s="32"/>
      <c r="FW156" s="32"/>
      <c r="FX156" s="32"/>
      <c r="FY156" s="32"/>
      <c r="FZ156" s="32"/>
      <c r="GA156" s="32"/>
      <c r="GB156" s="32"/>
      <c r="GC156" s="32"/>
      <c r="GD156" s="32"/>
      <c r="GE156" s="32"/>
      <c r="GF156" s="32"/>
      <c r="GG156" s="32"/>
      <c r="GH156" s="32"/>
      <c r="GI156" s="32"/>
      <c r="GJ156" s="32"/>
      <c r="GK156" s="32"/>
      <c r="GL156" s="32"/>
      <c r="GM156" s="32"/>
      <c r="GN156" s="32"/>
      <c r="GO156" s="32"/>
      <c r="GP156" s="32"/>
      <c r="GQ156" s="32"/>
      <c r="GR156" s="32"/>
      <c r="GS156" s="32"/>
      <c r="GT156" s="32"/>
      <c r="GU156" s="32"/>
      <c r="GV156" s="32"/>
      <c r="GW156" s="32"/>
      <c r="GX156" s="32"/>
      <c r="GY156" s="32"/>
      <c r="GZ156" s="32"/>
      <c r="HA156" s="32"/>
      <c r="HB156" s="32"/>
      <c r="HC156" s="32"/>
      <c r="HD156" s="32"/>
      <c r="HE156" s="32"/>
      <c r="HF156" s="32"/>
      <c r="HG156" s="32"/>
      <c r="HH156" s="32"/>
      <c r="HI156" s="32"/>
      <c r="HJ156" s="32"/>
      <c r="HK156" s="32"/>
      <c r="HL156" s="32"/>
      <c r="HM156" s="32"/>
      <c r="HN156" s="32"/>
      <c r="HO156" s="32"/>
      <c r="HP156" s="32"/>
      <c r="HQ156" s="32"/>
      <c r="HR156" s="32"/>
      <c r="HS156" s="32"/>
      <c r="HT156" s="32"/>
      <c r="HU156" s="32"/>
      <c r="HV156" s="32"/>
      <c r="HW156" s="32"/>
      <c r="HX156" s="32"/>
      <c r="HY156" s="32"/>
      <c r="HZ156" s="32"/>
      <c r="IA156" s="32"/>
      <c r="IB156" s="32"/>
      <c r="IC156" s="32"/>
      <c r="ID156" s="32"/>
      <c r="IE156" s="32"/>
      <c r="IF156" s="32"/>
    </row>
    <row r="157" spans="1:240" s="22" customFormat="1" ht="55.5" customHeight="1">
      <c r="A157" s="20">
        <v>1</v>
      </c>
      <c r="B157" s="23" t="s">
        <v>2325</v>
      </c>
      <c r="C157" s="47">
        <v>2026</v>
      </c>
      <c r="D157" s="87"/>
      <c r="E157" s="134"/>
      <c r="F157" s="134"/>
      <c r="G157" s="135"/>
      <c r="H157" s="135"/>
      <c r="I157" s="135"/>
      <c r="J157" s="135"/>
      <c r="K157" s="52">
        <v>10100</v>
      </c>
      <c r="L157" s="52">
        <v>10100</v>
      </c>
      <c r="M157" s="160"/>
      <c r="N157" s="160"/>
      <c r="O157" s="160"/>
    </row>
    <row r="158" spans="1:240" s="22" customFormat="1" ht="55.5" customHeight="1">
      <c r="A158" s="20">
        <v>2</v>
      </c>
      <c r="B158" s="23" t="s">
        <v>2326</v>
      </c>
      <c r="C158" s="47">
        <v>2026</v>
      </c>
      <c r="D158" s="87"/>
      <c r="E158" s="134"/>
      <c r="F158" s="134"/>
      <c r="G158" s="135"/>
      <c r="H158" s="135"/>
      <c r="I158" s="135"/>
      <c r="J158" s="135"/>
      <c r="K158" s="52">
        <v>2520</v>
      </c>
      <c r="L158" s="52">
        <v>2520</v>
      </c>
      <c r="M158" s="160"/>
      <c r="N158" s="160"/>
      <c r="O158" s="160"/>
    </row>
    <row r="159" spans="1:240" s="22" customFormat="1" ht="39.6" customHeight="1">
      <c r="A159" s="20">
        <v>3</v>
      </c>
      <c r="B159" s="23" t="s">
        <v>2327</v>
      </c>
      <c r="C159" s="47">
        <v>2026</v>
      </c>
      <c r="D159" s="87"/>
      <c r="E159" s="134"/>
      <c r="F159" s="134"/>
      <c r="G159" s="135"/>
      <c r="H159" s="135"/>
      <c r="I159" s="135"/>
      <c r="J159" s="135"/>
      <c r="K159" s="52">
        <v>1000</v>
      </c>
      <c r="L159" s="52">
        <v>1000</v>
      </c>
      <c r="M159" s="160"/>
      <c r="N159" s="160"/>
      <c r="O159" s="160"/>
    </row>
    <row r="160" spans="1:240" s="22" customFormat="1" ht="39.6" customHeight="1">
      <c r="A160" s="374">
        <v>4</v>
      </c>
      <c r="B160" s="231" t="s">
        <v>2947</v>
      </c>
      <c r="C160" s="47">
        <v>2026</v>
      </c>
      <c r="D160" s="87"/>
      <c r="E160" s="377"/>
      <c r="F160" s="377"/>
      <c r="G160" s="10"/>
      <c r="H160" s="10"/>
      <c r="I160" s="10"/>
      <c r="J160" s="10"/>
      <c r="K160" s="378">
        <v>800</v>
      </c>
      <c r="L160" s="378">
        <v>800</v>
      </c>
      <c r="M160" s="160"/>
      <c r="N160" s="160"/>
      <c r="O160" s="160"/>
    </row>
    <row r="161" spans="1:240" s="22" customFormat="1" ht="42.95" customHeight="1">
      <c r="A161" s="20">
        <v>5</v>
      </c>
      <c r="B161" s="23" t="s">
        <v>2328</v>
      </c>
      <c r="C161" s="47">
        <v>2026</v>
      </c>
      <c r="D161" s="87"/>
      <c r="E161" s="136"/>
      <c r="F161" s="136"/>
      <c r="G161" s="135"/>
      <c r="H161" s="135"/>
      <c r="I161" s="135"/>
      <c r="J161" s="135"/>
      <c r="K161" s="50">
        <v>900</v>
      </c>
      <c r="L161" s="50">
        <v>900</v>
      </c>
      <c r="M161" s="160"/>
      <c r="N161" s="160"/>
      <c r="O161" s="160"/>
    </row>
    <row r="162" spans="1:240" s="22" customFormat="1" ht="42" customHeight="1">
      <c r="A162" s="374">
        <v>6</v>
      </c>
      <c r="B162" s="23" t="s">
        <v>2329</v>
      </c>
      <c r="C162" s="47">
        <v>2027</v>
      </c>
      <c r="D162" s="87"/>
      <c r="E162" s="136"/>
      <c r="F162" s="136"/>
      <c r="G162" s="135"/>
      <c r="H162" s="135"/>
      <c r="I162" s="135"/>
      <c r="J162" s="135"/>
      <c r="K162" s="50">
        <v>500</v>
      </c>
      <c r="L162" s="50">
        <v>500</v>
      </c>
      <c r="M162" s="160"/>
      <c r="N162" s="160"/>
      <c r="O162" s="160"/>
    </row>
    <row r="163" spans="1:240" s="22" customFormat="1" ht="45" customHeight="1">
      <c r="A163" s="20">
        <v>7</v>
      </c>
      <c r="B163" s="23" t="s">
        <v>2330</v>
      </c>
      <c r="C163" s="47">
        <v>2027</v>
      </c>
      <c r="D163" s="87"/>
      <c r="E163" s="134"/>
      <c r="F163" s="134"/>
      <c r="G163" s="135"/>
      <c r="H163" s="135"/>
      <c r="I163" s="135"/>
      <c r="J163" s="135"/>
      <c r="K163" s="52">
        <v>1250</v>
      </c>
      <c r="L163" s="52">
        <v>1250</v>
      </c>
      <c r="M163" s="160"/>
      <c r="N163" s="160"/>
      <c r="O163" s="160"/>
    </row>
    <row r="164" spans="1:240" s="22" customFormat="1" ht="55.5" customHeight="1">
      <c r="A164" s="374">
        <v>8</v>
      </c>
      <c r="B164" s="23" t="s">
        <v>2331</v>
      </c>
      <c r="C164" s="47">
        <v>2027</v>
      </c>
      <c r="D164" s="87"/>
      <c r="E164" s="136"/>
      <c r="F164" s="136"/>
      <c r="G164" s="135"/>
      <c r="H164" s="135"/>
      <c r="I164" s="135"/>
      <c r="J164" s="135"/>
      <c r="K164" s="50">
        <v>855</v>
      </c>
      <c r="L164" s="50">
        <v>855</v>
      </c>
      <c r="M164" s="160"/>
      <c r="N164" s="160"/>
      <c r="O164" s="160"/>
    </row>
    <row r="165" spans="1:240" s="22" customFormat="1" ht="42" customHeight="1">
      <c r="A165" s="20">
        <v>9</v>
      </c>
      <c r="B165" s="23" t="s">
        <v>2332</v>
      </c>
      <c r="C165" s="47">
        <v>2028</v>
      </c>
      <c r="D165" s="87"/>
      <c r="E165" s="134"/>
      <c r="F165" s="134"/>
      <c r="G165" s="135"/>
      <c r="H165" s="135"/>
      <c r="I165" s="135"/>
      <c r="J165" s="135"/>
      <c r="K165" s="52">
        <v>1945</v>
      </c>
      <c r="L165" s="52">
        <v>1945</v>
      </c>
      <c r="M165" s="160"/>
      <c r="N165" s="160"/>
      <c r="O165" s="160"/>
    </row>
    <row r="166" spans="1:240" s="22" customFormat="1" ht="42.95" customHeight="1">
      <c r="A166" s="374">
        <v>10</v>
      </c>
      <c r="B166" s="23" t="s">
        <v>2333</v>
      </c>
      <c r="C166" s="47">
        <v>2028</v>
      </c>
      <c r="D166" s="87"/>
      <c r="E166" s="136"/>
      <c r="F166" s="136"/>
      <c r="G166" s="135"/>
      <c r="H166" s="135"/>
      <c r="I166" s="135"/>
      <c r="J166" s="135"/>
      <c r="K166" s="50">
        <v>800</v>
      </c>
      <c r="L166" s="50">
        <v>800</v>
      </c>
      <c r="M166" s="160"/>
      <c r="N166" s="160"/>
      <c r="O166" s="160"/>
    </row>
    <row r="167" spans="1:240" s="22" customFormat="1" ht="55.5" customHeight="1">
      <c r="A167" s="20">
        <v>11</v>
      </c>
      <c r="B167" s="23" t="s">
        <v>2334</v>
      </c>
      <c r="C167" s="47">
        <v>2028</v>
      </c>
      <c r="D167" s="87"/>
      <c r="E167" s="134"/>
      <c r="F167" s="134"/>
      <c r="G167" s="135"/>
      <c r="H167" s="135"/>
      <c r="I167" s="135"/>
      <c r="J167" s="135"/>
      <c r="K167" s="52">
        <v>1125</v>
      </c>
      <c r="L167" s="52">
        <v>1125</v>
      </c>
      <c r="M167" s="160"/>
      <c r="N167" s="160"/>
      <c r="O167" s="160"/>
    </row>
    <row r="168" spans="1:240" s="22" customFormat="1" ht="45.6" customHeight="1">
      <c r="A168" s="374">
        <v>12</v>
      </c>
      <c r="B168" s="23" t="s">
        <v>2335</v>
      </c>
      <c r="C168" s="47">
        <v>2029</v>
      </c>
      <c r="D168" s="87"/>
      <c r="E168" s="136"/>
      <c r="F168" s="136"/>
      <c r="G168" s="135"/>
      <c r="H168" s="135"/>
      <c r="I168" s="135"/>
      <c r="J168" s="135"/>
      <c r="K168" s="50">
        <v>900</v>
      </c>
      <c r="L168" s="50">
        <v>900</v>
      </c>
      <c r="M168" s="160"/>
      <c r="N168" s="160"/>
      <c r="O168" s="160"/>
    </row>
    <row r="169" spans="1:240" s="22" customFormat="1" ht="42.95" customHeight="1">
      <c r="A169" s="20">
        <v>13</v>
      </c>
      <c r="B169" s="23" t="s">
        <v>2336</v>
      </c>
      <c r="C169" s="47">
        <v>2029</v>
      </c>
      <c r="D169" s="87"/>
      <c r="E169" s="136"/>
      <c r="F169" s="136"/>
      <c r="G169" s="135"/>
      <c r="H169" s="135"/>
      <c r="I169" s="135"/>
      <c r="J169" s="135"/>
      <c r="K169" s="50">
        <v>450</v>
      </c>
      <c r="L169" s="50">
        <v>450</v>
      </c>
      <c r="M169" s="160"/>
      <c r="N169" s="160"/>
      <c r="O169" s="160"/>
    </row>
    <row r="170" spans="1:240" s="22" customFormat="1" ht="54.6" customHeight="1">
      <c r="A170" s="374">
        <v>14</v>
      </c>
      <c r="B170" s="23" t="s">
        <v>2337</v>
      </c>
      <c r="C170" s="47">
        <v>2030</v>
      </c>
      <c r="D170" s="87"/>
      <c r="E170" s="134"/>
      <c r="F170" s="134"/>
      <c r="G170" s="135"/>
      <c r="H170" s="135"/>
      <c r="I170" s="135"/>
      <c r="J170" s="135"/>
      <c r="K170" s="52">
        <v>1462</v>
      </c>
      <c r="L170" s="52">
        <v>1462</v>
      </c>
      <c r="M170" s="160"/>
      <c r="N170" s="160"/>
      <c r="O170" s="160"/>
    </row>
    <row r="171" spans="1:240" s="22" customFormat="1" ht="39.950000000000003" customHeight="1">
      <c r="A171" s="20">
        <v>15</v>
      </c>
      <c r="B171" s="23" t="s">
        <v>2338</v>
      </c>
      <c r="C171" s="47">
        <v>2030</v>
      </c>
      <c r="D171" s="87"/>
      <c r="E171" s="134"/>
      <c r="F171" s="134"/>
      <c r="G171" s="135"/>
      <c r="H171" s="135"/>
      <c r="I171" s="135"/>
      <c r="J171" s="135"/>
      <c r="K171" s="52">
        <v>650</v>
      </c>
      <c r="L171" s="52">
        <v>650</v>
      </c>
      <c r="M171" s="160"/>
      <c r="N171" s="160"/>
      <c r="O171" s="160"/>
    </row>
    <row r="172" spans="1:240" s="22" customFormat="1" ht="39" customHeight="1">
      <c r="A172" s="374">
        <v>16</v>
      </c>
      <c r="B172" s="23" t="s">
        <v>2339</v>
      </c>
      <c r="C172" s="47">
        <v>2030</v>
      </c>
      <c r="D172" s="87"/>
      <c r="E172" s="134"/>
      <c r="F172" s="134"/>
      <c r="G172" s="135"/>
      <c r="H172" s="135"/>
      <c r="I172" s="135"/>
      <c r="J172" s="135"/>
      <c r="K172" s="52">
        <v>1800</v>
      </c>
      <c r="L172" s="52">
        <v>1800</v>
      </c>
      <c r="M172" s="160"/>
      <c r="N172" s="160"/>
      <c r="O172" s="160"/>
    </row>
    <row r="173" spans="1:240" s="22" customFormat="1" ht="36.950000000000003" customHeight="1">
      <c r="A173" s="20">
        <v>17</v>
      </c>
      <c r="B173" s="23" t="s">
        <v>2340</v>
      </c>
      <c r="C173" s="47">
        <v>2030</v>
      </c>
      <c r="D173" s="87"/>
      <c r="E173" s="136"/>
      <c r="F173" s="136"/>
      <c r="G173" s="135"/>
      <c r="H173" s="135"/>
      <c r="I173" s="135"/>
      <c r="J173" s="135"/>
      <c r="K173" s="50">
        <v>630</v>
      </c>
      <c r="L173" s="50">
        <v>630</v>
      </c>
      <c r="M173" s="160"/>
      <c r="N173" s="160"/>
      <c r="O173" s="160"/>
    </row>
    <row r="174" spans="1:240" s="32" customFormat="1" ht="33" customHeight="1">
      <c r="A174" s="20"/>
      <c r="B174" s="75" t="s">
        <v>584</v>
      </c>
      <c r="C174" s="60"/>
      <c r="D174" s="31"/>
      <c r="E174" s="31"/>
      <c r="F174" s="31"/>
      <c r="G174" s="31"/>
      <c r="H174" s="31"/>
      <c r="I174" s="31"/>
      <c r="J174" s="31"/>
      <c r="K174" s="167">
        <f>+K175</f>
        <v>4000</v>
      </c>
      <c r="L174" s="167">
        <f>+L175</f>
        <v>4000</v>
      </c>
      <c r="M174" s="321"/>
      <c r="N174" s="102"/>
      <c r="O174" s="102"/>
    </row>
    <row r="175" spans="1:240" s="27" customFormat="1" ht="36.6" customHeight="1">
      <c r="A175" s="20">
        <v>1</v>
      </c>
      <c r="B175" s="31" t="s">
        <v>2124</v>
      </c>
      <c r="C175" s="25"/>
      <c r="D175" s="26"/>
      <c r="E175" s="26"/>
      <c r="F175" s="26"/>
      <c r="G175" s="137"/>
      <c r="H175" s="137"/>
      <c r="I175" s="26"/>
      <c r="J175" s="26"/>
      <c r="K175" s="52">
        <v>4000</v>
      </c>
      <c r="L175" s="102">
        <f>K175</f>
        <v>4000</v>
      </c>
      <c r="M175" s="167"/>
      <c r="N175" s="167"/>
      <c r="O175" s="167"/>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row>
    <row r="176" spans="1:240" s="32" customFormat="1">
      <c r="A176" s="47" t="s">
        <v>39</v>
      </c>
      <c r="B176" s="21" t="s">
        <v>40</v>
      </c>
      <c r="C176" s="47"/>
      <c r="D176" s="21"/>
      <c r="E176" s="21"/>
      <c r="F176" s="21"/>
      <c r="G176" s="21"/>
      <c r="H176" s="21"/>
      <c r="I176" s="21"/>
      <c r="J176" s="21"/>
      <c r="K176" s="160"/>
      <c r="L176" s="160"/>
      <c r="M176" s="160"/>
      <c r="N176" s="160"/>
      <c r="O176" s="160"/>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22"/>
      <c r="BP176" s="22"/>
      <c r="BQ176" s="22"/>
      <c r="BR176" s="22"/>
      <c r="BS176" s="22"/>
      <c r="BT176" s="22"/>
      <c r="BU176" s="22"/>
      <c r="BV176" s="22"/>
      <c r="BW176" s="22"/>
      <c r="BX176" s="22"/>
      <c r="BY176" s="22"/>
      <c r="BZ176" s="22"/>
      <c r="CA176" s="22"/>
      <c r="CB176" s="22"/>
      <c r="CC176" s="22"/>
      <c r="CD176" s="22"/>
      <c r="CE176" s="22"/>
      <c r="CF176" s="22"/>
      <c r="CG176" s="22"/>
      <c r="CH176" s="22"/>
      <c r="CI176" s="22"/>
      <c r="CJ176" s="22"/>
      <c r="CK176" s="22"/>
      <c r="CL176" s="22"/>
      <c r="CM176" s="22"/>
      <c r="CN176" s="22"/>
      <c r="CO176" s="22"/>
      <c r="CP176" s="22"/>
      <c r="CQ176" s="22"/>
      <c r="CR176" s="22"/>
      <c r="CS176" s="22"/>
      <c r="CT176" s="22"/>
      <c r="CU176" s="22"/>
      <c r="CV176" s="22"/>
      <c r="CW176" s="22"/>
      <c r="CX176" s="22"/>
      <c r="CY176" s="22"/>
      <c r="CZ176" s="22"/>
      <c r="DA176" s="22"/>
      <c r="DB176" s="22"/>
      <c r="DC176" s="22"/>
      <c r="DD176" s="22"/>
      <c r="DE176" s="22"/>
      <c r="DF176" s="22"/>
      <c r="DG176" s="22"/>
      <c r="DH176" s="22"/>
      <c r="DI176" s="22"/>
      <c r="DJ176" s="22"/>
      <c r="DK176" s="22"/>
      <c r="DL176" s="22"/>
      <c r="DM176" s="22"/>
      <c r="DN176" s="22"/>
      <c r="DO176" s="22"/>
      <c r="DP176" s="22"/>
      <c r="DQ176" s="22"/>
      <c r="DR176" s="22"/>
      <c r="DS176" s="22"/>
      <c r="DT176" s="22"/>
      <c r="DU176" s="22"/>
      <c r="DV176" s="22"/>
      <c r="DW176" s="22"/>
      <c r="DX176" s="22"/>
      <c r="DY176" s="22"/>
      <c r="DZ176" s="22"/>
      <c r="EA176" s="22"/>
      <c r="EB176" s="22"/>
      <c r="EC176" s="22"/>
      <c r="ED176" s="22"/>
      <c r="EE176" s="22"/>
      <c r="EF176" s="22"/>
      <c r="EG176" s="22"/>
      <c r="EH176" s="22"/>
      <c r="EI176" s="22"/>
      <c r="EJ176" s="22"/>
      <c r="EK176" s="22"/>
      <c r="EL176" s="22"/>
      <c r="EM176" s="22"/>
      <c r="EN176" s="22"/>
      <c r="EO176" s="22"/>
      <c r="EP176" s="22"/>
      <c r="EQ176" s="22"/>
      <c r="ER176" s="22"/>
      <c r="ES176" s="22"/>
      <c r="ET176" s="22"/>
      <c r="EU176" s="22"/>
      <c r="EV176" s="22"/>
      <c r="EW176" s="22"/>
      <c r="EX176" s="22"/>
      <c r="EY176" s="22"/>
      <c r="EZ176" s="22"/>
      <c r="FA176" s="22"/>
      <c r="FB176" s="22"/>
      <c r="FC176" s="22"/>
      <c r="FD176" s="22"/>
      <c r="FE176" s="22"/>
      <c r="FF176" s="22"/>
      <c r="FG176" s="22"/>
      <c r="FH176" s="22"/>
      <c r="FI176" s="22"/>
      <c r="FJ176" s="22"/>
      <c r="FK176" s="22"/>
      <c r="FL176" s="22"/>
      <c r="FM176" s="22"/>
      <c r="FN176" s="22"/>
      <c r="FO176" s="22"/>
      <c r="FP176" s="22"/>
      <c r="FQ176" s="22"/>
      <c r="FR176" s="22"/>
      <c r="FS176" s="22"/>
      <c r="FT176" s="22"/>
      <c r="FU176" s="22"/>
      <c r="FV176" s="22"/>
      <c r="FW176" s="22"/>
      <c r="FX176" s="22"/>
      <c r="FY176" s="22"/>
      <c r="FZ176" s="22"/>
      <c r="GA176" s="22"/>
      <c r="GB176" s="22"/>
      <c r="GC176" s="22"/>
      <c r="GD176" s="22"/>
      <c r="GE176" s="22"/>
      <c r="GF176" s="22"/>
      <c r="GG176" s="22"/>
      <c r="GH176" s="22"/>
      <c r="GI176" s="22"/>
      <c r="GJ176" s="22"/>
      <c r="GK176" s="22"/>
      <c r="GL176" s="22"/>
      <c r="GM176" s="22"/>
      <c r="GN176" s="22"/>
      <c r="GO176" s="22"/>
      <c r="GP176" s="22"/>
      <c r="GQ176" s="22"/>
      <c r="GR176" s="22"/>
      <c r="GS176" s="22"/>
      <c r="GT176" s="22"/>
      <c r="GU176" s="22"/>
      <c r="GV176" s="22"/>
      <c r="GW176" s="22"/>
      <c r="GX176" s="22"/>
      <c r="GY176" s="22"/>
      <c r="GZ176" s="22"/>
      <c r="HA176" s="22"/>
      <c r="HB176" s="22"/>
      <c r="HC176" s="22"/>
      <c r="HD176" s="22"/>
      <c r="HE176" s="22"/>
      <c r="HF176" s="22"/>
      <c r="HG176" s="22"/>
      <c r="HH176" s="22"/>
      <c r="HI176" s="22"/>
      <c r="HJ176" s="22"/>
      <c r="HK176" s="22"/>
      <c r="HL176" s="22"/>
      <c r="HM176" s="22"/>
      <c r="HN176" s="22"/>
      <c r="HO176" s="22"/>
      <c r="HP176" s="22"/>
      <c r="HQ176" s="22"/>
      <c r="HR176" s="22"/>
      <c r="HS176" s="22"/>
      <c r="HT176" s="22"/>
      <c r="HU176" s="22"/>
      <c r="HV176" s="22"/>
      <c r="HW176" s="22"/>
      <c r="HX176" s="22"/>
      <c r="HY176" s="22"/>
      <c r="HZ176" s="22"/>
      <c r="IA176" s="22"/>
      <c r="IB176" s="22"/>
      <c r="IC176" s="22"/>
      <c r="ID176" s="22"/>
      <c r="IE176" s="22"/>
      <c r="IF176" s="22"/>
    </row>
    <row r="177" spans="1:240" s="32" customFormat="1" ht="30.6" customHeight="1">
      <c r="A177" s="114"/>
      <c r="B177" s="115" t="s">
        <v>67</v>
      </c>
      <c r="C177" s="114"/>
      <c r="D177" s="116"/>
      <c r="E177" s="116"/>
      <c r="F177" s="116"/>
      <c r="G177" s="116"/>
      <c r="H177" s="116"/>
      <c r="I177" s="116"/>
      <c r="J177" s="116"/>
      <c r="K177" s="319">
        <f>+K178+K190</f>
        <v>312680</v>
      </c>
      <c r="L177" s="319">
        <f>+L178+L190</f>
        <v>310417.5</v>
      </c>
      <c r="M177" s="326"/>
      <c r="N177" s="326"/>
      <c r="O177" s="326"/>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7"/>
      <c r="AL177" s="117"/>
      <c r="AM177" s="117"/>
      <c r="AN177" s="117"/>
      <c r="AO177" s="117"/>
      <c r="AP177" s="117"/>
      <c r="AQ177" s="117"/>
      <c r="AR177" s="117"/>
      <c r="AS177" s="117"/>
      <c r="AT177" s="117"/>
      <c r="AU177" s="117"/>
      <c r="AV177" s="117"/>
      <c r="AW177" s="117"/>
      <c r="AX177" s="117"/>
      <c r="AY177" s="117"/>
      <c r="AZ177" s="117"/>
      <c r="BA177" s="117"/>
      <c r="BB177" s="117"/>
      <c r="BC177" s="117"/>
      <c r="BD177" s="117"/>
      <c r="BE177" s="117"/>
      <c r="BF177" s="117"/>
      <c r="BG177" s="117"/>
      <c r="BH177" s="117"/>
      <c r="BI177" s="117"/>
      <c r="BJ177" s="117"/>
      <c r="BK177" s="117"/>
      <c r="BL177" s="117"/>
      <c r="BM177" s="117"/>
      <c r="BN177" s="117"/>
      <c r="BO177" s="117"/>
      <c r="BP177" s="117"/>
      <c r="BQ177" s="117"/>
      <c r="BR177" s="117"/>
      <c r="BS177" s="117"/>
      <c r="BT177" s="117"/>
      <c r="BU177" s="117"/>
      <c r="BV177" s="117"/>
      <c r="BW177" s="117"/>
      <c r="BX177" s="117"/>
      <c r="BY177" s="117"/>
      <c r="BZ177" s="117"/>
      <c r="CA177" s="117"/>
      <c r="CB177" s="117"/>
      <c r="CC177" s="117"/>
      <c r="CD177" s="117"/>
      <c r="CE177" s="117"/>
      <c r="CF177" s="117"/>
      <c r="CG177" s="117"/>
      <c r="CH177" s="117"/>
      <c r="CI177" s="117"/>
      <c r="CJ177" s="117"/>
      <c r="CK177" s="117"/>
      <c r="CL177" s="117"/>
      <c r="CM177" s="117"/>
      <c r="CN177" s="117"/>
      <c r="CO177" s="117"/>
      <c r="CP177" s="117"/>
      <c r="CQ177" s="117"/>
      <c r="CR177" s="117"/>
      <c r="CS177" s="117"/>
      <c r="CT177" s="117"/>
      <c r="CU177" s="117"/>
      <c r="CV177" s="117"/>
      <c r="CW177" s="117"/>
      <c r="CX177" s="117"/>
      <c r="CY177" s="117"/>
      <c r="CZ177" s="117"/>
      <c r="DA177" s="117"/>
      <c r="DB177" s="117"/>
      <c r="DC177" s="117"/>
      <c r="DD177" s="117"/>
      <c r="DE177" s="117"/>
      <c r="DF177" s="117"/>
      <c r="DG177" s="117"/>
      <c r="DH177" s="117"/>
      <c r="DI177" s="117"/>
      <c r="DJ177" s="117"/>
      <c r="DK177" s="117"/>
      <c r="DL177" s="117"/>
      <c r="DM177" s="117"/>
      <c r="DN177" s="117"/>
      <c r="DO177" s="117"/>
      <c r="DP177" s="117"/>
      <c r="DQ177" s="117"/>
      <c r="DR177" s="117"/>
      <c r="DS177" s="117"/>
      <c r="DT177" s="117"/>
      <c r="DU177" s="117"/>
      <c r="DV177" s="117"/>
      <c r="DW177" s="117"/>
      <c r="DX177" s="117"/>
      <c r="DY177" s="117"/>
      <c r="DZ177" s="117"/>
      <c r="EA177" s="117"/>
      <c r="EB177" s="117"/>
      <c r="EC177" s="117"/>
      <c r="ED177" s="117"/>
      <c r="EE177" s="117"/>
      <c r="EF177" s="117"/>
      <c r="EG177" s="117"/>
      <c r="EH177" s="117"/>
      <c r="EI177" s="117"/>
      <c r="EJ177" s="117"/>
      <c r="EK177" s="117"/>
      <c r="EL177" s="117"/>
      <c r="EM177" s="117"/>
      <c r="EN177" s="117"/>
      <c r="EO177" s="117"/>
      <c r="EP177" s="117"/>
      <c r="EQ177" s="117"/>
      <c r="ER177" s="117"/>
      <c r="ES177" s="117"/>
      <c r="ET177" s="117"/>
      <c r="EU177" s="117"/>
      <c r="EV177" s="117"/>
      <c r="EW177" s="117"/>
      <c r="EX177" s="117"/>
      <c r="EY177" s="117"/>
      <c r="EZ177" s="117"/>
      <c r="FA177" s="117"/>
      <c r="FB177" s="117"/>
      <c r="FC177" s="117"/>
      <c r="FD177" s="117"/>
      <c r="FE177" s="117"/>
      <c r="FF177" s="117"/>
      <c r="FG177" s="117"/>
      <c r="FH177" s="117"/>
      <c r="FI177" s="117"/>
      <c r="FJ177" s="117"/>
      <c r="FK177" s="117"/>
      <c r="FL177" s="117"/>
      <c r="FM177" s="117"/>
      <c r="FN177" s="117"/>
      <c r="FO177" s="117"/>
      <c r="FP177" s="117"/>
      <c r="FQ177" s="117"/>
      <c r="FR177" s="117"/>
      <c r="FS177" s="117"/>
      <c r="FT177" s="117"/>
      <c r="FU177" s="117"/>
      <c r="FV177" s="117"/>
      <c r="FW177" s="117"/>
      <c r="FX177" s="117"/>
      <c r="FY177" s="117"/>
      <c r="FZ177" s="117"/>
      <c r="GA177" s="117"/>
      <c r="GB177" s="117"/>
      <c r="GC177" s="117"/>
      <c r="GD177" s="117"/>
      <c r="GE177" s="117"/>
      <c r="GF177" s="117"/>
      <c r="GG177" s="117"/>
      <c r="GH177" s="117"/>
      <c r="GI177" s="117"/>
      <c r="GJ177" s="117"/>
      <c r="GK177" s="117"/>
      <c r="GL177" s="117"/>
      <c r="GM177" s="117"/>
      <c r="GN177" s="117"/>
      <c r="GO177" s="117"/>
      <c r="GP177" s="117"/>
      <c r="GQ177" s="117"/>
      <c r="GR177" s="117"/>
      <c r="GS177" s="117"/>
      <c r="GT177" s="117"/>
      <c r="GU177" s="117"/>
      <c r="GV177" s="117"/>
      <c r="GW177" s="117"/>
      <c r="GX177" s="117"/>
      <c r="GY177" s="117"/>
      <c r="GZ177" s="117"/>
      <c r="HA177" s="117"/>
      <c r="HB177" s="117"/>
      <c r="HC177" s="117"/>
      <c r="HD177" s="117"/>
      <c r="HE177" s="117"/>
      <c r="HF177" s="117"/>
      <c r="HG177" s="117"/>
      <c r="HH177" s="117"/>
      <c r="HI177" s="117"/>
      <c r="HJ177" s="117"/>
      <c r="HK177" s="117"/>
      <c r="HL177" s="117"/>
      <c r="HM177" s="117"/>
      <c r="HN177" s="117"/>
      <c r="HO177" s="117"/>
      <c r="HP177" s="117"/>
      <c r="HQ177" s="117"/>
      <c r="HR177" s="117"/>
      <c r="HS177" s="117"/>
      <c r="HT177" s="117"/>
      <c r="HU177" s="117"/>
      <c r="HV177" s="117"/>
      <c r="HW177" s="117"/>
      <c r="HX177" s="117"/>
      <c r="HY177" s="117"/>
      <c r="HZ177" s="117"/>
      <c r="IA177" s="117"/>
      <c r="IB177" s="117"/>
      <c r="IC177" s="117"/>
      <c r="ID177" s="117"/>
      <c r="IE177" s="117"/>
      <c r="IF177" s="117"/>
    </row>
    <row r="178" spans="1:240" s="32" customFormat="1" ht="37.5">
      <c r="A178" s="89"/>
      <c r="B178" s="62" t="s">
        <v>133</v>
      </c>
      <c r="C178" s="89"/>
      <c r="D178" s="62"/>
      <c r="E178" s="62"/>
      <c r="F178" s="62"/>
      <c r="G178" s="62"/>
      <c r="H178" s="62"/>
      <c r="I178" s="62"/>
      <c r="J178" s="62"/>
      <c r="K178" s="317">
        <f>+K179+K180+K181+K182+K183+K184+K185+K186+K187+K188+K189</f>
        <v>15460</v>
      </c>
      <c r="L178" s="317">
        <f>+SUM(L179:L189)</f>
        <v>15460</v>
      </c>
      <c r="M178" s="317"/>
      <c r="N178" s="317"/>
      <c r="O178" s="317"/>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row>
    <row r="179" spans="1:240" s="32" customFormat="1" ht="35.1" customHeight="1">
      <c r="A179" s="20">
        <v>1</v>
      </c>
      <c r="B179" s="31" t="s">
        <v>71</v>
      </c>
      <c r="C179" s="20"/>
      <c r="D179" s="31"/>
      <c r="E179" s="31"/>
      <c r="F179" s="31"/>
      <c r="G179" s="31"/>
      <c r="H179" s="31"/>
      <c r="I179" s="31"/>
      <c r="J179" s="31"/>
      <c r="K179" s="102">
        <v>400</v>
      </c>
      <c r="L179" s="102">
        <v>400</v>
      </c>
      <c r="M179" s="102"/>
      <c r="N179" s="102"/>
      <c r="O179" s="102"/>
    </row>
    <row r="180" spans="1:240" s="63" customFormat="1" ht="35.1" customHeight="1">
      <c r="A180" s="20">
        <v>2</v>
      </c>
      <c r="B180" s="31" t="s">
        <v>234</v>
      </c>
      <c r="C180" s="20"/>
      <c r="D180" s="31"/>
      <c r="E180" s="31"/>
      <c r="F180" s="31"/>
      <c r="G180" s="31"/>
      <c r="H180" s="31"/>
      <c r="I180" s="31"/>
      <c r="J180" s="31"/>
      <c r="K180" s="102">
        <v>176</v>
      </c>
      <c r="L180" s="102">
        <v>176</v>
      </c>
      <c r="M180" s="102"/>
      <c r="N180" s="102"/>
      <c r="O180" s="10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c r="BL180" s="32"/>
      <c r="BM180" s="32"/>
      <c r="BN180" s="32"/>
      <c r="BO180" s="32"/>
      <c r="BP180" s="32"/>
      <c r="BQ180" s="32"/>
      <c r="BR180" s="32"/>
      <c r="BS180" s="32"/>
      <c r="BT180" s="32"/>
      <c r="BU180" s="32"/>
      <c r="BV180" s="32"/>
      <c r="BW180" s="32"/>
      <c r="BX180" s="32"/>
      <c r="BY180" s="32"/>
      <c r="BZ180" s="32"/>
      <c r="CA180" s="32"/>
      <c r="CB180" s="32"/>
      <c r="CC180" s="32"/>
      <c r="CD180" s="32"/>
      <c r="CE180" s="32"/>
      <c r="CF180" s="32"/>
      <c r="CG180" s="32"/>
      <c r="CH180" s="32"/>
      <c r="CI180" s="32"/>
      <c r="CJ180" s="32"/>
      <c r="CK180" s="32"/>
      <c r="CL180" s="32"/>
      <c r="CM180" s="32"/>
      <c r="CN180" s="32"/>
      <c r="CO180" s="32"/>
      <c r="CP180" s="32"/>
      <c r="CQ180" s="32"/>
      <c r="CR180" s="32"/>
      <c r="CS180" s="32"/>
      <c r="CT180" s="32"/>
      <c r="CU180" s="32"/>
      <c r="CV180" s="32"/>
      <c r="CW180" s="32"/>
      <c r="CX180" s="32"/>
      <c r="CY180" s="32"/>
      <c r="CZ180" s="32"/>
      <c r="DA180" s="32"/>
      <c r="DB180" s="32"/>
      <c r="DC180" s="32"/>
      <c r="DD180" s="32"/>
      <c r="DE180" s="32"/>
      <c r="DF180" s="32"/>
      <c r="DG180" s="32"/>
      <c r="DH180" s="32"/>
      <c r="DI180" s="32"/>
      <c r="DJ180" s="32"/>
      <c r="DK180" s="32"/>
      <c r="DL180" s="32"/>
      <c r="DM180" s="32"/>
      <c r="DN180" s="32"/>
      <c r="DO180" s="32"/>
      <c r="DP180" s="32"/>
      <c r="DQ180" s="32"/>
      <c r="DR180" s="32"/>
      <c r="DS180" s="32"/>
      <c r="DT180" s="32"/>
      <c r="DU180" s="32"/>
      <c r="DV180" s="32"/>
      <c r="DW180" s="32"/>
      <c r="DX180" s="32"/>
      <c r="DY180" s="32"/>
      <c r="DZ180" s="32"/>
      <c r="EA180" s="32"/>
      <c r="EB180" s="32"/>
      <c r="EC180" s="32"/>
      <c r="ED180" s="32"/>
      <c r="EE180" s="32"/>
      <c r="EF180" s="32"/>
      <c r="EG180" s="32"/>
      <c r="EH180" s="32"/>
      <c r="EI180" s="32"/>
      <c r="EJ180" s="32"/>
      <c r="EK180" s="32"/>
      <c r="EL180" s="32"/>
      <c r="EM180" s="32"/>
      <c r="EN180" s="32"/>
      <c r="EO180" s="32"/>
      <c r="EP180" s="32"/>
      <c r="EQ180" s="32"/>
      <c r="ER180" s="32"/>
      <c r="ES180" s="32"/>
      <c r="ET180" s="32"/>
      <c r="EU180" s="32"/>
      <c r="EV180" s="32"/>
      <c r="EW180" s="32"/>
      <c r="EX180" s="32"/>
      <c r="EY180" s="32"/>
      <c r="EZ180" s="32"/>
      <c r="FA180" s="32"/>
      <c r="FB180" s="32"/>
      <c r="FC180" s="32"/>
      <c r="FD180" s="32"/>
      <c r="FE180" s="32"/>
      <c r="FF180" s="32"/>
      <c r="FG180" s="32"/>
      <c r="FH180" s="32"/>
      <c r="FI180" s="32"/>
      <c r="FJ180" s="32"/>
      <c r="FK180" s="32"/>
      <c r="FL180" s="32"/>
      <c r="FM180" s="32"/>
      <c r="FN180" s="32"/>
      <c r="FO180" s="32"/>
      <c r="FP180" s="32"/>
      <c r="FQ180" s="32"/>
      <c r="FR180" s="32"/>
      <c r="FS180" s="32"/>
      <c r="FT180" s="32"/>
      <c r="FU180" s="32"/>
      <c r="FV180" s="32"/>
      <c r="FW180" s="32"/>
      <c r="FX180" s="32"/>
      <c r="FY180" s="32"/>
      <c r="FZ180" s="32"/>
      <c r="GA180" s="32"/>
      <c r="GB180" s="32"/>
      <c r="GC180" s="32"/>
      <c r="GD180" s="32"/>
      <c r="GE180" s="32"/>
      <c r="GF180" s="32"/>
      <c r="GG180" s="32"/>
      <c r="GH180" s="32"/>
      <c r="GI180" s="32"/>
      <c r="GJ180" s="32"/>
      <c r="GK180" s="32"/>
      <c r="GL180" s="32"/>
      <c r="GM180" s="32"/>
      <c r="GN180" s="32"/>
      <c r="GO180" s="32"/>
      <c r="GP180" s="32"/>
      <c r="GQ180" s="32"/>
      <c r="GR180" s="32"/>
      <c r="GS180" s="32"/>
      <c r="GT180" s="32"/>
      <c r="GU180" s="32"/>
      <c r="GV180" s="32"/>
      <c r="GW180" s="32"/>
      <c r="GX180" s="32"/>
      <c r="GY180" s="32"/>
      <c r="GZ180" s="32"/>
      <c r="HA180" s="32"/>
      <c r="HB180" s="32"/>
      <c r="HC180" s="32"/>
      <c r="HD180" s="32"/>
      <c r="HE180" s="32"/>
      <c r="HF180" s="32"/>
      <c r="HG180" s="32"/>
      <c r="HH180" s="32"/>
      <c r="HI180" s="32"/>
      <c r="HJ180" s="32"/>
      <c r="HK180" s="32"/>
      <c r="HL180" s="32"/>
      <c r="HM180" s="32"/>
      <c r="HN180" s="32"/>
      <c r="HO180" s="32"/>
      <c r="HP180" s="32"/>
      <c r="HQ180" s="32"/>
      <c r="HR180" s="32"/>
      <c r="HS180" s="32"/>
      <c r="HT180" s="32"/>
      <c r="HU180" s="32"/>
      <c r="HV180" s="32"/>
      <c r="HW180" s="32"/>
      <c r="HX180" s="32"/>
      <c r="HY180" s="32"/>
      <c r="HZ180" s="32"/>
      <c r="IA180" s="32"/>
      <c r="IB180" s="32"/>
      <c r="IC180" s="32"/>
      <c r="ID180" s="32"/>
      <c r="IE180" s="32"/>
      <c r="IF180" s="32"/>
    </row>
    <row r="181" spans="1:240" s="32" customFormat="1" ht="35.1" customHeight="1">
      <c r="A181" s="20">
        <v>3</v>
      </c>
      <c r="B181" s="31" t="s">
        <v>308</v>
      </c>
      <c r="C181" s="20"/>
      <c r="D181" s="31"/>
      <c r="E181" s="31"/>
      <c r="F181" s="31"/>
      <c r="G181" s="31"/>
      <c r="H181" s="31"/>
      <c r="I181" s="31"/>
      <c r="J181" s="31"/>
      <c r="K181" s="102">
        <v>1936</v>
      </c>
      <c r="L181" s="102">
        <v>1936</v>
      </c>
      <c r="M181" s="102"/>
      <c r="N181" s="102"/>
      <c r="O181" s="102"/>
    </row>
    <row r="182" spans="1:240" s="32" customFormat="1" ht="35.1" customHeight="1">
      <c r="A182" s="20">
        <v>4</v>
      </c>
      <c r="B182" s="31" t="s">
        <v>354</v>
      </c>
      <c r="C182" s="20"/>
      <c r="D182" s="31"/>
      <c r="E182" s="31"/>
      <c r="F182" s="31"/>
      <c r="G182" s="31"/>
      <c r="H182" s="31"/>
      <c r="I182" s="31"/>
      <c r="J182" s="31"/>
      <c r="K182" s="102">
        <v>1540</v>
      </c>
      <c r="L182" s="102">
        <v>1540</v>
      </c>
      <c r="M182" s="102"/>
      <c r="N182" s="102"/>
      <c r="O182" s="102"/>
    </row>
    <row r="183" spans="1:240" s="27" customFormat="1" ht="35.1" customHeight="1">
      <c r="A183" s="20">
        <v>5</v>
      </c>
      <c r="B183" s="31" t="s">
        <v>101</v>
      </c>
      <c r="C183" s="20"/>
      <c r="D183" s="31"/>
      <c r="E183" s="31"/>
      <c r="F183" s="31"/>
      <c r="G183" s="31"/>
      <c r="H183" s="31"/>
      <c r="I183" s="31"/>
      <c r="J183" s="31"/>
      <c r="K183" s="102">
        <v>2300</v>
      </c>
      <c r="L183" s="102">
        <f>+K183</f>
        <v>2300</v>
      </c>
      <c r="M183" s="102"/>
      <c r="N183" s="102"/>
      <c r="O183" s="10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c r="BI183" s="32"/>
      <c r="BJ183" s="32"/>
      <c r="BK183" s="32"/>
      <c r="BL183" s="32"/>
      <c r="BM183" s="32"/>
      <c r="BN183" s="32"/>
      <c r="BO183" s="32"/>
      <c r="BP183" s="32"/>
      <c r="BQ183" s="32"/>
      <c r="BR183" s="32"/>
      <c r="BS183" s="32"/>
      <c r="BT183" s="32"/>
      <c r="BU183" s="32"/>
      <c r="BV183" s="32"/>
      <c r="BW183" s="32"/>
      <c r="BX183" s="32"/>
      <c r="BY183" s="32"/>
      <c r="BZ183" s="32"/>
      <c r="CA183" s="32"/>
      <c r="CB183" s="32"/>
      <c r="CC183" s="32"/>
      <c r="CD183" s="32"/>
      <c r="CE183" s="32"/>
      <c r="CF183" s="32"/>
      <c r="CG183" s="32"/>
      <c r="CH183" s="32"/>
      <c r="CI183" s="32"/>
      <c r="CJ183" s="32"/>
      <c r="CK183" s="32"/>
      <c r="CL183" s="32"/>
      <c r="CM183" s="32"/>
      <c r="CN183" s="32"/>
      <c r="CO183" s="32"/>
      <c r="CP183" s="32"/>
      <c r="CQ183" s="32"/>
      <c r="CR183" s="32"/>
      <c r="CS183" s="32"/>
      <c r="CT183" s="32"/>
      <c r="CU183" s="32"/>
      <c r="CV183" s="32"/>
      <c r="CW183" s="32"/>
      <c r="CX183" s="32"/>
      <c r="CY183" s="32"/>
      <c r="CZ183" s="32"/>
      <c r="DA183" s="32"/>
      <c r="DB183" s="32"/>
      <c r="DC183" s="32"/>
      <c r="DD183" s="32"/>
      <c r="DE183" s="32"/>
      <c r="DF183" s="32"/>
      <c r="DG183" s="32"/>
      <c r="DH183" s="32"/>
      <c r="DI183" s="32"/>
      <c r="DJ183" s="32"/>
      <c r="DK183" s="32"/>
      <c r="DL183" s="32"/>
      <c r="DM183" s="32"/>
      <c r="DN183" s="32"/>
      <c r="DO183" s="32"/>
      <c r="DP183" s="32"/>
      <c r="DQ183" s="32"/>
      <c r="DR183" s="32"/>
      <c r="DS183" s="32"/>
      <c r="DT183" s="32"/>
      <c r="DU183" s="32"/>
      <c r="DV183" s="32"/>
      <c r="DW183" s="32"/>
      <c r="DX183" s="32"/>
      <c r="DY183" s="32"/>
      <c r="DZ183" s="32"/>
      <c r="EA183" s="32"/>
      <c r="EB183" s="32"/>
      <c r="EC183" s="32"/>
      <c r="ED183" s="32"/>
      <c r="EE183" s="32"/>
      <c r="EF183" s="32"/>
      <c r="EG183" s="32"/>
      <c r="EH183" s="32"/>
      <c r="EI183" s="32"/>
      <c r="EJ183" s="32"/>
      <c r="EK183" s="32"/>
      <c r="EL183" s="32"/>
      <c r="EM183" s="32"/>
      <c r="EN183" s="32"/>
      <c r="EO183" s="32"/>
      <c r="EP183" s="32"/>
      <c r="EQ183" s="32"/>
      <c r="ER183" s="32"/>
      <c r="ES183" s="32"/>
      <c r="ET183" s="32"/>
      <c r="EU183" s="32"/>
      <c r="EV183" s="32"/>
      <c r="EW183" s="32"/>
      <c r="EX183" s="32"/>
      <c r="EY183" s="32"/>
      <c r="EZ183" s="32"/>
      <c r="FA183" s="32"/>
      <c r="FB183" s="32"/>
      <c r="FC183" s="32"/>
      <c r="FD183" s="32"/>
      <c r="FE183" s="32"/>
      <c r="FF183" s="32"/>
      <c r="FG183" s="32"/>
      <c r="FH183" s="32"/>
      <c r="FI183" s="32"/>
      <c r="FJ183" s="32"/>
      <c r="FK183" s="32"/>
      <c r="FL183" s="32"/>
      <c r="FM183" s="32"/>
      <c r="FN183" s="32"/>
      <c r="FO183" s="32"/>
      <c r="FP183" s="32"/>
      <c r="FQ183" s="32"/>
      <c r="FR183" s="32"/>
      <c r="FS183" s="32"/>
      <c r="FT183" s="32"/>
      <c r="FU183" s="32"/>
      <c r="FV183" s="32"/>
      <c r="FW183" s="32"/>
      <c r="FX183" s="32"/>
      <c r="FY183" s="32"/>
      <c r="FZ183" s="32"/>
      <c r="GA183" s="32"/>
      <c r="GB183" s="32"/>
      <c r="GC183" s="32"/>
      <c r="GD183" s="32"/>
      <c r="GE183" s="32"/>
      <c r="GF183" s="32"/>
      <c r="GG183" s="32"/>
      <c r="GH183" s="32"/>
      <c r="GI183" s="32"/>
      <c r="GJ183" s="32"/>
      <c r="GK183" s="32"/>
      <c r="GL183" s="32"/>
      <c r="GM183" s="32"/>
      <c r="GN183" s="32"/>
      <c r="GO183" s="32"/>
      <c r="GP183" s="32"/>
      <c r="GQ183" s="32"/>
      <c r="GR183" s="32"/>
      <c r="GS183" s="32"/>
      <c r="GT183" s="32"/>
      <c r="GU183" s="32"/>
      <c r="GV183" s="32"/>
      <c r="GW183" s="32"/>
      <c r="GX183" s="32"/>
      <c r="GY183" s="32"/>
      <c r="GZ183" s="32"/>
      <c r="HA183" s="32"/>
      <c r="HB183" s="32"/>
      <c r="HC183" s="32"/>
      <c r="HD183" s="32"/>
      <c r="HE183" s="32"/>
      <c r="HF183" s="32"/>
      <c r="HG183" s="32"/>
      <c r="HH183" s="32"/>
      <c r="HI183" s="32"/>
      <c r="HJ183" s="32"/>
      <c r="HK183" s="32"/>
      <c r="HL183" s="32"/>
      <c r="HM183" s="32"/>
      <c r="HN183" s="32"/>
      <c r="HO183" s="32"/>
      <c r="HP183" s="32"/>
      <c r="HQ183" s="32"/>
      <c r="HR183" s="32"/>
      <c r="HS183" s="32"/>
      <c r="HT183" s="32"/>
      <c r="HU183" s="32"/>
      <c r="HV183" s="32"/>
      <c r="HW183" s="32"/>
      <c r="HX183" s="32"/>
      <c r="HY183" s="32"/>
      <c r="HZ183" s="32"/>
      <c r="IA183" s="32"/>
      <c r="IB183" s="32"/>
      <c r="IC183" s="32"/>
      <c r="ID183" s="32"/>
      <c r="IE183" s="32"/>
      <c r="IF183" s="32"/>
    </row>
    <row r="184" spans="1:240" s="27" customFormat="1" ht="35.1" customHeight="1">
      <c r="A184" s="20">
        <v>6</v>
      </c>
      <c r="B184" s="31" t="s">
        <v>584</v>
      </c>
      <c r="C184" s="20"/>
      <c r="D184" s="31"/>
      <c r="E184" s="31"/>
      <c r="F184" s="31"/>
      <c r="G184" s="31"/>
      <c r="H184" s="31"/>
      <c r="I184" s="31"/>
      <c r="J184" s="31"/>
      <c r="K184" s="102">
        <v>1496</v>
      </c>
      <c r="L184" s="102">
        <v>1496</v>
      </c>
      <c r="M184" s="102"/>
      <c r="N184" s="102"/>
      <c r="O184" s="10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c r="BA184" s="32"/>
      <c r="BB184" s="32"/>
      <c r="BC184" s="32"/>
      <c r="BD184" s="32"/>
      <c r="BE184" s="32"/>
      <c r="BF184" s="32"/>
      <c r="BG184" s="32"/>
      <c r="BH184" s="32"/>
      <c r="BI184" s="32"/>
      <c r="BJ184" s="32"/>
      <c r="BK184" s="32"/>
      <c r="BL184" s="32"/>
      <c r="BM184" s="32"/>
      <c r="BN184" s="32"/>
      <c r="BO184" s="32"/>
      <c r="BP184" s="32"/>
      <c r="BQ184" s="32"/>
      <c r="BR184" s="32"/>
      <c r="BS184" s="32"/>
      <c r="BT184" s="32"/>
      <c r="BU184" s="32"/>
      <c r="BV184" s="32"/>
      <c r="BW184" s="32"/>
      <c r="BX184" s="32"/>
      <c r="BY184" s="32"/>
      <c r="BZ184" s="32"/>
      <c r="CA184" s="32"/>
      <c r="CB184" s="32"/>
      <c r="CC184" s="32"/>
      <c r="CD184" s="32"/>
      <c r="CE184" s="32"/>
      <c r="CF184" s="32"/>
      <c r="CG184" s="32"/>
      <c r="CH184" s="32"/>
      <c r="CI184" s="32"/>
      <c r="CJ184" s="32"/>
      <c r="CK184" s="32"/>
      <c r="CL184" s="32"/>
      <c r="CM184" s="32"/>
      <c r="CN184" s="32"/>
      <c r="CO184" s="32"/>
      <c r="CP184" s="32"/>
      <c r="CQ184" s="32"/>
      <c r="CR184" s="32"/>
      <c r="CS184" s="32"/>
      <c r="CT184" s="32"/>
      <c r="CU184" s="32"/>
      <c r="CV184" s="32"/>
      <c r="CW184" s="32"/>
      <c r="CX184" s="32"/>
      <c r="CY184" s="32"/>
      <c r="CZ184" s="32"/>
      <c r="DA184" s="32"/>
      <c r="DB184" s="32"/>
      <c r="DC184" s="32"/>
      <c r="DD184" s="32"/>
      <c r="DE184" s="32"/>
      <c r="DF184" s="32"/>
      <c r="DG184" s="32"/>
      <c r="DH184" s="32"/>
      <c r="DI184" s="32"/>
      <c r="DJ184" s="32"/>
      <c r="DK184" s="32"/>
      <c r="DL184" s="32"/>
      <c r="DM184" s="32"/>
      <c r="DN184" s="32"/>
      <c r="DO184" s="32"/>
      <c r="DP184" s="32"/>
      <c r="DQ184" s="32"/>
      <c r="DR184" s="32"/>
      <c r="DS184" s="32"/>
      <c r="DT184" s="32"/>
      <c r="DU184" s="32"/>
      <c r="DV184" s="32"/>
      <c r="DW184" s="32"/>
      <c r="DX184" s="32"/>
      <c r="DY184" s="32"/>
      <c r="DZ184" s="32"/>
      <c r="EA184" s="32"/>
      <c r="EB184" s="32"/>
      <c r="EC184" s="32"/>
      <c r="ED184" s="32"/>
      <c r="EE184" s="32"/>
      <c r="EF184" s="32"/>
      <c r="EG184" s="32"/>
      <c r="EH184" s="32"/>
      <c r="EI184" s="32"/>
      <c r="EJ184" s="32"/>
      <c r="EK184" s="32"/>
      <c r="EL184" s="32"/>
      <c r="EM184" s="32"/>
      <c r="EN184" s="32"/>
      <c r="EO184" s="32"/>
      <c r="EP184" s="32"/>
      <c r="EQ184" s="32"/>
      <c r="ER184" s="32"/>
      <c r="ES184" s="32"/>
      <c r="ET184" s="32"/>
      <c r="EU184" s="32"/>
      <c r="EV184" s="32"/>
      <c r="EW184" s="32"/>
      <c r="EX184" s="32"/>
      <c r="EY184" s="32"/>
      <c r="EZ184" s="32"/>
      <c r="FA184" s="32"/>
      <c r="FB184" s="32"/>
      <c r="FC184" s="32"/>
      <c r="FD184" s="32"/>
      <c r="FE184" s="32"/>
      <c r="FF184" s="32"/>
      <c r="FG184" s="32"/>
      <c r="FH184" s="32"/>
      <c r="FI184" s="32"/>
      <c r="FJ184" s="32"/>
      <c r="FK184" s="32"/>
      <c r="FL184" s="32"/>
      <c r="FM184" s="32"/>
      <c r="FN184" s="32"/>
      <c r="FO184" s="32"/>
      <c r="FP184" s="32"/>
      <c r="FQ184" s="32"/>
      <c r="FR184" s="32"/>
      <c r="FS184" s="32"/>
      <c r="FT184" s="32"/>
      <c r="FU184" s="32"/>
      <c r="FV184" s="32"/>
      <c r="FW184" s="32"/>
      <c r="FX184" s="32"/>
      <c r="FY184" s="32"/>
      <c r="FZ184" s="32"/>
      <c r="GA184" s="32"/>
      <c r="GB184" s="32"/>
      <c r="GC184" s="32"/>
      <c r="GD184" s="32"/>
      <c r="GE184" s="32"/>
      <c r="GF184" s="32"/>
      <c r="GG184" s="32"/>
      <c r="GH184" s="32"/>
      <c r="GI184" s="32"/>
      <c r="GJ184" s="32"/>
      <c r="GK184" s="32"/>
      <c r="GL184" s="32"/>
      <c r="GM184" s="32"/>
      <c r="GN184" s="32"/>
      <c r="GO184" s="32"/>
      <c r="GP184" s="32"/>
      <c r="GQ184" s="32"/>
      <c r="GR184" s="32"/>
      <c r="GS184" s="32"/>
      <c r="GT184" s="32"/>
      <c r="GU184" s="32"/>
      <c r="GV184" s="32"/>
      <c r="GW184" s="32"/>
      <c r="GX184" s="32"/>
      <c r="GY184" s="32"/>
      <c r="GZ184" s="32"/>
      <c r="HA184" s="32"/>
      <c r="HB184" s="32"/>
      <c r="HC184" s="32"/>
      <c r="HD184" s="32"/>
      <c r="HE184" s="32"/>
      <c r="HF184" s="32"/>
      <c r="HG184" s="32"/>
      <c r="HH184" s="32"/>
      <c r="HI184" s="32"/>
      <c r="HJ184" s="32"/>
      <c r="HK184" s="32"/>
      <c r="HL184" s="32"/>
      <c r="HM184" s="32"/>
      <c r="HN184" s="32"/>
      <c r="HO184" s="32"/>
      <c r="HP184" s="32"/>
      <c r="HQ184" s="32"/>
      <c r="HR184" s="32"/>
      <c r="HS184" s="32"/>
      <c r="HT184" s="32"/>
      <c r="HU184" s="32"/>
      <c r="HV184" s="32"/>
      <c r="HW184" s="32"/>
      <c r="HX184" s="32"/>
      <c r="HY184" s="32"/>
      <c r="HZ184" s="32"/>
      <c r="IA184" s="32"/>
      <c r="IB184" s="32"/>
      <c r="IC184" s="32"/>
      <c r="ID184" s="32"/>
      <c r="IE184" s="32"/>
      <c r="IF184" s="32"/>
    </row>
    <row r="185" spans="1:240" s="27" customFormat="1" ht="35.1" customHeight="1">
      <c r="A185" s="20">
        <v>7</v>
      </c>
      <c r="B185" s="31" t="s">
        <v>750</v>
      </c>
      <c r="C185" s="20"/>
      <c r="D185" s="31"/>
      <c r="E185" s="31"/>
      <c r="F185" s="31"/>
      <c r="G185" s="31"/>
      <c r="H185" s="31"/>
      <c r="I185" s="31"/>
      <c r="J185" s="31"/>
      <c r="K185" s="102">
        <v>880</v>
      </c>
      <c r="L185" s="102">
        <v>880</v>
      </c>
      <c r="M185" s="102"/>
      <c r="N185" s="102"/>
      <c r="O185" s="10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c r="BK185" s="32"/>
      <c r="BL185" s="32"/>
      <c r="BM185" s="32"/>
      <c r="BN185" s="32"/>
      <c r="BO185" s="32"/>
      <c r="BP185" s="32"/>
      <c r="BQ185" s="32"/>
      <c r="BR185" s="32"/>
      <c r="BS185" s="32"/>
      <c r="BT185" s="32"/>
      <c r="BU185" s="32"/>
      <c r="BV185" s="32"/>
      <c r="BW185" s="32"/>
      <c r="BX185" s="32"/>
      <c r="BY185" s="32"/>
      <c r="BZ185" s="32"/>
      <c r="CA185" s="32"/>
      <c r="CB185" s="32"/>
      <c r="CC185" s="32"/>
      <c r="CD185" s="32"/>
      <c r="CE185" s="32"/>
      <c r="CF185" s="32"/>
      <c r="CG185" s="32"/>
      <c r="CH185" s="32"/>
      <c r="CI185" s="32"/>
      <c r="CJ185" s="32"/>
      <c r="CK185" s="32"/>
      <c r="CL185" s="32"/>
      <c r="CM185" s="32"/>
      <c r="CN185" s="32"/>
      <c r="CO185" s="32"/>
      <c r="CP185" s="32"/>
      <c r="CQ185" s="32"/>
      <c r="CR185" s="32"/>
      <c r="CS185" s="32"/>
      <c r="CT185" s="32"/>
      <c r="CU185" s="32"/>
      <c r="CV185" s="32"/>
      <c r="CW185" s="32"/>
      <c r="CX185" s="32"/>
      <c r="CY185" s="32"/>
      <c r="CZ185" s="32"/>
      <c r="DA185" s="32"/>
      <c r="DB185" s="32"/>
      <c r="DC185" s="32"/>
      <c r="DD185" s="32"/>
      <c r="DE185" s="32"/>
      <c r="DF185" s="32"/>
      <c r="DG185" s="32"/>
      <c r="DH185" s="32"/>
      <c r="DI185" s="32"/>
      <c r="DJ185" s="32"/>
      <c r="DK185" s="32"/>
      <c r="DL185" s="32"/>
      <c r="DM185" s="32"/>
      <c r="DN185" s="32"/>
      <c r="DO185" s="32"/>
      <c r="DP185" s="32"/>
      <c r="DQ185" s="32"/>
      <c r="DR185" s="32"/>
      <c r="DS185" s="32"/>
      <c r="DT185" s="32"/>
      <c r="DU185" s="32"/>
      <c r="DV185" s="32"/>
      <c r="DW185" s="32"/>
      <c r="DX185" s="32"/>
      <c r="DY185" s="32"/>
      <c r="DZ185" s="32"/>
      <c r="EA185" s="32"/>
      <c r="EB185" s="32"/>
      <c r="EC185" s="32"/>
      <c r="ED185" s="32"/>
      <c r="EE185" s="32"/>
      <c r="EF185" s="32"/>
      <c r="EG185" s="32"/>
      <c r="EH185" s="32"/>
      <c r="EI185" s="32"/>
      <c r="EJ185" s="32"/>
      <c r="EK185" s="32"/>
      <c r="EL185" s="32"/>
      <c r="EM185" s="32"/>
      <c r="EN185" s="32"/>
      <c r="EO185" s="32"/>
      <c r="EP185" s="32"/>
      <c r="EQ185" s="32"/>
      <c r="ER185" s="32"/>
      <c r="ES185" s="32"/>
      <c r="ET185" s="32"/>
      <c r="EU185" s="32"/>
      <c r="EV185" s="32"/>
      <c r="EW185" s="32"/>
      <c r="EX185" s="32"/>
      <c r="EY185" s="32"/>
      <c r="EZ185" s="32"/>
      <c r="FA185" s="32"/>
      <c r="FB185" s="32"/>
      <c r="FC185" s="32"/>
      <c r="FD185" s="32"/>
      <c r="FE185" s="32"/>
      <c r="FF185" s="32"/>
      <c r="FG185" s="32"/>
      <c r="FH185" s="32"/>
      <c r="FI185" s="32"/>
      <c r="FJ185" s="32"/>
      <c r="FK185" s="32"/>
      <c r="FL185" s="32"/>
      <c r="FM185" s="32"/>
      <c r="FN185" s="32"/>
      <c r="FO185" s="32"/>
      <c r="FP185" s="32"/>
      <c r="FQ185" s="32"/>
      <c r="FR185" s="32"/>
      <c r="FS185" s="32"/>
      <c r="FT185" s="32"/>
      <c r="FU185" s="32"/>
      <c r="FV185" s="32"/>
      <c r="FW185" s="32"/>
      <c r="FX185" s="32"/>
      <c r="FY185" s="32"/>
      <c r="FZ185" s="32"/>
      <c r="GA185" s="32"/>
      <c r="GB185" s="32"/>
      <c r="GC185" s="32"/>
      <c r="GD185" s="32"/>
      <c r="GE185" s="32"/>
      <c r="GF185" s="32"/>
      <c r="GG185" s="32"/>
      <c r="GH185" s="32"/>
      <c r="GI185" s="32"/>
      <c r="GJ185" s="32"/>
      <c r="GK185" s="32"/>
      <c r="GL185" s="32"/>
      <c r="GM185" s="32"/>
      <c r="GN185" s="32"/>
      <c r="GO185" s="32"/>
      <c r="GP185" s="32"/>
      <c r="GQ185" s="32"/>
      <c r="GR185" s="32"/>
      <c r="GS185" s="32"/>
      <c r="GT185" s="32"/>
      <c r="GU185" s="32"/>
      <c r="GV185" s="32"/>
      <c r="GW185" s="32"/>
      <c r="GX185" s="32"/>
      <c r="GY185" s="32"/>
      <c r="GZ185" s="32"/>
      <c r="HA185" s="32"/>
      <c r="HB185" s="32"/>
      <c r="HC185" s="32"/>
      <c r="HD185" s="32"/>
      <c r="HE185" s="32"/>
      <c r="HF185" s="32"/>
      <c r="HG185" s="32"/>
      <c r="HH185" s="32"/>
      <c r="HI185" s="32"/>
      <c r="HJ185" s="32"/>
      <c r="HK185" s="32"/>
      <c r="HL185" s="32"/>
      <c r="HM185" s="32"/>
      <c r="HN185" s="32"/>
      <c r="HO185" s="32"/>
      <c r="HP185" s="32"/>
      <c r="HQ185" s="32"/>
      <c r="HR185" s="32"/>
      <c r="HS185" s="32"/>
      <c r="HT185" s="32"/>
      <c r="HU185" s="32"/>
      <c r="HV185" s="32"/>
      <c r="HW185" s="32"/>
      <c r="HX185" s="32"/>
      <c r="HY185" s="32"/>
      <c r="HZ185" s="32"/>
      <c r="IA185" s="32"/>
      <c r="IB185" s="32"/>
      <c r="IC185" s="32"/>
      <c r="ID185" s="32"/>
      <c r="IE185" s="32"/>
      <c r="IF185" s="32"/>
    </row>
    <row r="186" spans="1:240" s="32" customFormat="1" ht="35.1" customHeight="1">
      <c r="A186" s="20">
        <v>8</v>
      </c>
      <c r="B186" s="31" t="s">
        <v>949</v>
      </c>
      <c r="C186" s="20"/>
      <c r="D186" s="31"/>
      <c r="E186" s="31"/>
      <c r="F186" s="31"/>
      <c r="G186" s="31"/>
      <c r="H186" s="31"/>
      <c r="I186" s="31"/>
      <c r="J186" s="31"/>
      <c r="K186" s="102">
        <v>1232</v>
      </c>
      <c r="L186" s="102">
        <v>1232</v>
      </c>
      <c r="M186" s="102"/>
      <c r="N186" s="102"/>
      <c r="O186" s="102"/>
    </row>
    <row r="187" spans="1:240" s="32" customFormat="1" ht="35.1" customHeight="1">
      <c r="A187" s="20">
        <v>9</v>
      </c>
      <c r="B187" s="31" t="s">
        <v>986</v>
      </c>
      <c r="C187" s="20"/>
      <c r="D187" s="31"/>
      <c r="E187" s="31"/>
      <c r="F187" s="31"/>
      <c r="G187" s="31"/>
      <c r="H187" s="31"/>
      <c r="I187" s="31"/>
      <c r="J187" s="31"/>
      <c r="K187" s="102">
        <v>2288</v>
      </c>
      <c r="L187" s="102">
        <v>2288</v>
      </c>
      <c r="M187" s="102"/>
      <c r="N187" s="102"/>
      <c r="O187" s="102"/>
    </row>
    <row r="188" spans="1:240" s="32" customFormat="1" ht="35.1" customHeight="1">
      <c r="A188" s="20">
        <v>10</v>
      </c>
      <c r="B188" s="31" t="s">
        <v>1129</v>
      </c>
      <c r="C188" s="20"/>
      <c r="D188" s="31"/>
      <c r="E188" s="31"/>
      <c r="F188" s="31"/>
      <c r="G188" s="31"/>
      <c r="H188" s="31"/>
      <c r="I188" s="31"/>
      <c r="J188" s="31"/>
      <c r="K188" s="102">
        <v>1452</v>
      </c>
      <c r="L188" s="102">
        <f>+K188</f>
        <v>1452</v>
      </c>
      <c r="M188" s="102"/>
      <c r="N188" s="102"/>
      <c r="O188" s="102"/>
    </row>
    <row r="189" spans="1:240" s="32" customFormat="1" ht="35.1" customHeight="1">
      <c r="A189" s="20">
        <v>11</v>
      </c>
      <c r="B189" s="31" t="s">
        <v>337</v>
      </c>
      <c r="C189" s="20"/>
      <c r="D189" s="31"/>
      <c r="E189" s="31"/>
      <c r="F189" s="31"/>
      <c r="G189" s="31"/>
      <c r="H189" s="31"/>
      <c r="I189" s="31"/>
      <c r="J189" s="31"/>
      <c r="K189" s="102">
        <v>1760</v>
      </c>
      <c r="L189" s="102">
        <f>+K189</f>
        <v>1760</v>
      </c>
      <c r="M189" s="102"/>
      <c r="N189" s="102"/>
      <c r="O189" s="102"/>
    </row>
    <row r="190" spans="1:240" s="32" customFormat="1" ht="109.5" customHeight="1">
      <c r="A190" s="89"/>
      <c r="B190" s="62" t="s">
        <v>134</v>
      </c>
      <c r="C190" s="89"/>
      <c r="D190" s="62"/>
      <c r="E190" s="62"/>
      <c r="F190" s="62"/>
      <c r="G190" s="62"/>
      <c r="H190" s="62"/>
      <c r="I190" s="62"/>
      <c r="J190" s="62"/>
      <c r="K190" s="317">
        <f>+K191+K196+K200+K222+K231+K236+K254+K291+K293+K311+K375+K387+K424</f>
        <v>297220</v>
      </c>
      <c r="L190" s="317">
        <f>+L191+L196+L200+L222+L231+L236+L254+L291+L293+L311+L375+L387+L424</f>
        <v>294957.5</v>
      </c>
      <c r="M190" s="317"/>
      <c r="N190" s="317"/>
      <c r="O190" s="317"/>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row>
    <row r="191" spans="1:240" s="22" customFormat="1" ht="36.6" customHeight="1">
      <c r="A191" s="47">
        <v>1</v>
      </c>
      <c r="B191" s="21" t="s">
        <v>71</v>
      </c>
      <c r="C191" s="47"/>
      <c r="D191" s="21"/>
      <c r="E191" s="21"/>
      <c r="F191" s="21"/>
      <c r="G191" s="21"/>
      <c r="H191" s="21"/>
      <c r="I191" s="21"/>
      <c r="J191" s="21"/>
      <c r="K191" s="160">
        <f>+SUM(K192:K195)</f>
        <v>3000</v>
      </c>
      <c r="L191" s="160">
        <f>+SUM(L192:L195)</f>
        <v>3000</v>
      </c>
      <c r="M191" s="160"/>
      <c r="N191" s="160"/>
      <c r="O191" s="160"/>
    </row>
    <row r="192" spans="1:240" s="27" customFormat="1" ht="47.45" customHeight="1">
      <c r="A192" s="47"/>
      <c r="B192" s="368" t="s">
        <v>142</v>
      </c>
      <c r="C192" s="367" t="s">
        <v>139</v>
      </c>
      <c r="D192" s="2"/>
      <c r="E192" s="322"/>
      <c r="F192" s="322"/>
      <c r="G192" s="369"/>
      <c r="H192" s="369"/>
      <c r="I192" s="322"/>
      <c r="J192" s="322"/>
      <c r="K192" s="370">
        <f>L192</f>
        <v>350</v>
      </c>
      <c r="L192" s="370">
        <v>350</v>
      </c>
      <c r="M192" s="50"/>
      <c r="N192" s="50"/>
      <c r="O192" s="102"/>
    </row>
    <row r="193" spans="1:240" s="27" customFormat="1" ht="52.5" customHeight="1">
      <c r="A193" s="47"/>
      <c r="B193" s="368" t="s">
        <v>144</v>
      </c>
      <c r="C193" s="367" t="s">
        <v>141</v>
      </c>
      <c r="D193" s="2"/>
      <c r="E193" s="322"/>
      <c r="F193" s="322"/>
      <c r="G193" s="369"/>
      <c r="H193" s="369"/>
      <c r="I193" s="322"/>
      <c r="J193" s="322"/>
      <c r="K193" s="370">
        <f>L193</f>
        <v>1500</v>
      </c>
      <c r="L193" s="370">
        <v>1500</v>
      </c>
      <c r="M193" s="50"/>
      <c r="N193" s="50"/>
      <c r="O193" s="102"/>
    </row>
    <row r="194" spans="1:240" s="32" customFormat="1" ht="59.25" customHeight="1">
      <c r="A194" s="20"/>
      <c r="B194" s="231" t="s">
        <v>2466</v>
      </c>
      <c r="C194" s="367" t="s">
        <v>146</v>
      </c>
      <c r="D194" s="2"/>
      <c r="E194" s="322"/>
      <c r="F194" s="322"/>
      <c r="G194" s="322"/>
      <c r="H194" s="322"/>
      <c r="I194" s="322"/>
      <c r="J194" s="322"/>
      <c r="K194" s="370">
        <f>L194</f>
        <v>150</v>
      </c>
      <c r="L194" s="370">
        <v>150</v>
      </c>
      <c r="M194" s="50"/>
      <c r="N194" s="50"/>
      <c r="O194" s="102"/>
    </row>
    <row r="195" spans="1:240" s="32" customFormat="1" ht="41.45" customHeight="1">
      <c r="A195" s="20"/>
      <c r="B195" s="231" t="s">
        <v>2467</v>
      </c>
      <c r="C195" s="367" t="s">
        <v>150</v>
      </c>
      <c r="D195" s="2"/>
      <c r="E195" s="322"/>
      <c r="F195" s="322"/>
      <c r="G195" s="322"/>
      <c r="H195" s="322"/>
      <c r="I195" s="322"/>
      <c r="J195" s="322"/>
      <c r="K195" s="370">
        <f>L195</f>
        <v>1000</v>
      </c>
      <c r="L195" s="370">
        <v>1000</v>
      </c>
      <c r="M195" s="50"/>
      <c r="N195" s="50"/>
      <c r="O195" s="102"/>
    </row>
    <row r="196" spans="1:240" s="22" customFormat="1" ht="30.6" customHeight="1">
      <c r="A196" s="47">
        <v>2</v>
      </c>
      <c r="B196" s="21" t="s">
        <v>308</v>
      </c>
      <c r="C196" s="47"/>
      <c r="D196" s="21"/>
      <c r="E196" s="21"/>
      <c r="F196" s="21"/>
      <c r="G196" s="21"/>
      <c r="H196" s="21"/>
      <c r="I196" s="21"/>
      <c r="J196" s="21"/>
      <c r="K196" s="160">
        <f>+SUM(K197:K199)</f>
        <v>1700</v>
      </c>
      <c r="L196" s="160">
        <f>+SUM(L197:L199)</f>
        <v>1700</v>
      </c>
      <c r="M196" s="160"/>
      <c r="N196" s="160"/>
      <c r="O196" s="160"/>
    </row>
    <row r="197" spans="1:240" s="32" customFormat="1" ht="51.6" customHeight="1">
      <c r="A197" s="20"/>
      <c r="B197" s="138" t="s">
        <v>1335</v>
      </c>
      <c r="C197" s="20" t="s">
        <v>236</v>
      </c>
      <c r="D197" s="26"/>
      <c r="E197" s="26"/>
      <c r="F197" s="26"/>
      <c r="G197" s="26"/>
      <c r="H197" s="47"/>
      <c r="I197" s="26"/>
      <c r="J197" s="26"/>
      <c r="K197" s="327">
        <v>450</v>
      </c>
      <c r="L197" s="327">
        <v>450</v>
      </c>
      <c r="M197" s="167"/>
      <c r="N197" s="167"/>
      <c r="O197" s="16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27"/>
      <c r="DY197" s="27"/>
      <c r="DZ197" s="27"/>
      <c r="EA197" s="27"/>
      <c r="EB197" s="27"/>
      <c r="EC197" s="27"/>
      <c r="ED197" s="27"/>
      <c r="EE197" s="27"/>
      <c r="EF197" s="27"/>
      <c r="EG197" s="27"/>
      <c r="EH197" s="27"/>
      <c r="EI197" s="27"/>
      <c r="EJ197" s="27"/>
      <c r="EK197" s="27"/>
      <c r="EL197" s="27"/>
      <c r="EM197" s="27"/>
      <c r="EN197" s="27"/>
      <c r="EO197" s="27"/>
      <c r="EP197" s="27"/>
      <c r="EQ197" s="27"/>
      <c r="ER197" s="27"/>
      <c r="ES197" s="27"/>
      <c r="ET197" s="27"/>
      <c r="EU197" s="27"/>
      <c r="EV197" s="27"/>
      <c r="EW197" s="27"/>
      <c r="EX197" s="27"/>
      <c r="EY197" s="27"/>
      <c r="EZ197" s="27"/>
      <c r="FA197" s="27"/>
      <c r="FB197" s="27"/>
      <c r="FC197" s="27"/>
      <c r="FD197" s="27"/>
      <c r="FE197" s="27"/>
      <c r="FF197" s="27"/>
      <c r="FG197" s="27"/>
      <c r="FH197" s="27"/>
      <c r="FI197" s="27"/>
      <c r="FJ197" s="27"/>
      <c r="FK197" s="27"/>
      <c r="FL197" s="27"/>
      <c r="FM197" s="27"/>
      <c r="FN197" s="27"/>
      <c r="FO197" s="27"/>
      <c r="FP197" s="27"/>
      <c r="FQ197" s="27"/>
      <c r="FR197" s="27"/>
      <c r="FS197" s="27"/>
      <c r="FT197" s="27"/>
      <c r="FU197" s="27"/>
      <c r="FV197" s="27"/>
      <c r="FW197" s="27"/>
      <c r="FX197" s="27"/>
      <c r="FY197" s="27"/>
      <c r="FZ197" s="27"/>
      <c r="GA197" s="27"/>
      <c r="GB197" s="27"/>
      <c r="GC197" s="27"/>
      <c r="GD197" s="27"/>
      <c r="GE197" s="27"/>
      <c r="GF197" s="27"/>
      <c r="GG197" s="27"/>
      <c r="GH197" s="27"/>
      <c r="GI197" s="27"/>
      <c r="GJ197" s="27"/>
      <c r="GK197" s="27"/>
      <c r="GL197" s="27"/>
      <c r="GM197" s="27"/>
      <c r="GN197" s="27"/>
      <c r="GO197" s="27"/>
      <c r="GP197" s="27"/>
      <c r="GQ197" s="27"/>
      <c r="GR197" s="27"/>
      <c r="GS197" s="27"/>
      <c r="GT197" s="27"/>
      <c r="GU197" s="27"/>
      <c r="GV197" s="27"/>
      <c r="GW197" s="27"/>
      <c r="GX197" s="27"/>
      <c r="GY197" s="27"/>
      <c r="GZ197" s="27"/>
      <c r="HA197" s="27"/>
      <c r="HB197" s="27"/>
      <c r="HC197" s="27"/>
      <c r="HD197" s="27"/>
      <c r="HE197" s="27"/>
      <c r="HF197" s="27"/>
      <c r="HG197" s="27"/>
      <c r="HH197" s="27"/>
      <c r="HI197" s="27"/>
      <c r="HJ197" s="27"/>
      <c r="HK197" s="27"/>
      <c r="HL197" s="27"/>
      <c r="HM197" s="27"/>
      <c r="HN197" s="27"/>
      <c r="HO197" s="27"/>
      <c r="HP197" s="27"/>
      <c r="HQ197" s="27"/>
      <c r="HR197" s="27"/>
      <c r="HS197" s="27"/>
      <c r="HT197" s="27"/>
      <c r="HU197" s="27"/>
      <c r="HV197" s="27"/>
      <c r="HW197" s="27"/>
      <c r="HX197" s="27"/>
      <c r="HY197" s="27"/>
      <c r="HZ197" s="27"/>
      <c r="IA197" s="27"/>
      <c r="IB197" s="27"/>
      <c r="IC197" s="27"/>
      <c r="ID197" s="27"/>
      <c r="IE197" s="27"/>
      <c r="IF197" s="27"/>
    </row>
    <row r="198" spans="1:240" s="32" customFormat="1" ht="47.1" customHeight="1">
      <c r="A198" s="20"/>
      <c r="B198" s="31" t="s">
        <v>1339</v>
      </c>
      <c r="C198" s="20" t="s">
        <v>236</v>
      </c>
      <c r="D198" s="26"/>
      <c r="E198" s="26"/>
      <c r="F198" s="26"/>
      <c r="G198" s="26"/>
      <c r="H198" s="47"/>
      <c r="I198" s="26"/>
      <c r="J198" s="26"/>
      <c r="K198" s="328">
        <v>650</v>
      </c>
      <c r="L198" s="328">
        <v>650</v>
      </c>
      <c r="M198" s="167"/>
      <c r="N198" s="167"/>
      <c r="O198" s="16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c r="CV198" s="27"/>
      <c r="CW198" s="27"/>
      <c r="CX198" s="27"/>
      <c r="CY198" s="27"/>
      <c r="CZ198" s="27"/>
      <c r="DA198" s="27"/>
      <c r="DB198" s="27"/>
      <c r="DC198" s="27"/>
      <c r="DD198" s="27"/>
      <c r="DE198" s="27"/>
      <c r="DF198" s="27"/>
      <c r="DG198" s="27"/>
      <c r="DH198" s="27"/>
      <c r="DI198" s="27"/>
      <c r="DJ198" s="27"/>
      <c r="DK198" s="27"/>
      <c r="DL198" s="27"/>
      <c r="DM198" s="27"/>
      <c r="DN198" s="27"/>
      <c r="DO198" s="27"/>
      <c r="DP198" s="27"/>
      <c r="DQ198" s="27"/>
      <c r="DR198" s="27"/>
      <c r="DS198" s="27"/>
      <c r="DT198" s="27"/>
      <c r="DU198" s="27"/>
      <c r="DV198" s="27"/>
      <c r="DW198" s="27"/>
      <c r="DX198" s="27"/>
      <c r="DY198" s="27"/>
      <c r="DZ198" s="27"/>
      <c r="EA198" s="27"/>
      <c r="EB198" s="27"/>
      <c r="EC198" s="27"/>
      <c r="ED198" s="27"/>
      <c r="EE198" s="27"/>
      <c r="EF198" s="27"/>
      <c r="EG198" s="27"/>
      <c r="EH198" s="27"/>
      <c r="EI198" s="27"/>
      <c r="EJ198" s="27"/>
      <c r="EK198" s="27"/>
      <c r="EL198" s="27"/>
      <c r="EM198" s="27"/>
      <c r="EN198" s="27"/>
      <c r="EO198" s="27"/>
      <c r="EP198" s="27"/>
      <c r="EQ198" s="27"/>
      <c r="ER198" s="27"/>
      <c r="ES198" s="27"/>
      <c r="ET198" s="27"/>
      <c r="EU198" s="27"/>
      <c r="EV198" s="27"/>
      <c r="EW198" s="27"/>
      <c r="EX198" s="27"/>
      <c r="EY198" s="27"/>
      <c r="EZ198" s="27"/>
      <c r="FA198" s="27"/>
      <c r="FB198" s="27"/>
      <c r="FC198" s="27"/>
      <c r="FD198" s="27"/>
      <c r="FE198" s="27"/>
      <c r="FF198" s="27"/>
      <c r="FG198" s="27"/>
      <c r="FH198" s="27"/>
      <c r="FI198" s="27"/>
      <c r="FJ198" s="27"/>
      <c r="FK198" s="27"/>
      <c r="FL198" s="27"/>
      <c r="FM198" s="27"/>
      <c r="FN198" s="27"/>
      <c r="FO198" s="27"/>
      <c r="FP198" s="27"/>
      <c r="FQ198" s="27"/>
      <c r="FR198" s="27"/>
      <c r="FS198" s="27"/>
      <c r="FT198" s="27"/>
      <c r="FU198" s="27"/>
      <c r="FV198" s="27"/>
      <c r="FW198" s="27"/>
      <c r="FX198" s="27"/>
      <c r="FY198" s="27"/>
      <c r="FZ198" s="27"/>
      <c r="GA198" s="27"/>
      <c r="GB198" s="27"/>
      <c r="GC198" s="27"/>
      <c r="GD198" s="27"/>
      <c r="GE198" s="27"/>
      <c r="GF198" s="27"/>
      <c r="GG198" s="27"/>
      <c r="GH198" s="27"/>
      <c r="GI198" s="27"/>
      <c r="GJ198" s="27"/>
      <c r="GK198" s="27"/>
      <c r="GL198" s="27"/>
      <c r="GM198" s="27"/>
      <c r="GN198" s="27"/>
      <c r="GO198" s="27"/>
      <c r="GP198" s="27"/>
      <c r="GQ198" s="27"/>
      <c r="GR198" s="27"/>
      <c r="GS198" s="27"/>
      <c r="GT198" s="27"/>
      <c r="GU198" s="27"/>
      <c r="GV198" s="27"/>
      <c r="GW198" s="27"/>
      <c r="GX198" s="27"/>
      <c r="GY198" s="27"/>
      <c r="GZ198" s="27"/>
      <c r="HA198" s="27"/>
      <c r="HB198" s="27"/>
      <c r="HC198" s="27"/>
      <c r="HD198" s="27"/>
      <c r="HE198" s="27"/>
      <c r="HF198" s="27"/>
      <c r="HG198" s="27"/>
      <c r="HH198" s="27"/>
      <c r="HI198" s="27"/>
      <c r="HJ198" s="27"/>
      <c r="HK198" s="27"/>
      <c r="HL198" s="27"/>
      <c r="HM198" s="27"/>
      <c r="HN198" s="27"/>
      <c r="HO198" s="27"/>
      <c r="HP198" s="27"/>
      <c r="HQ198" s="27"/>
      <c r="HR198" s="27"/>
      <c r="HS198" s="27"/>
      <c r="HT198" s="27"/>
      <c r="HU198" s="27"/>
      <c r="HV198" s="27"/>
      <c r="HW198" s="27"/>
      <c r="HX198" s="27"/>
      <c r="HY198" s="27"/>
      <c r="HZ198" s="27"/>
      <c r="IA198" s="27"/>
      <c r="IB198" s="27"/>
      <c r="IC198" s="27"/>
      <c r="ID198" s="27"/>
      <c r="IE198" s="27"/>
      <c r="IF198" s="27"/>
    </row>
    <row r="199" spans="1:240" s="32" customFormat="1" ht="43.5" customHeight="1">
      <c r="A199" s="20"/>
      <c r="B199" s="31" t="s">
        <v>1343</v>
      </c>
      <c r="C199" s="20" t="s">
        <v>236</v>
      </c>
      <c r="D199" s="26"/>
      <c r="E199" s="26"/>
      <c r="F199" s="26"/>
      <c r="G199" s="26"/>
      <c r="H199" s="47"/>
      <c r="I199" s="26"/>
      <c r="J199" s="26"/>
      <c r="K199" s="328">
        <v>600</v>
      </c>
      <c r="L199" s="328">
        <v>600</v>
      </c>
      <c r="M199" s="167"/>
      <c r="N199" s="167"/>
      <c r="O199" s="16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c r="CM199" s="27"/>
      <c r="CN199" s="27"/>
      <c r="CO199" s="27"/>
      <c r="CP199" s="27"/>
      <c r="CQ199" s="27"/>
      <c r="CR199" s="27"/>
      <c r="CS199" s="27"/>
      <c r="CT199" s="27"/>
      <c r="CU199" s="27"/>
      <c r="CV199" s="27"/>
      <c r="CW199" s="27"/>
      <c r="CX199" s="27"/>
      <c r="CY199" s="27"/>
      <c r="CZ199" s="27"/>
      <c r="DA199" s="27"/>
      <c r="DB199" s="27"/>
      <c r="DC199" s="27"/>
      <c r="DD199" s="27"/>
      <c r="DE199" s="27"/>
      <c r="DF199" s="27"/>
      <c r="DG199" s="27"/>
      <c r="DH199" s="27"/>
      <c r="DI199" s="27"/>
      <c r="DJ199" s="27"/>
      <c r="DK199" s="27"/>
      <c r="DL199" s="27"/>
      <c r="DM199" s="27"/>
      <c r="DN199" s="27"/>
      <c r="DO199" s="27"/>
      <c r="DP199" s="27"/>
      <c r="DQ199" s="27"/>
      <c r="DR199" s="27"/>
      <c r="DS199" s="27"/>
      <c r="DT199" s="27"/>
      <c r="DU199" s="27"/>
      <c r="DV199" s="27"/>
      <c r="DW199" s="27"/>
      <c r="DX199" s="27"/>
      <c r="DY199" s="27"/>
      <c r="DZ199" s="27"/>
      <c r="EA199" s="27"/>
      <c r="EB199" s="27"/>
      <c r="EC199" s="27"/>
      <c r="ED199" s="27"/>
      <c r="EE199" s="27"/>
      <c r="EF199" s="27"/>
      <c r="EG199" s="27"/>
      <c r="EH199" s="27"/>
      <c r="EI199" s="27"/>
      <c r="EJ199" s="27"/>
      <c r="EK199" s="27"/>
      <c r="EL199" s="27"/>
      <c r="EM199" s="27"/>
      <c r="EN199" s="27"/>
      <c r="EO199" s="27"/>
      <c r="EP199" s="27"/>
      <c r="EQ199" s="27"/>
      <c r="ER199" s="27"/>
      <c r="ES199" s="27"/>
      <c r="ET199" s="27"/>
      <c r="EU199" s="27"/>
      <c r="EV199" s="27"/>
      <c r="EW199" s="27"/>
      <c r="EX199" s="27"/>
      <c r="EY199" s="27"/>
      <c r="EZ199" s="27"/>
      <c r="FA199" s="27"/>
      <c r="FB199" s="27"/>
      <c r="FC199" s="27"/>
      <c r="FD199" s="27"/>
      <c r="FE199" s="27"/>
      <c r="FF199" s="27"/>
      <c r="FG199" s="27"/>
      <c r="FH199" s="27"/>
      <c r="FI199" s="27"/>
      <c r="FJ199" s="27"/>
      <c r="FK199" s="27"/>
      <c r="FL199" s="27"/>
      <c r="FM199" s="27"/>
      <c r="FN199" s="27"/>
      <c r="FO199" s="27"/>
      <c r="FP199" s="27"/>
      <c r="FQ199" s="27"/>
      <c r="FR199" s="27"/>
      <c r="FS199" s="27"/>
      <c r="FT199" s="27"/>
      <c r="FU199" s="27"/>
      <c r="FV199" s="27"/>
      <c r="FW199" s="27"/>
      <c r="FX199" s="27"/>
      <c r="FY199" s="27"/>
      <c r="FZ199" s="27"/>
      <c r="GA199" s="27"/>
      <c r="GB199" s="27"/>
      <c r="GC199" s="27"/>
      <c r="GD199" s="27"/>
      <c r="GE199" s="27"/>
      <c r="GF199" s="27"/>
      <c r="GG199" s="27"/>
      <c r="GH199" s="27"/>
      <c r="GI199" s="27"/>
      <c r="GJ199" s="27"/>
      <c r="GK199" s="27"/>
      <c r="GL199" s="27"/>
      <c r="GM199" s="27"/>
      <c r="GN199" s="27"/>
      <c r="GO199" s="27"/>
      <c r="GP199" s="27"/>
      <c r="GQ199" s="27"/>
      <c r="GR199" s="27"/>
      <c r="GS199" s="27"/>
      <c r="GT199" s="27"/>
      <c r="GU199" s="27"/>
      <c r="GV199" s="27"/>
      <c r="GW199" s="27"/>
      <c r="GX199" s="27"/>
      <c r="GY199" s="27"/>
      <c r="GZ199" s="27"/>
      <c r="HA199" s="27"/>
      <c r="HB199" s="27"/>
      <c r="HC199" s="27"/>
      <c r="HD199" s="27"/>
      <c r="HE199" s="27"/>
      <c r="HF199" s="27"/>
      <c r="HG199" s="27"/>
      <c r="HH199" s="27"/>
      <c r="HI199" s="27"/>
      <c r="HJ199" s="27"/>
      <c r="HK199" s="27"/>
      <c r="HL199" s="27"/>
      <c r="HM199" s="27"/>
      <c r="HN199" s="27"/>
      <c r="HO199" s="27"/>
      <c r="HP199" s="27"/>
      <c r="HQ199" s="27"/>
      <c r="HR199" s="27"/>
      <c r="HS199" s="27"/>
      <c r="HT199" s="27"/>
      <c r="HU199" s="27"/>
      <c r="HV199" s="27"/>
      <c r="HW199" s="27"/>
      <c r="HX199" s="27"/>
      <c r="HY199" s="27"/>
      <c r="HZ199" s="27"/>
      <c r="IA199" s="27"/>
      <c r="IB199" s="27"/>
      <c r="IC199" s="27"/>
      <c r="ID199" s="27"/>
      <c r="IE199" s="27"/>
      <c r="IF199" s="27"/>
    </row>
    <row r="200" spans="1:240" s="180" customFormat="1" ht="39.6" customHeight="1">
      <c r="A200" s="178">
        <v>3</v>
      </c>
      <c r="B200" s="179" t="s">
        <v>337</v>
      </c>
      <c r="C200" s="178"/>
      <c r="D200" s="179"/>
      <c r="E200" s="179"/>
      <c r="F200" s="179"/>
      <c r="G200" s="179"/>
      <c r="H200" s="179"/>
      <c r="I200" s="179"/>
      <c r="J200" s="179"/>
      <c r="K200" s="329">
        <f>SUM(K201:K221)</f>
        <v>20250</v>
      </c>
      <c r="L200" s="329">
        <f>SUM(L201:L221)</f>
        <v>20250</v>
      </c>
      <c r="M200" s="329"/>
      <c r="N200" s="329"/>
      <c r="O200" s="329"/>
    </row>
    <row r="201" spans="1:240" s="32" customFormat="1">
      <c r="A201" s="110"/>
      <c r="B201" s="111" t="s">
        <v>2519</v>
      </c>
      <c r="C201" s="20" t="s">
        <v>139</v>
      </c>
      <c r="D201" s="61"/>
      <c r="E201" s="31"/>
      <c r="F201" s="31"/>
      <c r="G201" s="31"/>
      <c r="H201" s="31"/>
      <c r="I201" s="31"/>
      <c r="J201" s="31"/>
      <c r="K201" s="330">
        <f>+L201</f>
        <v>1600</v>
      </c>
      <c r="L201" s="330">
        <v>1600</v>
      </c>
      <c r="M201" s="102"/>
      <c r="N201" s="102"/>
      <c r="O201" s="102"/>
    </row>
    <row r="202" spans="1:240" s="32" customFormat="1" ht="37.5">
      <c r="A202" s="110"/>
      <c r="B202" s="111" t="s">
        <v>349</v>
      </c>
      <c r="C202" s="20" t="s">
        <v>139</v>
      </c>
      <c r="D202" s="61"/>
      <c r="E202" s="31"/>
      <c r="F202" s="31"/>
      <c r="G202" s="31"/>
      <c r="H202" s="31"/>
      <c r="I202" s="31"/>
      <c r="J202" s="31"/>
      <c r="K202" s="330">
        <f t="shared" ref="K202:K221" si="1">+L202</f>
        <v>350</v>
      </c>
      <c r="L202" s="330">
        <v>350</v>
      </c>
      <c r="M202" s="102"/>
      <c r="N202" s="102"/>
      <c r="O202" s="102"/>
    </row>
    <row r="203" spans="1:240" s="32" customFormat="1">
      <c r="A203" s="110"/>
      <c r="B203" s="111" t="s">
        <v>2520</v>
      </c>
      <c r="C203" s="20" t="s">
        <v>139</v>
      </c>
      <c r="D203" s="61"/>
      <c r="E203" s="31"/>
      <c r="F203" s="31"/>
      <c r="G203" s="31"/>
      <c r="H203" s="31"/>
      <c r="I203" s="31"/>
      <c r="J203" s="31"/>
      <c r="K203" s="330">
        <f t="shared" si="1"/>
        <v>600</v>
      </c>
      <c r="L203" s="330">
        <v>600</v>
      </c>
      <c r="M203" s="102"/>
      <c r="N203" s="102"/>
      <c r="O203" s="102"/>
    </row>
    <row r="204" spans="1:240" s="32" customFormat="1">
      <c r="A204" s="110"/>
      <c r="B204" s="111" t="s">
        <v>2521</v>
      </c>
      <c r="C204" s="20" t="s">
        <v>139</v>
      </c>
      <c r="D204" s="61"/>
      <c r="E204" s="31"/>
      <c r="F204" s="31"/>
      <c r="G204" s="31"/>
      <c r="H204" s="31"/>
      <c r="I204" s="31"/>
      <c r="J204" s="31"/>
      <c r="K204" s="330">
        <f t="shared" si="1"/>
        <v>700</v>
      </c>
      <c r="L204" s="330">
        <v>700</v>
      </c>
      <c r="M204" s="102"/>
      <c r="N204" s="102"/>
      <c r="O204" s="102"/>
    </row>
    <row r="205" spans="1:240" s="32" customFormat="1">
      <c r="A205" s="110"/>
      <c r="B205" s="111" t="s">
        <v>2522</v>
      </c>
      <c r="C205" s="112" t="s">
        <v>141</v>
      </c>
      <c r="D205" s="61"/>
      <c r="E205" s="31"/>
      <c r="F205" s="31"/>
      <c r="G205" s="31"/>
      <c r="H205" s="31"/>
      <c r="I205" s="31"/>
      <c r="J205" s="31"/>
      <c r="K205" s="330">
        <f t="shared" si="1"/>
        <v>250</v>
      </c>
      <c r="L205" s="330">
        <v>250</v>
      </c>
      <c r="M205" s="102"/>
      <c r="N205" s="102"/>
      <c r="O205" s="102"/>
    </row>
    <row r="206" spans="1:240" s="32" customFormat="1">
      <c r="A206" s="110"/>
      <c r="B206" s="111" t="s">
        <v>2523</v>
      </c>
      <c r="C206" s="112" t="s">
        <v>141</v>
      </c>
      <c r="D206" s="61"/>
      <c r="E206" s="31"/>
      <c r="F206" s="31"/>
      <c r="G206" s="31"/>
      <c r="H206" s="31"/>
      <c r="I206" s="31"/>
      <c r="J206" s="31"/>
      <c r="K206" s="330">
        <f t="shared" si="1"/>
        <v>600</v>
      </c>
      <c r="L206" s="330">
        <v>600</v>
      </c>
      <c r="M206" s="102"/>
      <c r="N206" s="102"/>
      <c r="O206" s="102"/>
    </row>
    <row r="207" spans="1:240" s="32" customFormat="1" ht="44.45" customHeight="1">
      <c r="A207" s="110"/>
      <c r="B207" s="111" t="s">
        <v>2524</v>
      </c>
      <c r="C207" s="112" t="s">
        <v>141</v>
      </c>
      <c r="D207" s="61"/>
      <c r="E207" s="31"/>
      <c r="F207" s="31"/>
      <c r="G207" s="31"/>
      <c r="H207" s="31"/>
      <c r="I207" s="31"/>
      <c r="J207" s="31"/>
      <c r="K207" s="330">
        <f t="shared" si="1"/>
        <v>1500</v>
      </c>
      <c r="L207" s="330">
        <v>1500</v>
      </c>
      <c r="M207" s="102"/>
      <c r="N207" s="102"/>
      <c r="O207" s="102"/>
    </row>
    <row r="208" spans="1:240" s="32" customFormat="1">
      <c r="A208" s="110"/>
      <c r="B208" s="111" t="s">
        <v>2525</v>
      </c>
      <c r="C208" s="112" t="s">
        <v>141</v>
      </c>
      <c r="D208" s="61"/>
      <c r="E208" s="31"/>
      <c r="F208" s="31"/>
      <c r="G208" s="31"/>
      <c r="H208" s="31"/>
      <c r="I208" s="31"/>
      <c r="J208" s="31"/>
      <c r="K208" s="330">
        <f t="shared" si="1"/>
        <v>2000</v>
      </c>
      <c r="L208" s="330">
        <v>2000</v>
      </c>
      <c r="M208" s="102"/>
      <c r="N208" s="102"/>
      <c r="O208" s="102"/>
    </row>
    <row r="209" spans="1:15" s="32" customFormat="1">
      <c r="A209" s="110"/>
      <c r="B209" s="111" t="s">
        <v>2526</v>
      </c>
      <c r="C209" s="112" t="s">
        <v>141</v>
      </c>
      <c r="D209" s="61"/>
      <c r="E209" s="31"/>
      <c r="F209" s="31"/>
      <c r="G209" s="31"/>
      <c r="H209" s="31"/>
      <c r="I209" s="31"/>
      <c r="J209" s="31"/>
      <c r="K209" s="330">
        <f t="shared" si="1"/>
        <v>900</v>
      </c>
      <c r="L209" s="330">
        <v>900</v>
      </c>
      <c r="M209" s="102"/>
      <c r="N209" s="102"/>
      <c r="O209" s="102"/>
    </row>
    <row r="210" spans="1:15" s="32" customFormat="1">
      <c r="A210" s="110"/>
      <c r="B210" s="111" t="s">
        <v>2527</v>
      </c>
      <c r="C210" s="112" t="s">
        <v>146</v>
      </c>
      <c r="D210" s="61"/>
      <c r="E210" s="31"/>
      <c r="F210" s="31"/>
      <c r="G210" s="31"/>
      <c r="H210" s="31"/>
      <c r="I210" s="31"/>
      <c r="J210" s="31"/>
      <c r="K210" s="330">
        <f t="shared" si="1"/>
        <v>250</v>
      </c>
      <c r="L210" s="330">
        <v>250</v>
      </c>
      <c r="M210" s="102"/>
      <c r="N210" s="102"/>
      <c r="O210" s="102"/>
    </row>
    <row r="211" spans="1:15" s="32" customFormat="1" ht="39" customHeight="1">
      <c r="A211" s="110"/>
      <c r="B211" s="111" t="s">
        <v>2528</v>
      </c>
      <c r="C211" s="112" t="s">
        <v>146</v>
      </c>
      <c r="D211" s="61"/>
      <c r="E211" s="31"/>
      <c r="F211" s="31"/>
      <c r="G211" s="31"/>
      <c r="H211" s="31"/>
      <c r="I211" s="31"/>
      <c r="J211" s="31"/>
      <c r="K211" s="330">
        <f t="shared" si="1"/>
        <v>400</v>
      </c>
      <c r="L211" s="330">
        <v>400</v>
      </c>
      <c r="M211" s="102"/>
      <c r="N211" s="102"/>
      <c r="O211" s="102"/>
    </row>
    <row r="212" spans="1:15" s="32" customFormat="1">
      <c r="A212" s="110"/>
      <c r="B212" s="111" t="s">
        <v>2529</v>
      </c>
      <c r="C212" s="112" t="s">
        <v>146</v>
      </c>
      <c r="D212" s="61"/>
      <c r="E212" s="31"/>
      <c r="F212" s="31"/>
      <c r="G212" s="31"/>
      <c r="H212" s="31"/>
      <c r="I212" s="31"/>
      <c r="J212" s="31"/>
      <c r="K212" s="330">
        <f t="shared" si="1"/>
        <v>500</v>
      </c>
      <c r="L212" s="330">
        <v>500</v>
      </c>
      <c r="M212" s="102"/>
      <c r="N212" s="102"/>
      <c r="O212" s="102"/>
    </row>
    <row r="213" spans="1:15" s="32" customFormat="1" ht="34.5" customHeight="1">
      <c r="A213" s="110"/>
      <c r="B213" s="111" t="s">
        <v>2530</v>
      </c>
      <c r="C213" s="112" t="s">
        <v>146</v>
      </c>
      <c r="D213" s="61"/>
      <c r="E213" s="31"/>
      <c r="F213" s="31"/>
      <c r="G213" s="31"/>
      <c r="H213" s="31"/>
      <c r="I213" s="31"/>
      <c r="J213" s="31"/>
      <c r="K213" s="330">
        <f t="shared" si="1"/>
        <v>400</v>
      </c>
      <c r="L213" s="330">
        <v>400</v>
      </c>
      <c r="M213" s="102"/>
      <c r="N213" s="102"/>
      <c r="O213" s="102"/>
    </row>
    <row r="214" spans="1:15" s="32" customFormat="1" ht="36.6" customHeight="1">
      <c r="A214" s="110"/>
      <c r="B214" s="111" t="s">
        <v>350</v>
      </c>
      <c r="C214" s="112" t="s">
        <v>146</v>
      </c>
      <c r="D214" s="61"/>
      <c r="E214" s="31"/>
      <c r="F214" s="31"/>
      <c r="G214" s="31"/>
      <c r="H214" s="31"/>
      <c r="I214" s="31"/>
      <c r="J214" s="31"/>
      <c r="K214" s="330">
        <f t="shared" si="1"/>
        <v>500</v>
      </c>
      <c r="L214" s="330">
        <v>500</v>
      </c>
      <c r="M214" s="102"/>
      <c r="N214" s="102"/>
      <c r="O214" s="102"/>
    </row>
    <row r="215" spans="1:15" s="32" customFormat="1">
      <c r="A215" s="110"/>
      <c r="B215" s="111" t="s">
        <v>2531</v>
      </c>
      <c r="C215" s="112" t="s">
        <v>150</v>
      </c>
      <c r="D215" s="61"/>
      <c r="E215" s="31"/>
      <c r="F215" s="31"/>
      <c r="G215" s="31"/>
      <c r="H215" s="31"/>
      <c r="I215" s="31"/>
      <c r="J215" s="31"/>
      <c r="K215" s="330">
        <f t="shared" si="1"/>
        <v>600</v>
      </c>
      <c r="L215" s="330">
        <v>600</v>
      </c>
      <c r="M215" s="102"/>
      <c r="N215" s="102"/>
      <c r="O215" s="102"/>
    </row>
    <row r="216" spans="1:15" s="32" customFormat="1">
      <c r="A216" s="110"/>
      <c r="B216" s="111" t="s">
        <v>2532</v>
      </c>
      <c r="C216" s="112" t="s">
        <v>150</v>
      </c>
      <c r="D216" s="61"/>
      <c r="E216" s="31"/>
      <c r="F216" s="31"/>
      <c r="G216" s="31"/>
      <c r="H216" s="31"/>
      <c r="I216" s="31"/>
      <c r="J216" s="31"/>
      <c r="K216" s="330">
        <f t="shared" si="1"/>
        <v>800</v>
      </c>
      <c r="L216" s="330">
        <v>800</v>
      </c>
      <c r="M216" s="102"/>
      <c r="N216" s="102"/>
      <c r="O216" s="102"/>
    </row>
    <row r="217" spans="1:15" s="32" customFormat="1" ht="37.5">
      <c r="A217" s="110"/>
      <c r="B217" s="111" t="s">
        <v>351</v>
      </c>
      <c r="C217" s="112" t="s">
        <v>150</v>
      </c>
      <c r="D217" s="61"/>
      <c r="E217" s="31"/>
      <c r="F217" s="31"/>
      <c r="G217" s="31"/>
      <c r="H217" s="31"/>
      <c r="I217" s="31"/>
      <c r="J217" s="31"/>
      <c r="K217" s="330">
        <f t="shared" si="1"/>
        <v>500</v>
      </c>
      <c r="L217" s="330">
        <v>500</v>
      </c>
      <c r="M217" s="102"/>
      <c r="N217" s="102"/>
      <c r="O217" s="102"/>
    </row>
    <row r="218" spans="1:15" s="32" customFormat="1">
      <c r="A218" s="110"/>
      <c r="B218" s="111" t="s">
        <v>352</v>
      </c>
      <c r="C218" s="112" t="s">
        <v>150</v>
      </c>
      <c r="D218" s="61"/>
      <c r="E218" s="31"/>
      <c r="F218" s="31"/>
      <c r="G218" s="31"/>
      <c r="H218" s="31"/>
      <c r="I218" s="31"/>
      <c r="J218" s="31"/>
      <c r="K218" s="330">
        <f t="shared" si="1"/>
        <v>800</v>
      </c>
      <c r="L218" s="330">
        <v>800</v>
      </c>
      <c r="M218" s="102"/>
      <c r="N218" s="102"/>
      <c r="O218" s="102"/>
    </row>
    <row r="219" spans="1:15" s="32" customFormat="1">
      <c r="A219" s="110"/>
      <c r="B219" s="111" t="s">
        <v>2533</v>
      </c>
      <c r="C219" s="60" t="s">
        <v>154</v>
      </c>
      <c r="D219" s="61"/>
      <c r="E219" s="31"/>
      <c r="F219" s="31"/>
      <c r="G219" s="31"/>
      <c r="H219" s="31"/>
      <c r="I219" s="31"/>
      <c r="J219" s="31"/>
      <c r="K219" s="330">
        <f t="shared" si="1"/>
        <v>2000</v>
      </c>
      <c r="L219" s="330">
        <v>2000</v>
      </c>
      <c r="M219" s="102"/>
      <c r="N219" s="102"/>
      <c r="O219" s="102"/>
    </row>
    <row r="220" spans="1:15" s="32" customFormat="1" ht="45" customHeight="1">
      <c r="A220" s="110"/>
      <c r="B220" s="111" t="s">
        <v>353</v>
      </c>
      <c r="C220" s="60" t="s">
        <v>154</v>
      </c>
      <c r="D220" s="61"/>
      <c r="E220" s="31"/>
      <c r="F220" s="31"/>
      <c r="G220" s="31"/>
      <c r="H220" s="31"/>
      <c r="I220" s="31"/>
      <c r="J220" s="31"/>
      <c r="K220" s="330">
        <f t="shared" si="1"/>
        <v>1000</v>
      </c>
      <c r="L220" s="330">
        <v>1000</v>
      </c>
      <c r="M220" s="102"/>
      <c r="N220" s="102"/>
      <c r="O220" s="102"/>
    </row>
    <row r="221" spans="1:15" s="32" customFormat="1" ht="45" customHeight="1">
      <c r="A221" s="110"/>
      <c r="B221" s="111" t="s">
        <v>2534</v>
      </c>
      <c r="C221" s="60" t="s">
        <v>154</v>
      </c>
      <c r="D221" s="61"/>
      <c r="E221" s="31"/>
      <c r="F221" s="31"/>
      <c r="G221" s="31"/>
      <c r="H221" s="31"/>
      <c r="I221" s="31"/>
      <c r="J221" s="31"/>
      <c r="K221" s="330">
        <f t="shared" si="1"/>
        <v>4000</v>
      </c>
      <c r="L221" s="330">
        <v>4000</v>
      </c>
      <c r="M221" s="102"/>
      <c r="N221" s="102"/>
      <c r="O221" s="102"/>
    </row>
    <row r="222" spans="1:15" s="22" customFormat="1" ht="45" customHeight="1">
      <c r="A222" s="47">
        <v>4</v>
      </c>
      <c r="B222" s="21" t="s">
        <v>354</v>
      </c>
      <c r="C222" s="47"/>
      <c r="D222" s="21"/>
      <c r="E222" s="21"/>
      <c r="F222" s="21"/>
      <c r="G222" s="21"/>
      <c r="H222" s="21"/>
      <c r="I222" s="21"/>
      <c r="J222" s="21"/>
      <c r="K222" s="160">
        <f>+SUM(K223:K230)</f>
        <v>5160</v>
      </c>
      <c r="L222" s="160">
        <f>+SUM(L223:L230)</f>
        <v>5160</v>
      </c>
      <c r="M222" s="160"/>
      <c r="N222" s="160"/>
      <c r="O222" s="160"/>
    </row>
    <row r="223" spans="1:15" s="32" customFormat="1" ht="45" customHeight="1">
      <c r="A223" s="20"/>
      <c r="B223" s="31" t="s">
        <v>1452</v>
      </c>
      <c r="C223" s="20" t="s">
        <v>236</v>
      </c>
      <c r="D223" s="31"/>
      <c r="E223" s="31"/>
      <c r="F223" s="31"/>
      <c r="G223" s="31"/>
      <c r="H223" s="31"/>
      <c r="I223" s="31"/>
      <c r="J223" s="31"/>
      <c r="K223" s="50">
        <v>470</v>
      </c>
      <c r="L223" s="139">
        <v>470</v>
      </c>
      <c r="M223" s="102"/>
      <c r="N223" s="102"/>
      <c r="O223" s="102"/>
    </row>
    <row r="224" spans="1:15" s="32" customFormat="1" ht="45" customHeight="1">
      <c r="A224" s="20"/>
      <c r="B224" s="31" t="s">
        <v>1451</v>
      </c>
      <c r="C224" s="20" t="s">
        <v>236</v>
      </c>
      <c r="D224" s="31"/>
      <c r="E224" s="31"/>
      <c r="F224" s="31"/>
      <c r="G224" s="31"/>
      <c r="H224" s="31"/>
      <c r="I224" s="31"/>
      <c r="J224" s="31"/>
      <c r="K224" s="50">
        <v>70</v>
      </c>
      <c r="L224" s="50">
        <v>70</v>
      </c>
      <c r="M224" s="102"/>
      <c r="N224" s="102"/>
      <c r="O224" s="102"/>
    </row>
    <row r="225" spans="1:41" s="32" customFormat="1" ht="45" customHeight="1">
      <c r="A225" s="20"/>
      <c r="B225" s="31" t="s">
        <v>1450</v>
      </c>
      <c r="C225" s="20" t="s">
        <v>236</v>
      </c>
      <c r="D225" s="31"/>
      <c r="E225" s="31"/>
      <c r="F225" s="31"/>
      <c r="G225" s="31"/>
      <c r="H225" s="31"/>
      <c r="I225" s="31"/>
      <c r="J225" s="31"/>
      <c r="K225" s="50">
        <f>L225</f>
        <v>2200</v>
      </c>
      <c r="L225" s="50">
        <v>2200</v>
      </c>
      <c r="M225" s="102"/>
      <c r="N225" s="102"/>
      <c r="O225" s="102"/>
    </row>
    <row r="226" spans="1:41" s="32" customFormat="1" ht="45" customHeight="1">
      <c r="A226" s="20"/>
      <c r="B226" s="31" t="s">
        <v>1449</v>
      </c>
      <c r="C226" s="20" t="s">
        <v>236</v>
      </c>
      <c r="D226" s="31"/>
      <c r="E226" s="31"/>
      <c r="F226" s="31"/>
      <c r="G226" s="31"/>
      <c r="H226" s="31"/>
      <c r="I226" s="31"/>
      <c r="J226" s="31"/>
      <c r="K226" s="50">
        <v>300</v>
      </c>
      <c r="L226" s="50">
        <v>300</v>
      </c>
      <c r="M226" s="102"/>
      <c r="N226" s="102"/>
      <c r="O226" s="102"/>
    </row>
    <row r="227" spans="1:41" s="32" customFormat="1" ht="45" customHeight="1">
      <c r="A227" s="20"/>
      <c r="B227" s="31" t="s">
        <v>1448</v>
      </c>
      <c r="C227" s="20" t="s">
        <v>236</v>
      </c>
      <c r="D227" s="31"/>
      <c r="E227" s="31"/>
      <c r="F227" s="31"/>
      <c r="G227" s="31"/>
      <c r="H227" s="31"/>
      <c r="I227" s="31"/>
      <c r="J227" s="31"/>
      <c r="K227" s="50">
        <v>550</v>
      </c>
      <c r="L227" s="50">
        <v>550</v>
      </c>
      <c r="M227" s="102"/>
      <c r="N227" s="102"/>
      <c r="O227" s="102"/>
    </row>
    <row r="228" spans="1:41" s="32" customFormat="1" ht="45" customHeight="1">
      <c r="A228" s="20"/>
      <c r="B228" s="31" t="s">
        <v>1447</v>
      </c>
      <c r="C228" s="20" t="s">
        <v>236</v>
      </c>
      <c r="D228" s="31"/>
      <c r="E228" s="31"/>
      <c r="F228" s="31"/>
      <c r="G228" s="31"/>
      <c r="H228" s="31"/>
      <c r="I228" s="31"/>
      <c r="J228" s="31"/>
      <c r="K228" s="50">
        <v>850</v>
      </c>
      <c r="L228" s="50">
        <v>850</v>
      </c>
      <c r="M228" s="102"/>
      <c r="N228" s="102"/>
      <c r="O228" s="102"/>
    </row>
    <row r="229" spans="1:41" s="32" customFormat="1" ht="45" customHeight="1">
      <c r="A229" s="20"/>
      <c r="B229" s="31" t="s">
        <v>1446</v>
      </c>
      <c r="C229" s="20" t="s">
        <v>236</v>
      </c>
      <c r="D229" s="31"/>
      <c r="E229" s="31"/>
      <c r="F229" s="31"/>
      <c r="G229" s="31"/>
      <c r="H229" s="31"/>
      <c r="I229" s="31"/>
      <c r="J229" s="31"/>
      <c r="K229" s="50">
        <v>120</v>
      </c>
      <c r="L229" s="50">
        <v>120</v>
      </c>
      <c r="M229" s="102"/>
      <c r="N229" s="102"/>
      <c r="O229" s="102"/>
    </row>
    <row r="230" spans="1:41" s="32" customFormat="1" ht="45" customHeight="1">
      <c r="A230" s="20"/>
      <c r="B230" s="31" t="s">
        <v>1445</v>
      </c>
      <c r="C230" s="20" t="s">
        <v>236</v>
      </c>
      <c r="D230" s="31"/>
      <c r="E230" s="31"/>
      <c r="F230" s="31"/>
      <c r="G230" s="31"/>
      <c r="H230" s="31"/>
      <c r="I230" s="31"/>
      <c r="J230" s="31"/>
      <c r="K230" s="50">
        <v>600</v>
      </c>
      <c r="L230" s="50">
        <v>600</v>
      </c>
      <c r="M230" s="102"/>
      <c r="N230" s="102"/>
      <c r="O230" s="102"/>
    </row>
    <row r="231" spans="1:41" s="22" customFormat="1" ht="45" customHeight="1">
      <c r="A231" s="47">
        <v>5</v>
      </c>
      <c r="B231" s="21" t="s">
        <v>101</v>
      </c>
      <c r="C231" s="47"/>
      <c r="D231" s="21"/>
      <c r="E231" s="21"/>
      <c r="F231" s="21"/>
      <c r="G231" s="21"/>
      <c r="H231" s="21"/>
      <c r="I231" s="21"/>
      <c r="J231" s="21"/>
      <c r="K231" s="160">
        <f>+SUM(K232:K235)</f>
        <v>2100</v>
      </c>
      <c r="L231" s="160">
        <f>+SUM(L232:L235)</f>
        <v>2100</v>
      </c>
      <c r="M231" s="160"/>
      <c r="N231" s="160"/>
      <c r="O231" s="160"/>
    </row>
    <row r="232" spans="1:41" s="22" customFormat="1" ht="45" customHeight="1">
      <c r="A232" s="47"/>
      <c r="B232" s="23" t="s">
        <v>1692</v>
      </c>
      <c r="C232" s="20" t="s">
        <v>236</v>
      </c>
      <c r="D232" s="21"/>
      <c r="E232" s="21"/>
      <c r="F232" s="21"/>
      <c r="G232" s="21"/>
      <c r="H232" s="21"/>
      <c r="I232" s="21"/>
      <c r="J232" s="21"/>
      <c r="K232" s="52">
        <v>300</v>
      </c>
      <c r="L232" s="52">
        <v>300</v>
      </c>
      <c r="M232" s="160"/>
      <c r="N232" s="160"/>
      <c r="O232" s="160"/>
    </row>
    <row r="233" spans="1:41" s="22" customFormat="1" ht="45" customHeight="1">
      <c r="A233" s="47"/>
      <c r="B233" s="23" t="s">
        <v>1693</v>
      </c>
      <c r="C233" s="20" t="s">
        <v>236</v>
      </c>
      <c r="D233" s="21"/>
      <c r="E233" s="21"/>
      <c r="F233" s="21"/>
      <c r="G233" s="21"/>
      <c r="H233" s="21"/>
      <c r="I233" s="21"/>
      <c r="J233" s="21"/>
      <c r="K233" s="52">
        <v>900</v>
      </c>
      <c r="L233" s="52">
        <v>900</v>
      </c>
      <c r="M233" s="160"/>
      <c r="N233" s="160"/>
      <c r="O233" s="160"/>
    </row>
    <row r="234" spans="1:41" s="22" customFormat="1" ht="45" customHeight="1">
      <c r="A234" s="47"/>
      <c r="B234" s="23" t="s">
        <v>1694</v>
      </c>
      <c r="C234" s="20" t="s">
        <v>236</v>
      </c>
      <c r="D234" s="21"/>
      <c r="E234" s="21"/>
      <c r="F234" s="21"/>
      <c r="G234" s="21"/>
      <c r="H234" s="21"/>
      <c r="I234" s="21"/>
      <c r="J234" s="21"/>
      <c r="K234" s="52">
        <v>300</v>
      </c>
      <c r="L234" s="52">
        <v>300</v>
      </c>
      <c r="M234" s="160"/>
      <c r="N234" s="160"/>
      <c r="O234" s="160"/>
    </row>
    <row r="235" spans="1:41" s="22" customFormat="1" ht="45" customHeight="1">
      <c r="A235" s="47"/>
      <c r="B235" s="23" t="s">
        <v>1695</v>
      </c>
      <c r="C235" s="20" t="s">
        <v>236</v>
      </c>
      <c r="D235" s="21"/>
      <c r="E235" s="21"/>
      <c r="F235" s="21"/>
      <c r="G235" s="21"/>
      <c r="H235" s="21"/>
      <c r="I235" s="21"/>
      <c r="J235" s="21"/>
      <c r="K235" s="52">
        <v>600</v>
      </c>
      <c r="L235" s="52">
        <v>600</v>
      </c>
      <c r="M235" s="160"/>
      <c r="N235" s="160"/>
      <c r="O235" s="160"/>
    </row>
    <row r="236" spans="1:41" s="22" customFormat="1" ht="35.1" customHeight="1">
      <c r="A236" s="47">
        <v>6</v>
      </c>
      <c r="B236" s="21" t="s">
        <v>584</v>
      </c>
      <c r="C236" s="47"/>
      <c r="D236" s="21"/>
      <c r="E236" s="21"/>
      <c r="F236" s="21"/>
      <c r="G236" s="21"/>
      <c r="H236" s="21"/>
      <c r="I236" s="21"/>
      <c r="J236" s="21"/>
      <c r="K236" s="160">
        <f>+SUM(K237:K253)</f>
        <v>21750</v>
      </c>
      <c r="L236" s="160">
        <f>+SUM(L237:L253)</f>
        <v>21750</v>
      </c>
      <c r="M236" s="160"/>
      <c r="N236" s="160"/>
      <c r="O236" s="160"/>
    </row>
    <row r="237" spans="1:41" s="27" customFormat="1" ht="35.1" customHeight="1">
      <c r="A237" s="47"/>
      <c r="B237" s="23" t="s">
        <v>2141</v>
      </c>
      <c r="C237" s="25"/>
      <c r="D237" s="20"/>
      <c r="E237" s="113"/>
      <c r="F237" s="26"/>
      <c r="G237" s="20"/>
      <c r="H237" s="20"/>
      <c r="I237" s="26"/>
      <c r="J237" s="26"/>
      <c r="K237" s="331">
        <v>3000</v>
      </c>
      <c r="L237" s="102">
        <f t="shared" ref="L237:L253" si="2">K237</f>
        <v>3000</v>
      </c>
      <c r="M237" s="332"/>
      <c r="N237" s="333"/>
      <c r="O237" s="167"/>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row>
    <row r="238" spans="1:41" s="22" customFormat="1" ht="35.1" customHeight="1">
      <c r="A238" s="47"/>
      <c r="B238" s="23" t="s">
        <v>2140</v>
      </c>
      <c r="C238" s="25"/>
      <c r="D238" s="20"/>
      <c r="E238" s="113"/>
      <c r="F238" s="26"/>
      <c r="G238" s="20"/>
      <c r="H238" s="20"/>
      <c r="I238" s="26"/>
      <c r="J238" s="26"/>
      <c r="K238" s="331">
        <v>1000</v>
      </c>
      <c r="L238" s="102">
        <f t="shared" si="2"/>
        <v>1000</v>
      </c>
      <c r="M238" s="332"/>
      <c r="N238" s="333"/>
      <c r="O238" s="167"/>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row>
    <row r="239" spans="1:41" s="32" customFormat="1" ht="35.1" customHeight="1">
      <c r="A239" s="47"/>
      <c r="B239" s="23" t="s">
        <v>2139</v>
      </c>
      <c r="C239" s="25"/>
      <c r="D239" s="20"/>
      <c r="E239" s="113"/>
      <c r="F239" s="26"/>
      <c r="G239" s="20"/>
      <c r="H239" s="20"/>
      <c r="I239" s="26"/>
      <c r="J239" s="26"/>
      <c r="K239" s="331">
        <v>1000</v>
      </c>
      <c r="L239" s="102">
        <f t="shared" si="2"/>
        <v>1000</v>
      </c>
      <c r="M239" s="332"/>
      <c r="N239" s="333"/>
      <c r="O239" s="167"/>
    </row>
    <row r="240" spans="1:41" s="32" customFormat="1" ht="35.1" customHeight="1">
      <c r="A240" s="47"/>
      <c r="B240" s="23" t="s">
        <v>2138</v>
      </c>
      <c r="C240" s="25"/>
      <c r="D240" s="20"/>
      <c r="E240" s="113"/>
      <c r="F240" s="26"/>
      <c r="G240" s="20"/>
      <c r="H240" s="20"/>
      <c r="I240" s="26"/>
      <c r="J240" s="26"/>
      <c r="K240" s="331">
        <v>1000</v>
      </c>
      <c r="L240" s="102">
        <f t="shared" si="2"/>
        <v>1000</v>
      </c>
      <c r="M240" s="332"/>
      <c r="N240" s="333"/>
      <c r="O240" s="167"/>
    </row>
    <row r="241" spans="1:30" s="32" customFormat="1" ht="35.1" customHeight="1">
      <c r="A241" s="47"/>
      <c r="B241" s="23" t="s">
        <v>2137</v>
      </c>
      <c r="C241" s="25"/>
      <c r="D241" s="20"/>
      <c r="E241" s="113"/>
      <c r="F241" s="26"/>
      <c r="G241" s="20"/>
      <c r="H241" s="20"/>
      <c r="I241" s="26"/>
      <c r="J241" s="26"/>
      <c r="K241" s="331">
        <v>1200</v>
      </c>
      <c r="L241" s="102">
        <f t="shared" si="2"/>
        <v>1200</v>
      </c>
      <c r="M241" s="332"/>
      <c r="N241" s="333"/>
      <c r="O241" s="167"/>
    </row>
    <row r="242" spans="1:30" s="32" customFormat="1" ht="35.1" customHeight="1">
      <c r="A242" s="47"/>
      <c r="B242" s="23" t="s">
        <v>2136</v>
      </c>
      <c r="C242" s="25"/>
      <c r="D242" s="20"/>
      <c r="E242" s="113"/>
      <c r="F242" s="26"/>
      <c r="G242" s="20"/>
      <c r="H242" s="20"/>
      <c r="I242" s="26"/>
      <c r="J242" s="26"/>
      <c r="K242" s="331">
        <v>1000</v>
      </c>
      <c r="L242" s="102">
        <f t="shared" si="2"/>
        <v>1000</v>
      </c>
      <c r="M242" s="332"/>
      <c r="N242" s="333"/>
      <c r="O242" s="167"/>
    </row>
    <row r="243" spans="1:30" s="32" customFormat="1" ht="35.1" customHeight="1">
      <c r="A243" s="47"/>
      <c r="B243" s="23" t="s">
        <v>2135</v>
      </c>
      <c r="C243" s="25"/>
      <c r="D243" s="20"/>
      <c r="E243" s="113"/>
      <c r="F243" s="26"/>
      <c r="G243" s="31"/>
      <c r="H243" s="72"/>
      <c r="I243" s="26"/>
      <c r="J243" s="26"/>
      <c r="K243" s="331">
        <v>1000</v>
      </c>
      <c r="L243" s="102">
        <f t="shared" si="2"/>
        <v>1000</v>
      </c>
      <c r="M243" s="332"/>
      <c r="N243" s="333"/>
      <c r="O243" s="167"/>
    </row>
    <row r="244" spans="1:30" s="32" customFormat="1" ht="35.1" customHeight="1">
      <c r="A244" s="47"/>
      <c r="B244" s="23" t="s">
        <v>2134</v>
      </c>
      <c r="C244" s="25"/>
      <c r="D244" s="20"/>
      <c r="E244" s="113"/>
      <c r="F244" s="26"/>
      <c r="G244" s="20"/>
      <c r="H244" s="140"/>
      <c r="I244" s="26"/>
      <c r="J244" s="26"/>
      <c r="K244" s="331">
        <v>2000</v>
      </c>
      <c r="L244" s="102">
        <f t="shared" si="2"/>
        <v>2000</v>
      </c>
      <c r="M244" s="332"/>
      <c r="N244" s="333"/>
      <c r="O244" s="167"/>
    </row>
    <row r="245" spans="1:30" s="32" customFormat="1" ht="35.1" customHeight="1">
      <c r="A245" s="47"/>
      <c r="B245" s="23" t="s">
        <v>2133</v>
      </c>
      <c r="C245" s="25"/>
      <c r="D245" s="72"/>
      <c r="E245" s="113"/>
      <c r="F245" s="31"/>
      <c r="G245" s="20"/>
      <c r="H245" s="140"/>
      <c r="I245" s="31"/>
      <c r="J245" s="31"/>
      <c r="K245" s="331">
        <v>1500</v>
      </c>
      <c r="L245" s="102">
        <f t="shared" si="2"/>
        <v>1500</v>
      </c>
      <c r="M245" s="102"/>
      <c r="N245" s="102"/>
      <c r="O245" s="102"/>
    </row>
    <row r="246" spans="1:30" s="32" customFormat="1" ht="35.1" customHeight="1">
      <c r="A246" s="47"/>
      <c r="B246" s="23" t="s">
        <v>2132</v>
      </c>
      <c r="C246" s="20"/>
      <c r="D246" s="140"/>
      <c r="E246" s="113"/>
      <c r="F246" s="31"/>
      <c r="G246" s="141"/>
      <c r="H246" s="31"/>
      <c r="I246" s="31"/>
      <c r="J246" s="31"/>
      <c r="K246" s="331">
        <v>1200</v>
      </c>
      <c r="L246" s="102">
        <f t="shared" si="2"/>
        <v>1200</v>
      </c>
      <c r="M246" s="102"/>
      <c r="N246" s="102"/>
      <c r="O246" s="102"/>
    </row>
    <row r="247" spans="1:30" s="32" customFormat="1" ht="35.1" customHeight="1">
      <c r="A247" s="47"/>
      <c r="B247" s="23" t="s">
        <v>2131</v>
      </c>
      <c r="C247" s="20"/>
      <c r="D247" s="20"/>
      <c r="E247" s="113"/>
      <c r="F247" s="31"/>
      <c r="G247" s="31"/>
      <c r="H247" s="31"/>
      <c r="I247" s="31"/>
      <c r="J247" s="31"/>
      <c r="K247" s="331">
        <v>1200</v>
      </c>
      <c r="L247" s="102">
        <f t="shared" si="2"/>
        <v>1200</v>
      </c>
      <c r="M247" s="102"/>
      <c r="N247" s="102"/>
      <c r="O247" s="102"/>
    </row>
    <row r="248" spans="1:30" s="32" customFormat="1" ht="35.1" customHeight="1">
      <c r="A248" s="47"/>
      <c r="B248" s="23" t="s">
        <v>2130</v>
      </c>
      <c r="C248" s="20"/>
      <c r="D248" s="20"/>
      <c r="E248" s="113"/>
      <c r="F248" s="31"/>
      <c r="G248" s="31"/>
      <c r="H248" s="31"/>
      <c r="I248" s="31"/>
      <c r="J248" s="31"/>
      <c r="K248" s="331">
        <v>250</v>
      </c>
      <c r="L248" s="102">
        <f t="shared" si="2"/>
        <v>250</v>
      </c>
      <c r="M248" s="102"/>
      <c r="N248" s="102"/>
      <c r="O248" s="102"/>
    </row>
    <row r="249" spans="1:30" s="32" customFormat="1" ht="35.1" customHeight="1">
      <c r="A249" s="47"/>
      <c r="B249" s="23" t="s">
        <v>2129</v>
      </c>
      <c r="C249" s="20"/>
      <c r="D249" s="20"/>
      <c r="E249" s="113"/>
      <c r="F249" s="31"/>
      <c r="G249" s="31"/>
      <c r="H249" s="31"/>
      <c r="I249" s="31"/>
      <c r="J249" s="31"/>
      <c r="K249" s="331">
        <v>1200</v>
      </c>
      <c r="L249" s="102">
        <f t="shared" si="2"/>
        <v>1200</v>
      </c>
      <c r="M249" s="102"/>
      <c r="N249" s="102"/>
      <c r="O249" s="102"/>
    </row>
    <row r="250" spans="1:30" s="32" customFormat="1" ht="35.1" customHeight="1">
      <c r="A250" s="47"/>
      <c r="B250" s="23" t="s">
        <v>2128</v>
      </c>
      <c r="C250" s="113"/>
      <c r="D250" s="20"/>
      <c r="E250" s="113"/>
      <c r="F250" s="31"/>
      <c r="G250" s="31"/>
      <c r="H250" s="31"/>
      <c r="I250" s="31"/>
      <c r="J250" s="31"/>
      <c r="K250" s="333">
        <v>1200</v>
      </c>
      <c r="L250" s="102">
        <f t="shared" si="2"/>
        <v>1200</v>
      </c>
      <c r="M250" s="102"/>
      <c r="N250" s="102"/>
      <c r="O250" s="102"/>
    </row>
    <row r="251" spans="1:30" s="32" customFormat="1" ht="35.1" customHeight="1">
      <c r="A251" s="47"/>
      <c r="B251" s="23" t="s">
        <v>2127</v>
      </c>
      <c r="C251" s="113"/>
      <c r="D251" s="20"/>
      <c r="E251" s="113"/>
      <c r="F251" s="31"/>
      <c r="G251" s="31"/>
      <c r="H251" s="31"/>
      <c r="I251" s="31"/>
      <c r="J251" s="31"/>
      <c r="K251" s="333">
        <v>600</v>
      </c>
      <c r="L251" s="102">
        <f t="shared" si="2"/>
        <v>600</v>
      </c>
      <c r="M251" s="102"/>
      <c r="N251" s="102"/>
      <c r="O251" s="102"/>
      <c r="P251" s="76"/>
      <c r="Q251" s="76"/>
      <c r="R251" s="76"/>
      <c r="S251" s="76"/>
      <c r="T251" s="76"/>
      <c r="U251" s="76"/>
      <c r="V251" s="76"/>
      <c r="W251" s="76"/>
      <c r="X251" s="76"/>
      <c r="Y251" s="76"/>
      <c r="Z251" s="76"/>
      <c r="AA251" s="76"/>
      <c r="AB251" s="76"/>
      <c r="AC251" s="76"/>
      <c r="AD251" s="76"/>
    </row>
    <row r="252" spans="1:30" s="32" customFormat="1" ht="35.1" customHeight="1">
      <c r="A252" s="47"/>
      <c r="B252" s="23" t="s">
        <v>2126</v>
      </c>
      <c r="C252" s="113"/>
      <c r="D252" s="20"/>
      <c r="E252" s="113"/>
      <c r="F252" s="31"/>
      <c r="G252" s="31"/>
      <c r="H252" s="31"/>
      <c r="I252" s="31"/>
      <c r="J252" s="31"/>
      <c r="K252" s="333">
        <v>1400</v>
      </c>
      <c r="L252" s="102">
        <f t="shared" si="2"/>
        <v>1400</v>
      </c>
      <c r="M252" s="102"/>
      <c r="N252" s="102"/>
      <c r="O252" s="102"/>
      <c r="P252" s="76"/>
      <c r="Q252" s="76"/>
      <c r="R252" s="76"/>
      <c r="S252" s="76"/>
      <c r="T252" s="76"/>
      <c r="U252" s="76"/>
      <c r="V252" s="76"/>
      <c r="W252" s="76"/>
      <c r="X252" s="76"/>
      <c r="Y252" s="76"/>
      <c r="Z252" s="76"/>
      <c r="AA252" s="76"/>
      <c r="AB252" s="76"/>
      <c r="AC252" s="76"/>
      <c r="AD252" s="76"/>
    </row>
    <row r="253" spans="1:30" s="32" customFormat="1" ht="35.1" customHeight="1">
      <c r="A253" s="47"/>
      <c r="B253" s="23" t="s">
        <v>2125</v>
      </c>
      <c r="C253" s="113"/>
      <c r="D253" s="20"/>
      <c r="E253" s="113"/>
      <c r="F253" s="31"/>
      <c r="G253" s="31"/>
      <c r="H253" s="31"/>
      <c r="I253" s="31"/>
      <c r="J253" s="31"/>
      <c r="K253" s="333">
        <v>2000</v>
      </c>
      <c r="L253" s="102">
        <f t="shared" si="2"/>
        <v>2000</v>
      </c>
      <c r="M253" s="102"/>
      <c r="N253" s="102"/>
      <c r="O253" s="102"/>
      <c r="P253" s="76"/>
      <c r="Q253" s="76"/>
      <c r="R253" s="76"/>
      <c r="S253" s="76"/>
      <c r="T253" s="76"/>
      <c r="U253" s="76"/>
      <c r="V253" s="76"/>
      <c r="W253" s="76"/>
      <c r="X253" s="76"/>
      <c r="Y253" s="76"/>
      <c r="Z253" s="76"/>
      <c r="AA253" s="76"/>
      <c r="AB253" s="76"/>
      <c r="AC253" s="76"/>
      <c r="AD253" s="76"/>
    </row>
    <row r="254" spans="1:30" s="22" customFormat="1" ht="32.1" customHeight="1">
      <c r="A254" s="47">
        <v>7</v>
      </c>
      <c r="B254" s="21" t="s">
        <v>634</v>
      </c>
      <c r="C254" s="47"/>
      <c r="D254" s="21"/>
      <c r="E254" s="21"/>
      <c r="F254" s="21"/>
      <c r="G254" s="21"/>
      <c r="H254" s="21"/>
      <c r="I254" s="21"/>
      <c r="J254" s="21"/>
      <c r="K254" s="160">
        <f>+SUM(K255:K290)</f>
        <v>63100</v>
      </c>
      <c r="L254" s="160">
        <f>+SUM(L255:L290)</f>
        <v>63100</v>
      </c>
      <c r="M254" s="160"/>
      <c r="N254" s="160"/>
      <c r="O254" s="160"/>
    </row>
    <row r="255" spans="1:30" s="225" customFormat="1" ht="45" customHeight="1">
      <c r="A255" s="219"/>
      <c r="B255" s="231" t="s">
        <v>2633</v>
      </c>
      <c r="C255" s="220"/>
      <c r="D255" s="177"/>
      <c r="E255" s="219"/>
      <c r="F255" s="2"/>
      <c r="G255" s="219"/>
      <c r="H255" s="219"/>
      <c r="I255" s="219"/>
      <c r="J255" s="177"/>
      <c r="K255" s="334">
        <v>8000</v>
      </c>
      <c r="L255" s="334">
        <v>8000</v>
      </c>
      <c r="M255" s="323"/>
      <c r="N255" s="323"/>
      <c r="O255" s="323"/>
    </row>
    <row r="256" spans="1:30" s="225" customFormat="1" ht="36" customHeight="1">
      <c r="A256" s="219"/>
      <c r="B256" s="231" t="s">
        <v>2639</v>
      </c>
      <c r="C256" s="220"/>
      <c r="D256" s="177"/>
      <c r="E256" s="219"/>
      <c r="F256" s="2"/>
      <c r="G256" s="219"/>
      <c r="H256" s="219"/>
      <c r="I256" s="219"/>
      <c r="J256" s="177"/>
      <c r="K256" s="322">
        <v>3000</v>
      </c>
      <c r="L256" s="322">
        <v>3000</v>
      </c>
      <c r="M256" s="323"/>
      <c r="N256" s="323"/>
      <c r="O256" s="323"/>
    </row>
    <row r="257" spans="1:15" s="225" customFormat="1" ht="39.950000000000003" customHeight="1">
      <c r="A257" s="219"/>
      <c r="B257" s="231" t="s">
        <v>2641</v>
      </c>
      <c r="C257" s="220"/>
      <c r="D257" s="177"/>
      <c r="E257" s="219"/>
      <c r="F257" s="2"/>
      <c r="G257" s="219"/>
      <c r="H257" s="219"/>
      <c r="I257" s="219"/>
      <c r="J257" s="177"/>
      <c r="K257" s="322">
        <v>8000</v>
      </c>
      <c r="L257" s="322">
        <v>8000</v>
      </c>
      <c r="M257" s="323"/>
      <c r="N257" s="323"/>
      <c r="O257" s="323"/>
    </row>
    <row r="258" spans="1:15" s="225" customFormat="1" ht="33" customHeight="1">
      <c r="A258" s="219"/>
      <c r="B258" s="231" t="s">
        <v>2535</v>
      </c>
      <c r="C258" s="220"/>
      <c r="D258" s="177"/>
      <c r="E258" s="219"/>
      <c r="F258" s="2"/>
      <c r="G258" s="219"/>
      <c r="H258" s="219"/>
      <c r="I258" s="219"/>
      <c r="J258" s="177"/>
      <c r="K258" s="322">
        <v>3000</v>
      </c>
      <c r="L258" s="322">
        <v>3000</v>
      </c>
      <c r="M258" s="323"/>
      <c r="N258" s="323"/>
      <c r="O258" s="323"/>
    </row>
    <row r="259" spans="1:15" s="225" customFormat="1" ht="39.6" customHeight="1">
      <c r="A259" s="219"/>
      <c r="B259" s="231" t="s">
        <v>2877</v>
      </c>
      <c r="C259" s="220"/>
      <c r="D259" s="177"/>
      <c r="E259" s="219"/>
      <c r="F259" s="2"/>
      <c r="G259" s="219"/>
      <c r="H259" s="219"/>
      <c r="I259" s="177"/>
      <c r="J259" s="177"/>
      <c r="K259" s="322">
        <v>1000</v>
      </c>
      <c r="L259" s="322">
        <v>1000</v>
      </c>
      <c r="M259" s="323"/>
      <c r="N259" s="323"/>
      <c r="O259" s="323"/>
    </row>
    <row r="260" spans="1:15" s="225" customFormat="1" ht="39.6" customHeight="1">
      <c r="A260" s="219"/>
      <c r="B260" s="231" t="s">
        <v>2536</v>
      </c>
      <c r="C260" s="220"/>
      <c r="D260" s="177"/>
      <c r="E260" s="219"/>
      <c r="F260" s="2"/>
      <c r="G260" s="219"/>
      <c r="H260" s="219"/>
      <c r="I260" s="177"/>
      <c r="J260" s="177"/>
      <c r="K260" s="322">
        <v>3000</v>
      </c>
      <c r="L260" s="322">
        <v>3000</v>
      </c>
      <c r="M260" s="323"/>
      <c r="N260" s="323"/>
      <c r="O260" s="323"/>
    </row>
    <row r="261" spans="1:15" s="225" customFormat="1" ht="37.5">
      <c r="A261" s="219"/>
      <c r="B261" s="231" t="s">
        <v>635</v>
      </c>
      <c r="C261" s="220"/>
      <c r="D261" s="177"/>
      <c r="E261" s="219"/>
      <c r="F261" s="2"/>
      <c r="G261" s="219"/>
      <c r="H261" s="219"/>
      <c r="I261" s="177"/>
      <c r="J261" s="177"/>
      <c r="K261" s="322">
        <v>2000</v>
      </c>
      <c r="L261" s="322">
        <v>2000</v>
      </c>
      <c r="M261" s="323"/>
      <c r="N261" s="323"/>
      <c r="O261" s="323"/>
    </row>
    <row r="262" spans="1:15" s="225" customFormat="1">
      <c r="A262" s="219"/>
      <c r="B262" s="231" t="s">
        <v>636</v>
      </c>
      <c r="C262" s="220"/>
      <c r="D262" s="177"/>
      <c r="E262" s="219"/>
      <c r="F262" s="2"/>
      <c r="G262" s="219"/>
      <c r="H262" s="219"/>
      <c r="I262" s="177"/>
      <c r="J262" s="177"/>
      <c r="K262" s="322">
        <v>2000</v>
      </c>
      <c r="L262" s="322">
        <v>2000</v>
      </c>
      <c r="M262" s="323"/>
      <c r="N262" s="323"/>
      <c r="O262" s="323"/>
    </row>
    <row r="263" spans="1:15" s="225" customFormat="1">
      <c r="A263" s="219"/>
      <c r="B263" s="231" t="s">
        <v>637</v>
      </c>
      <c r="C263" s="220"/>
      <c r="D263" s="177"/>
      <c r="E263" s="219"/>
      <c r="F263" s="2"/>
      <c r="G263" s="219"/>
      <c r="H263" s="219"/>
      <c r="I263" s="177"/>
      <c r="J263" s="177"/>
      <c r="K263" s="322">
        <v>3000</v>
      </c>
      <c r="L263" s="322">
        <v>3000</v>
      </c>
      <c r="M263" s="323"/>
      <c r="N263" s="323"/>
      <c r="O263" s="323"/>
    </row>
    <row r="264" spans="1:15" s="225" customFormat="1">
      <c r="A264" s="219"/>
      <c r="B264" s="231" t="s">
        <v>638</v>
      </c>
      <c r="C264" s="220"/>
      <c r="D264" s="177"/>
      <c r="E264" s="219"/>
      <c r="F264" s="2"/>
      <c r="G264" s="219"/>
      <c r="H264" s="219"/>
      <c r="I264" s="177"/>
      <c r="J264" s="177"/>
      <c r="K264" s="322">
        <v>400</v>
      </c>
      <c r="L264" s="322">
        <v>400</v>
      </c>
      <c r="M264" s="323"/>
      <c r="N264" s="323"/>
      <c r="O264" s="323"/>
    </row>
    <row r="265" spans="1:15" s="225" customFormat="1">
      <c r="A265" s="219"/>
      <c r="B265" s="231" t="s">
        <v>639</v>
      </c>
      <c r="C265" s="220"/>
      <c r="D265" s="177"/>
      <c r="E265" s="219"/>
      <c r="F265" s="2"/>
      <c r="G265" s="219"/>
      <c r="H265" s="219"/>
      <c r="I265" s="177"/>
      <c r="J265" s="177"/>
      <c r="K265" s="322">
        <v>3000</v>
      </c>
      <c r="L265" s="322">
        <v>3000</v>
      </c>
      <c r="M265" s="323"/>
      <c r="N265" s="323"/>
      <c r="O265" s="323"/>
    </row>
    <row r="266" spans="1:15" s="225" customFormat="1">
      <c r="A266" s="219"/>
      <c r="B266" s="231" t="s">
        <v>640</v>
      </c>
      <c r="C266" s="220"/>
      <c r="D266" s="177"/>
      <c r="E266" s="219"/>
      <c r="F266" s="2"/>
      <c r="G266" s="219"/>
      <c r="H266" s="219"/>
      <c r="I266" s="177"/>
      <c r="J266" s="177"/>
      <c r="K266" s="322">
        <v>2000</v>
      </c>
      <c r="L266" s="322">
        <v>2000</v>
      </c>
      <c r="M266" s="323"/>
      <c r="N266" s="323"/>
      <c r="O266" s="323"/>
    </row>
    <row r="267" spans="1:15" s="225" customFormat="1" ht="37.5">
      <c r="A267" s="219"/>
      <c r="B267" s="231" t="s">
        <v>641</v>
      </c>
      <c r="C267" s="220"/>
      <c r="D267" s="177"/>
      <c r="E267" s="219"/>
      <c r="F267" s="2"/>
      <c r="G267" s="219"/>
      <c r="H267" s="219"/>
      <c r="I267" s="177"/>
      <c r="J267" s="177"/>
      <c r="K267" s="322">
        <v>1000</v>
      </c>
      <c r="L267" s="322">
        <v>1000</v>
      </c>
      <c r="M267" s="323"/>
      <c r="N267" s="323"/>
      <c r="O267" s="323"/>
    </row>
    <row r="268" spans="1:15" s="225" customFormat="1">
      <c r="A268" s="219"/>
      <c r="B268" s="231" t="s">
        <v>2878</v>
      </c>
      <c r="C268" s="220"/>
      <c r="D268" s="177"/>
      <c r="E268" s="219"/>
      <c r="F268" s="2"/>
      <c r="G268" s="219"/>
      <c r="H268" s="219"/>
      <c r="I268" s="177"/>
      <c r="J268" s="177"/>
      <c r="K268" s="322">
        <v>2000</v>
      </c>
      <c r="L268" s="322">
        <v>2000</v>
      </c>
      <c r="M268" s="323"/>
      <c r="N268" s="323"/>
      <c r="O268" s="323"/>
    </row>
    <row r="269" spans="1:15" s="225" customFormat="1" ht="34.5" customHeight="1">
      <c r="A269" s="219"/>
      <c r="B269" s="231" t="s">
        <v>642</v>
      </c>
      <c r="C269" s="220"/>
      <c r="D269" s="177"/>
      <c r="E269" s="219"/>
      <c r="F269" s="2"/>
      <c r="G269" s="219"/>
      <c r="H269" s="219"/>
      <c r="I269" s="177"/>
      <c r="J269" s="177"/>
      <c r="K269" s="322">
        <v>500</v>
      </c>
      <c r="L269" s="322">
        <v>500</v>
      </c>
      <c r="M269" s="323"/>
      <c r="N269" s="323"/>
      <c r="O269" s="323"/>
    </row>
    <row r="270" spans="1:15" s="225" customFormat="1" ht="30.6" customHeight="1">
      <c r="A270" s="219"/>
      <c r="B270" s="231" t="s">
        <v>643</v>
      </c>
      <c r="C270" s="220"/>
      <c r="D270" s="177"/>
      <c r="E270" s="219"/>
      <c r="F270" s="2"/>
      <c r="G270" s="219"/>
      <c r="H270" s="219"/>
      <c r="I270" s="177"/>
      <c r="J270" s="177"/>
      <c r="K270" s="322">
        <v>800</v>
      </c>
      <c r="L270" s="322">
        <v>800</v>
      </c>
      <c r="M270" s="323"/>
      <c r="N270" s="323"/>
      <c r="O270" s="323"/>
    </row>
    <row r="271" spans="1:15" s="225" customFormat="1">
      <c r="A271" s="219"/>
      <c r="B271" s="231" t="s">
        <v>2537</v>
      </c>
      <c r="C271" s="220"/>
      <c r="D271" s="177"/>
      <c r="E271" s="219"/>
      <c r="F271" s="2"/>
      <c r="G271" s="219"/>
      <c r="H271" s="219"/>
      <c r="I271" s="177"/>
      <c r="J271" s="177"/>
      <c r="K271" s="322">
        <v>1500</v>
      </c>
      <c r="L271" s="322">
        <v>1500</v>
      </c>
      <c r="M271" s="323"/>
      <c r="N271" s="323"/>
      <c r="O271" s="323"/>
    </row>
    <row r="272" spans="1:15" s="225" customFormat="1">
      <c r="A272" s="219"/>
      <c r="B272" s="231" t="s">
        <v>2538</v>
      </c>
      <c r="C272" s="220"/>
      <c r="D272" s="177"/>
      <c r="E272" s="219"/>
      <c r="F272" s="2"/>
      <c r="G272" s="219"/>
      <c r="H272" s="219"/>
      <c r="I272" s="177"/>
      <c r="J272" s="177"/>
      <c r="K272" s="322">
        <v>1500</v>
      </c>
      <c r="L272" s="322">
        <v>1500</v>
      </c>
      <c r="M272" s="323"/>
      <c r="N272" s="323"/>
      <c r="O272" s="323"/>
    </row>
    <row r="273" spans="1:15" s="225" customFormat="1">
      <c r="A273" s="219"/>
      <c r="B273" s="231" t="s">
        <v>2539</v>
      </c>
      <c r="C273" s="220"/>
      <c r="D273" s="177"/>
      <c r="E273" s="219"/>
      <c r="F273" s="2"/>
      <c r="G273" s="219"/>
      <c r="H273" s="219"/>
      <c r="I273" s="177"/>
      <c r="J273" s="177"/>
      <c r="K273" s="322">
        <v>3000</v>
      </c>
      <c r="L273" s="322">
        <v>3000</v>
      </c>
      <c r="M273" s="323"/>
      <c r="N273" s="323"/>
      <c r="O273" s="323"/>
    </row>
    <row r="274" spans="1:15" s="225" customFormat="1">
      <c r="A274" s="219"/>
      <c r="B274" s="231" t="s">
        <v>2540</v>
      </c>
      <c r="C274" s="220"/>
      <c r="D274" s="177"/>
      <c r="E274" s="219"/>
      <c r="F274" s="2"/>
      <c r="G274" s="219"/>
      <c r="H274" s="219"/>
      <c r="I274" s="177"/>
      <c r="J274" s="177"/>
      <c r="K274" s="322">
        <v>3000</v>
      </c>
      <c r="L274" s="322">
        <v>3000</v>
      </c>
      <c r="M274" s="323"/>
      <c r="N274" s="323"/>
      <c r="O274" s="323"/>
    </row>
    <row r="275" spans="1:15" s="225" customFormat="1">
      <c r="A275" s="219"/>
      <c r="B275" s="231" t="s">
        <v>2541</v>
      </c>
      <c r="C275" s="220"/>
      <c r="D275" s="177"/>
      <c r="E275" s="219"/>
      <c r="F275" s="2"/>
      <c r="G275" s="219"/>
      <c r="H275" s="219"/>
      <c r="I275" s="177"/>
      <c r="J275" s="177"/>
      <c r="K275" s="322">
        <v>2000</v>
      </c>
      <c r="L275" s="322">
        <v>2000</v>
      </c>
      <c r="M275" s="323"/>
      <c r="N275" s="323"/>
      <c r="O275" s="323"/>
    </row>
    <row r="276" spans="1:15" s="225" customFormat="1" ht="33" customHeight="1">
      <c r="A276" s="219"/>
      <c r="B276" s="231" t="s">
        <v>2542</v>
      </c>
      <c r="C276" s="220"/>
      <c r="D276" s="177"/>
      <c r="E276" s="219"/>
      <c r="F276" s="2"/>
      <c r="G276" s="219"/>
      <c r="H276" s="219"/>
      <c r="I276" s="177"/>
      <c r="J276" s="177"/>
      <c r="K276" s="322">
        <v>3000</v>
      </c>
      <c r="L276" s="322">
        <v>3000</v>
      </c>
      <c r="M276" s="323"/>
      <c r="N276" s="323"/>
      <c r="O276" s="323"/>
    </row>
    <row r="277" spans="1:15" s="225" customFormat="1" ht="35.1" customHeight="1">
      <c r="A277" s="219"/>
      <c r="B277" s="231" t="s">
        <v>2543</v>
      </c>
      <c r="C277" s="220"/>
      <c r="D277" s="177"/>
      <c r="E277" s="219"/>
      <c r="F277" s="2"/>
      <c r="G277" s="219"/>
      <c r="H277" s="219"/>
      <c r="I277" s="177"/>
      <c r="J277" s="177"/>
      <c r="K277" s="322">
        <v>1500</v>
      </c>
      <c r="L277" s="322">
        <v>1500</v>
      </c>
      <c r="M277" s="323"/>
      <c r="N277" s="323"/>
      <c r="O277" s="323"/>
    </row>
    <row r="278" spans="1:15" s="225" customFormat="1" ht="35.1" customHeight="1">
      <c r="A278" s="219"/>
      <c r="B278" s="231" t="s">
        <v>2881</v>
      </c>
      <c r="C278" s="220"/>
      <c r="D278" s="177"/>
      <c r="E278" s="219"/>
      <c r="F278" s="219"/>
      <c r="G278" s="219"/>
      <c r="H278" s="219"/>
      <c r="I278" s="177"/>
      <c r="J278" s="177"/>
      <c r="K278" s="322">
        <v>300</v>
      </c>
      <c r="L278" s="322">
        <v>300</v>
      </c>
      <c r="M278" s="323"/>
      <c r="N278" s="323"/>
      <c r="O278" s="323"/>
    </row>
    <row r="279" spans="1:15" s="225" customFormat="1" ht="35.1" customHeight="1">
      <c r="A279" s="219"/>
      <c r="B279" s="231" t="s">
        <v>2882</v>
      </c>
      <c r="C279" s="220"/>
      <c r="D279" s="177"/>
      <c r="E279" s="219"/>
      <c r="F279" s="219"/>
      <c r="G279" s="219"/>
      <c r="H279" s="219"/>
      <c r="I279" s="177"/>
      <c r="J279" s="177"/>
      <c r="K279" s="322">
        <v>230</v>
      </c>
      <c r="L279" s="322">
        <v>230</v>
      </c>
      <c r="M279" s="323"/>
      <c r="N279" s="323"/>
      <c r="O279" s="323"/>
    </row>
    <row r="280" spans="1:15" s="225" customFormat="1" ht="35.1" customHeight="1">
      <c r="A280" s="219"/>
      <c r="B280" s="231" t="s">
        <v>2883</v>
      </c>
      <c r="C280" s="220"/>
      <c r="D280" s="177"/>
      <c r="E280" s="219"/>
      <c r="F280" s="219"/>
      <c r="G280" s="219"/>
      <c r="H280" s="219"/>
      <c r="I280" s="177"/>
      <c r="J280" s="177"/>
      <c r="K280" s="322">
        <v>800</v>
      </c>
      <c r="L280" s="322">
        <v>800</v>
      </c>
      <c r="M280" s="323"/>
      <c r="N280" s="323"/>
      <c r="O280" s="323"/>
    </row>
    <row r="281" spans="1:15" s="225" customFormat="1" ht="35.1" customHeight="1">
      <c r="A281" s="219"/>
      <c r="B281" s="231" t="s">
        <v>2884</v>
      </c>
      <c r="C281" s="220"/>
      <c r="D281" s="177"/>
      <c r="E281" s="219"/>
      <c r="F281" s="219"/>
      <c r="G281" s="219"/>
      <c r="H281" s="219"/>
      <c r="I281" s="177"/>
      <c r="J281" s="177"/>
      <c r="K281" s="322">
        <v>600</v>
      </c>
      <c r="L281" s="322">
        <v>600</v>
      </c>
      <c r="M281" s="323"/>
      <c r="N281" s="323"/>
      <c r="O281" s="323"/>
    </row>
    <row r="282" spans="1:15" s="225" customFormat="1" ht="35.1" customHeight="1">
      <c r="A282" s="219"/>
      <c r="B282" s="231" t="s">
        <v>2885</v>
      </c>
      <c r="C282" s="220"/>
      <c r="D282" s="177"/>
      <c r="E282" s="219"/>
      <c r="F282" s="219"/>
      <c r="G282" s="219"/>
      <c r="H282" s="219"/>
      <c r="I282" s="177"/>
      <c r="J282" s="177"/>
      <c r="K282" s="322">
        <v>800</v>
      </c>
      <c r="L282" s="322">
        <v>800</v>
      </c>
      <c r="M282" s="323"/>
      <c r="N282" s="323"/>
      <c r="O282" s="323"/>
    </row>
    <row r="283" spans="1:15" s="225" customFormat="1" ht="35.1" customHeight="1">
      <c r="A283" s="219"/>
      <c r="B283" s="231" t="s">
        <v>2886</v>
      </c>
      <c r="C283" s="220"/>
      <c r="D283" s="177"/>
      <c r="E283" s="219"/>
      <c r="F283" s="219"/>
      <c r="G283" s="219"/>
      <c r="H283" s="219"/>
      <c r="I283" s="177"/>
      <c r="J283" s="177"/>
      <c r="K283" s="322">
        <v>200</v>
      </c>
      <c r="L283" s="322">
        <v>200</v>
      </c>
      <c r="M283" s="323"/>
      <c r="N283" s="323"/>
      <c r="O283" s="323"/>
    </row>
    <row r="284" spans="1:15" s="225" customFormat="1" ht="35.1" customHeight="1">
      <c r="A284" s="219"/>
      <c r="B284" s="231" t="s">
        <v>2887</v>
      </c>
      <c r="C284" s="220"/>
      <c r="D284" s="177"/>
      <c r="E284" s="219"/>
      <c r="F284" s="219"/>
      <c r="G284" s="219"/>
      <c r="H284" s="219"/>
      <c r="I284" s="177"/>
      <c r="J284" s="177"/>
      <c r="K284" s="322">
        <v>600</v>
      </c>
      <c r="L284" s="322">
        <v>600</v>
      </c>
      <c r="M284" s="323"/>
      <c r="N284" s="323"/>
      <c r="O284" s="323"/>
    </row>
    <row r="285" spans="1:15" s="225" customFormat="1" ht="35.1" customHeight="1">
      <c r="A285" s="219"/>
      <c r="B285" s="231" t="s">
        <v>652</v>
      </c>
      <c r="C285" s="220"/>
      <c r="D285" s="177"/>
      <c r="E285" s="219"/>
      <c r="F285" s="219"/>
      <c r="G285" s="219"/>
      <c r="H285" s="219"/>
      <c r="I285" s="177"/>
      <c r="J285" s="177"/>
      <c r="K285" s="322">
        <v>100</v>
      </c>
      <c r="L285" s="322">
        <v>100</v>
      </c>
      <c r="M285" s="323"/>
      <c r="N285" s="323"/>
      <c r="O285" s="323"/>
    </row>
    <row r="286" spans="1:15" s="225" customFormat="1" ht="35.1" customHeight="1">
      <c r="A286" s="219"/>
      <c r="B286" s="231" t="s">
        <v>2888</v>
      </c>
      <c r="C286" s="220"/>
      <c r="D286" s="177"/>
      <c r="E286" s="219"/>
      <c r="F286" s="219"/>
      <c r="G286" s="219"/>
      <c r="H286" s="219"/>
      <c r="I286" s="177"/>
      <c r="J286" s="177"/>
      <c r="K286" s="322">
        <v>250</v>
      </c>
      <c r="L286" s="322">
        <v>250</v>
      </c>
      <c r="M286" s="323"/>
      <c r="N286" s="323"/>
      <c r="O286" s="323"/>
    </row>
    <row r="287" spans="1:15" s="225" customFormat="1" ht="35.1" customHeight="1">
      <c r="A287" s="219"/>
      <c r="B287" s="232" t="s">
        <v>2889</v>
      </c>
      <c r="C287" s="220"/>
      <c r="D287" s="177"/>
      <c r="E287" s="219"/>
      <c r="F287" s="219"/>
      <c r="G287" s="219"/>
      <c r="H287" s="219"/>
      <c r="I287" s="177"/>
      <c r="J287" s="177"/>
      <c r="K287" s="322">
        <v>100</v>
      </c>
      <c r="L287" s="322">
        <v>100</v>
      </c>
      <c r="M287" s="323"/>
      <c r="N287" s="323"/>
      <c r="O287" s="323"/>
    </row>
    <row r="288" spans="1:15" s="225" customFormat="1" ht="35.1" customHeight="1">
      <c r="A288" s="219"/>
      <c r="B288" s="231" t="s">
        <v>653</v>
      </c>
      <c r="C288" s="220"/>
      <c r="D288" s="177"/>
      <c r="E288" s="219"/>
      <c r="F288" s="219"/>
      <c r="G288" s="219"/>
      <c r="H288" s="219"/>
      <c r="I288" s="177"/>
      <c r="J288" s="177"/>
      <c r="K288" s="322">
        <v>600</v>
      </c>
      <c r="L288" s="322">
        <v>600</v>
      </c>
      <c r="M288" s="323"/>
      <c r="N288" s="323"/>
      <c r="O288" s="323"/>
    </row>
    <row r="289" spans="1:15" s="225" customFormat="1" ht="35.1" customHeight="1">
      <c r="A289" s="219"/>
      <c r="B289" s="231" t="s">
        <v>654</v>
      </c>
      <c r="C289" s="220"/>
      <c r="D289" s="177"/>
      <c r="E289" s="219"/>
      <c r="F289" s="219"/>
      <c r="G289" s="219"/>
      <c r="H289" s="219"/>
      <c r="I289" s="177"/>
      <c r="J289" s="177"/>
      <c r="K289" s="322">
        <v>200</v>
      </c>
      <c r="L289" s="322">
        <v>200</v>
      </c>
      <c r="M289" s="323"/>
      <c r="N289" s="323"/>
      <c r="O289" s="323"/>
    </row>
    <row r="290" spans="1:15" s="225" customFormat="1" ht="35.1" customHeight="1">
      <c r="A290" s="219"/>
      <c r="B290" s="231" t="s">
        <v>655</v>
      </c>
      <c r="C290" s="220"/>
      <c r="D290" s="177"/>
      <c r="E290" s="219"/>
      <c r="F290" s="219"/>
      <c r="G290" s="219"/>
      <c r="H290" s="219"/>
      <c r="I290" s="177"/>
      <c r="J290" s="177"/>
      <c r="K290" s="322">
        <v>120</v>
      </c>
      <c r="L290" s="322">
        <v>120</v>
      </c>
      <c r="M290" s="323"/>
      <c r="N290" s="323"/>
      <c r="O290" s="323"/>
    </row>
    <row r="291" spans="1:15" s="22" customFormat="1" ht="30.6" customHeight="1">
      <c r="A291" s="47">
        <v>8</v>
      </c>
      <c r="B291" s="233" t="s">
        <v>77</v>
      </c>
      <c r="C291" s="47"/>
      <c r="D291" s="21"/>
      <c r="E291" s="21"/>
      <c r="F291" s="21"/>
      <c r="G291" s="21"/>
      <c r="H291" s="21"/>
      <c r="I291" s="21"/>
      <c r="J291" s="21"/>
      <c r="K291" s="160">
        <f>+K292</f>
        <v>2500</v>
      </c>
      <c r="L291" s="160">
        <f>+L292</f>
        <v>2500</v>
      </c>
      <c r="M291" s="160"/>
      <c r="N291" s="160"/>
      <c r="O291" s="160"/>
    </row>
    <row r="292" spans="1:15" s="32" customFormat="1" ht="36.6" customHeight="1">
      <c r="A292" s="20"/>
      <c r="B292" s="23" t="s">
        <v>1637</v>
      </c>
      <c r="C292" s="20"/>
      <c r="D292" s="31"/>
      <c r="E292" s="31"/>
      <c r="F292" s="31"/>
      <c r="G292" s="31"/>
      <c r="H292" s="31"/>
      <c r="I292" s="31"/>
      <c r="J292" s="31"/>
      <c r="K292" s="102">
        <v>2500</v>
      </c>
      <c r="L292" s="102">
        <v>2500</v>
      </c>
      <c r="M292" s="102"/>
      <c r="N292" s="102"/>
      <c r="O292" s="102"/>
    </row>
    <row r="293" spans="1:15" s="22" customFormat="1" ht="30.6" customHeight="1">
      <c r="A293" s="47">
        <v>9</v>
      </c>
      <c r="B293" s="233" t="s">
        <v>750</v>
      </c>
      <c r="C293" s="47"/>
      <c r="D293" s="21"/>
      <c r="E293" s="21"/>
      <c r="F293" s="21"/>
      <c r="G293" s="21"/>
      <c r="H293" s="21"/>
      <c r="I293" s="21"/>
      <c r="J293" s="21"/>
      <c r="K293" s="160">
        <f>+SUM(K294:K310)</f>
        <v>24900</v>
      </c>
      <c r="L293" s="160">
        <f>+SUM(L294:L310)</f>
        <v>24900</v>
      </c>
      <c r="M293" s="160"/>
      <c r="N293" s="160"/>
      <c r="O293" s="160"/>
    </row>
    <row r="294" spans="1:15" s="22" customFormat="1" ht="41.45" customHeight="1">
      <c r="A294" s="20"/>
      <c r="B294" s="23" t="s">
        <v>2400</v>
      </c>
      <c r="C294" s="20" t="s">
        <v>236</v>
      </c>
      <c r="D294" s="20"/>
      <c r="E294" s="46"/>
      <c r="F294" s="142"/>
      <c r="G294" s="31"/>
      <c r="H294" s="21"/>
      <c r="I294" s="21"/>
      <c r="J294" s="21"/>
      <c r="K294" s="331">
        <v>1500</v>
      </c>
      <c r="L294" s="102">
        <f t="shared" ref="L294:L310" si="3">K294</f>
        <v>1500</v>
      </c>
      <c r="M294" s="160"/>
      <c r="N294" s="160"/>
      <c r="O294" s="160"/>
    </row>
    <row r="295" spans="1:15" s="22" customFormat="1" ht="40.5" customHeight="1">
      <c r="A295" s="20"/>
      <c r="B295" s="23" t="s">
        <v>2401</v>
      </c>
      <c r="C295" s="20" t="s">
        <v>236</v>
      </c>
      <c r="D295" s="20"/>
      <c r="E295" s="46"/>
      <c r="F295" s="142"/>
      <c r="G295" s="31"/>
      <c r="H295" s="21"/>
      <c r="I295" s="21"/>
      <c r="J295" s="143"/>
      <c r="K295" s="331">
        <v>1500</v>
      </c>
      <c r="L295" s="102">
        <f t="shared" si="3"/>
        <v>1500</v>
      </c>
      <c r="M295" s="160"/>
      <c r="N295" s="160"/>
      <c r="O295" s="160"/>
    </row>
    <row r="296" spans="1:15" s="22" customFormat="1" ht="42.6" customHeight="1">
      <c r="A296" s="20"/>
      <c r="B296" s="23" t="s">
        <v>2402</v>
      </c>
      <c r="C296" s="20" t="s">
        <v>236</v>
      </c>
      <c r="D296" s="20"/>
      <c r="E296" s="46"/>
      <c r="F296" s="142"/>
      <c r="G296" s="31"/>
      <c r="H296" s="21"/>
      <c r="I296" s="21"/>
      <c r="J296" s="21"/>
      <c r="K296" s="331">
        <v>1500</v>
      </c>
      <c r="L296" s="102">
        <f t="shared" si="3"/>
        <v>1500</v>
      </c>
      <c r="M296" s="160"/>
      <c r="N296" s="160"/>
      <c r="O296" s="160"/>
    </row>
    <row r="297" spans="1:15" s="22" customFormat="1" ht="40.5" customHeight="1">
      <c r="A297" s="20"/>
      <c r="B297" s="23" t="s">
        <v>2404</v>
      </c>
      <c r="C297" s="20" t="s">
        <v>236</v>
      </c>
      <c r="D297" s="20"/>
      <c r="E297" s="46"/>
      <c r="F297" s="142"/>
      <c r="G297" s="31"/>
      <c r="H297" s="21"/>
      <c r="I297" s="21"/>
      <c r="J297" s="143"/>
      <c r="K297" s="331">
        <v>900</v>
      </c>
      <c r="L297" s="102">
        <f t="shared" si="3"/>
        <v>900</v>
      </c>
      <c r="M297" s="160"/>
      <c r="N297" s="160"/>
      <c r="O297" s="160"/>
    </row>
    <row r="298" spans="1:15" s="22" customFormat="1" ht="44.45" customHeight="1">
      <c r="A298" s="20"/>
      <c r="B298" s="23" t="s">
        <v>2406</v>
      </c>
      <c r="C298" s="20" t="s">
        <v>236</v>
      </c>
      <c r="D298" s="20"/>
      <c r="E298" s="46"/>
      <c r="F298" s="142"/>
      <c r="G298" s="31"/>
      <c r="H298" s="21"/>
      <c r="I298" s="21"/>
      <c r="J298" s="143"/>
      <c r="K298" s="331">
        <v>2400</v>
      </c>
      <c r="L298" s="102">
        <f t="shared" si="3"/>
        <v>2400</v>
      </c>
      <c r="M298" s="160"/>
      <c r="N298" s="160"/>
      <c r="O298" s="160"/>
    </row>
    <row r="299" spans="1:15" s="22" customFormat="1" ht="47.1" customHeight="1">
      <c r="A299" s="20"/>
      <c r="B299" s="23" t="s">
        <v>2408</v>
      </c>
      <c r="C299" s="20" t="s">
        <v>236</v>
      </c>
      <c r="D299" s="20"/>
      <c r="E299" s="46"/>
      <c r="F299" s="142"/>
      <c r="G299" s="31"/>
      <c r="H299" s="21"/>
      <c r="I299" s="21"/>
      <c r="J299" s="21"/>
      <c r="K299" s="331">
        <v>550</v>
      </c>
      <c r="L299" s="102">
        <f t="shared" si="3"/>
        <v>550</v>
      </c>
      <c r="M299" s="160"/>
      <c r="N299" s="160"/>
      <c r="O299" s="160"/>
    </row>
    <row r="300" spans="1:15" s="22" customFormat="1" ht="45" customHeight="1">
      <c r="A300" s="20"/>
      <c r="B300" s="23" t="s">
        <v>2410</v>
      </c>
      <c r="C300" s="20" t="s">
        <v>236</v>
      </c>
      <c r="D300" s="20"/>
      <c r="E300" s="46"/>
      <c r="F300" s="142"/>
      <c r="G300" s="31"/>
      <c r="H300" s="21"/>
      <c r="I300" s="21"/>
      <c r="J300" s="21"/>
      <c r="K300" s="331">
        <v>450</v>
      </c>
      <c r="L300" s="102">
        <f t="shared" si="3"/>
        <v>450</v>
      </c>
      <c r="M300" s="160"/>
      <c r="N300" s="160"/>
      <c r="O300" s="160"/>
    </row>
    <row r="301" spans="1:15" s="22" customFormat="1" ht="41.1" customHeight="1">
      <c r="A301" s="20"/>
      <c r="B301" s="23" t="s">
        <v>2412</v>
      </c>
      <c r="C301" s="20" t="s">
        <v>236</v>
      </c>
      <c r="D301" s="20"/>
      <c r="E301" s="46"/>
      <c r="F301" s="142"/>
      <c r="G301" s="31"/>
      <c r="H301" s="21"/>
      <c r="I301" s="21"/>
      <c r="J301" s="21"/>
      <c r="K301" s="331">
        <v>450</v>
      </c>
      <c r="L301" s="102">
        <f t="shared" si="3"/>
        <v>450</v>
      </c>
      <c r="M301" s="160"/>
      <c r="N301" s="160"/>
      <c r="O301" s="160"/>
    </row>
    <row r="302" spans="1:15" s="22" customFormat="1" ht="44.45" customHeight="1">
      <c r="A302" s="20"/>
      <c r="B302" s="23" t="s">
        <v>2413</v>
      </c>
      <c r="C302" s="20" t="s">
        <v>236</v>
      </c>
      <c r="D302" s="20"/>
      <c r="E302" s="46"/>
      <c r="F302" s="142"/>
      <c r="G302" s="31"/>
      <c r="H302" s="21"/>
      <c r="I302" s="21"/>
      <c r="J302" s="21"/>
      <c r="K302" s="331">
        <v>450</v>
      </c>
      <c r="L302" s="102">
        <f t="shared" si="3"/>
        <v>450</v>
      </c>
      <c r="M302" s="160"/>
      <c r="N302" s="160"/>
      <c r="O302" s="160"/>
    </row>
    <row r="303" spans="1:15" s="22" customFormat="1" ht="47.45" customHeight="1">
      <c r="A303" s="20"/>
      <c r="B303" s="23" t="s">
        <v>2415</v>
      </c>
      <c r="C303" s="20" t="s">
        <v>236</v>
      </c>
      <c r="D303" s="20"/>
      <c r="E303" s="46"/>
      <c r="F303" s="142"/>
      <c r="G303" s="31"/>
      <c r="H303" s="21"/>
      <c r="I303" s="21"/>
      <c r="J303" s="21"/>
      <c r="K303" s="331">
        <v>450</v>
      </c>
      <c r="L303" s="102">
        <f t="shared" si="3"/>
        <v>450</v>
      </c>
      <c r="M303" s="160"/>
      <c r="N303" s="160"/>
      <c r="O303" s="160"/>
    </row>
    <row r="304" spans="1:15" s="22" customFormat="1" ht="43.5" customHeight="1">
      <c r="A304" s="20"/>
      <c r="B304" s="23" t="s">
        <v>2416</v>
      </c>
      <c r="C304" s="20" t="s">
        <v>236</v>
      </c>
      <c r="D304" s="20"/>
      <c r="E304" s="46"/>
      <c r="F304" s="142"/>
      <c r="G304" s="31"/>
      <c r="H304" s="21"/>
      <c r="I304" s="21"/>
      <c r="J304" s="21"/>
      <c r="K304" s="331">
        <v>550</v>
      </c>
      <c r="L304" s="102">
        <f t="shared" si="3"/>
        <v>550</v>
      </c>
      <c r="M304" s="160"/>
      <c r="N304" s="160"/>
      <c r="O304" s="160"/>
    </row>
    <row r="305" spans="1:15" s="22" customFormat="1" ht="42.95" customHeight="1">
      <c r="A305" s="20"/>
      <c r="B305" s="23" t="s">
        <v>2417</v>
      </c>
      <c r="C305" s="20" t="s">
        <v>236</v>
      </c>
      <c r="D305" s="20"/>
      <c r="E305" s="46"/>
      <c r="F305" s="142"/>
      <c r="G305" s="31"/>
      <c r="H305" s="21"/>
      <c r="I305" s="21"/>
      <c r="J305" s="21"/>
      <c r="K305" s="331">
        <v>1500</v>
      </c>
      <c r="L305" s="102">
        <f t="shared" si="3"/>
        <v>1500</v>
      </c>
      <c r="M305" s="160"/>
      <c r="N305" s="160"/>
      <c r="O305" s="160"/>
    </row>
    <row r="306" spans="1:15" s="22" customFormat="1" ht="39.950000000000003" customHeight="1">
      <c r="A306" s="20"/>
      <c r="B306" s="23" t="s">
        <v>2418</v>
      </c>
      <c r="C306" s="20" t="s">
        <v>236</v>
      </c>
      <c r="D306" s="20"/>
      <c r="E306" s="46"/>
      <c r="F306" s="142"/>
      <c r="G306" s="31"/>
      <c r="H306" s="21"/>
      <c r="I306" s="21"/>
      <c r="J306" s="21"/>
      <c r="K306" s="331">
        <v>2300</v>
      </c>
      <c r="L306" s="102">
        <f t="shared" si="3"/>
        <v>2300</v>
      </c>
      <c r="M306" s="160"/>
      <c r="N306" s="160"/>
      <c r="O306" s="160"/>
    </row>
    <row r="307" spans="1:15" s="22" customFormat="1" ht="44.45" customHeight="1">
      <c r="A307" s="20"/>
      <c r="B307" s="23" t="s">
        <v>2420</v>
      </c>
      <c r="C307" s="20" t="s">
        <v>236</v>
      </c>
      <c r="D307" s="20"/>
      <c r="E307" s="46"/>
      <c r="F307" s="142"/>
      <c r="G307" s="31"/>
      <c r="H307" s="21"/>
      <c r="I307" s="21"/>
      <c r="J307" s="21"/>
      <c r="K307" s="331">
        <v>1200</v>
      </c>
      <c r="L307" s="102">
        <f t="shared" si="3"/>
        <v>1200</v>
      </c>
      <c r="M307" s="160"/>
      <c r="N307" s="160"/>
      <c r="O307" s="160"/>
    </row>
    <row r="308" spans="1:15" s="22" customFormat="1" ht="49.5" customHeight="1">
      <c r="A308" s="20"/>
      <c r="B308" s="23" t="s">
        <v>2422</v>
      </c>
      <c r="C308" s="20" t="s">
        <v>236</v>
      </c>
      <c r="D308" s="20"/>
      <c r="E308" s="46"/>
      <c r="F308" s="142"/>
      <c r="G308" s="31"/>
      <c r="H308" s="21"/>
      <c r="I308" s="21"/>
      <c r="J308" s="21"/>
      <c r="K308" s="331">
        <v>500</v>
      </c>
      <c r="L308" s="102">
        <f t="shared" si="3"/>
        <v>500</v>
      </c>
      <c r="M308" s="160"/>
      <c r="N308" s="160"/>
      <c r="O308" s="160"/>
    </row>
    <row r="309" spans="1:15" s="22" customFormat="1" ht="49.5" customHeight="1">
      <c r="A309" s="20"/>
      <c r="B309" s="23" t="s">
        <v>2423</v>
      </c>
      <c r="C309" s="20" t="s">
        <v>236</v>
      </c>
      <c r="D309" s="20"/>
      <c r="E309" s="46"/>
      <c r="F309" s="142"/>
      <c r="G309" s="31"/>
      <c r="H309" s="21"/>
      <c r="I309" s="21"/>
      <c r="J309" s="21"/>
      <c r="K309" s="331">
        <v>8000</v>
      </c>
      <c r="L309" s="102">
        <f t="shared" si="3"/>
        <v>8000</v>
      </c>
      <c r="M309" s="160"/>
      <c r="N309" s="160"/>
      <c r="O309" s="160"/>
    </row>
    <row r="310" spans="1:15" s="32" customFormat="1" ht="49.5" customHeight="1">
      <c r="A310" s="20"/>
      <c r="B310" s="23" t="s">
        <v>2425</v>
      </c>
      <c r="C310" s="20" t="s">
        <v>1362</v>
      </c>
      <c r="D310" s="20"/>
      <c r="E310" s="46"/>
      <c r="F310" s="31"/>
      <c r="G310" s="31"/>
      <c r="H310" s="31"/>
      <c r="I310" s="31"/>
      <c r="J310" s="31"/>
      <c r="K310" s="331">
        <v>700</v>
      </c>
      <c r="L310" s="102">
        <f t="shared" si="3"/>
        <v>700</v>
      </c>
      <c r="M310" s="102"/>
      <c r="N310" s="102"/>
      <c r="O310" s="102"/>
    </row>
    <row r="311" spans="1:15" s="22" customFormat="1" ht="33" customHeight="1">
      <c r="A311" s="47">
        <v>10</v>
      </c>
      <c r="B311" s="233" t="s">
        <v>758</v>
      </c>
      <c r="C311" s="47"/>
      <c r="D311" s="21"/>
      <c r="E311" s="21"/>
      <c r="F311" s="21"/>
      <c r="G311" s="21"/>
      <c r="H311" s="21"/>
      <c r="I311" s="21"/>
      <c r="J311" s="21"/>
      <c r="K311" s="160">
        <f>+SUM(K312:K374)</f>
        <v>88610</v>
      </c>
      <c r="L311" s="160">
        <f>+SUM(L312:L374)</f>
        <v>88610</v>
      </c>
      <c r="M311" s="160"/>
      <c r="N311" s="160"/>
      <c r="O311" s="160"/>
    </row>
    <row r="312" spans="1:15" s="144" customFormat="1" ht="19.5">
      <c r="A312" s="131"/>
      <c r="B312" s="48" t="s">
        <v>1894</v>
      </c>
      <c r="C312" s="315"/>
      <c r="D312" s="106"/>
      <c r="E312" s="106"/>
      <c r="F312" s="106"/>
      <c r="G312" s="106"/>
      <c r="H312" s="106"/>
      <c r="I312" s="106"/>
      <c r="J312" s="106"/>
      <c r="K312" s="324">
        <v>2500</v>
      </c>
      <c r="L312" s="324">
        <v>2500</v>
      </c>
      <c r="M312" s="335"/>
      <c r="N312" s="335"/>
      <c r="O312" s="335"/>
    </row>
    <row r="313" spans="1:15" s="144" customFormat="1" ht="37.5">
      <c r="A313" s="131"/>
      <c r="B313" s="48" t="s">
        <v>1893</v>
      </c>
      <c r="C313" s="315"/>
      <c r="D313" s="106"/>
      <c r="E313" s="106"/>
      <c r="F313" s="106"/>
      <c r="G313" s="106"/>
      <c r="H313" s="106"/>
      <c r="I313" s="106"/>
      <c r="J313" s="106"/>
      <c r="K313" s="324">
        <v>1700</v>
      </c>
      <c r="L313" s="324">
        <v>1700</v>
      </c>
      <c r="M313" s="335"/>
      <c r="N313" s="335"/>
      <c r="O313" s="335"/>
    </row>
    <row r="314" spans="1:15" s="144" customFormat="1" ht="37.5">
      <c r="A314" s="131"/>
      <c r="B314" s="48" t="s">
        <v>1892</v>
      </c>
      <c r="C314" s="315"/>
      <c r="D314" s="106"/>
      <c r="E314" s="106"/>
      <c r="F314" s="106"/>
      <c r="G314" s="106"/>
      <c r="H314" s="106"/>
      <c r="I314" s="106"/>
      <c r="J314" s="106"/>
      <c r="K314" s="324">
        <v>650</v>
      </c>
      <c r="L314" s="324">
        <v>650</v>
      </c>
      <c r="M314" s="335"/>
      <c r="N314" s="335"/>
      <c r="O314" s="335"/>
    </row>
    <row r="315" spans="1:15" s="144" customFormat="1" ht="37.5">
      <c r="A315" s="131"/>
      <c r="B315" s="48" t="s">
        <v>1891</v>
      </c>
      <c r="C315" s="315"/>
      <c r="D315" s="106"/>
      <c r="E315" s="106"/>
      <c r="F315" s="106"/>
      <c r="G315" s="106"/>
      <c r="H315" s="106"/>
      <c r="I315" s="106"/>
      <c r="J315" s="106"/>
      <c r="K315" s="324">
        <v>800</v>
      </c>
      <c r="L315" s="324">
        <v>800</v>
      </c>
      <c r="M315" s="335"/>
      <c r="N315" s="335"/>
      <c r="O315" s="335"/>
    </row>
    <row r="316" spans="1:15" s="144" customFormat="1" ht="37.5">
      <c r="A316" s="131"/>
      <c r="B316" s="48" t="s">
        <v>1890</v>
      </c>
      <c r="C316" s="315"/>
      <c r="D316" s="106"/>
      <c r="E316" s="106"/>
      <c r="F316" s="106"/>
      <c r="G316" s="106"/>
      <c r="H316" s="106"/>
      <c r="I316" s="106"/>
      <c r="J316" s="106"/>
      <c r="K316" s="324">
        <v>350</v>
      </c>
      <c r="L316" s="324">
        <v>350</v>
      </c>
      <c r="M316" s="335"/>
      <c r="N316" s="335"/>
      <c r="O316" s="335"/>
    </row>
    <row r="317" spans="1:15" s="144" customFormat="1" ht="47.1" customHeight="1">
      <c r="A317" s="131"/>
      <c r="B317" s="48" t="s">
        <v>1889</v>
      </c>
      <c r="C317" s="315"/>
      <c r="D317" s="106"/>
      <c r="E317" s="106"/>
      <c r="F317" s="106"/>
      <c r="G317" s="106"/>
      <c r="H317" s="106"/>
      <c r="I317" s="106"/>
      <c r="J317" s="106"/>
      <c r="K317" s="324">
        <v>1450</v>
      </c>
      <c r="L317" s="324">
        <v>1450</v>
      </c>
      <c r="M317" s="335"/>
      <c r="N317" s="335"/>
      <c r="O317" s="335"/>
    </row>
    <row r="318" spans="1:15" s="144" customFormat="1" ht="47.45" customHeight="1">
      <c r="A318" s="131"/>
      <c r="B318" s="48" t="s">
        <v>1888</v>
      </c>
      <c r="C318" s="315"/>
      <c r="D318" s="106"/>
      <c r="E318" s="106"/>
      <c r="F318" s="106"/>
      <c r="G318" s="106"/>
      <c r="H318" s="106"/>
      <c r="I318" s="106"/>
      <c r="J318" s="106"/>
      <c r="K318" s="324">
        <v>320</v>
      </c>
      <c r="L318" s="324">
        <v>320</v>
      </c>
      <c r="M318" s="335"/>
      <c r="N318" s="335"/>
      <c r="O318" s="335"/>
    </row>
    <row r="319" spans="1:15" s="144" customFormat="1" ht="51" customHeight="1">
      <c r="A319" s="131"/>
      <c r="B319" s="48" t="s">
        <v>1887</v>
      </c>
      <c r="C319" s="315"/>
      <c r="D319" s="106"/>
      <c r="E319" s="106"/>
      <c r="F319" s="106"/>
      <c r="G319" s="106"/>
      <c r="H319" s="106"/>
      <c r="I319" s="106"/>
      <c r="J319" s="106"/>
      <c r="K319" s="324">
        <v>1500</v>
      </c>
      <c r="L319" s="324">
        <v>1500</v>
      </c>
      <c r="M319" s="335"/>
      <c r="N319" s="335"/>
      <c r="O319" s="335"/>
    </row>
    <row r="320" spans="1:15" s="144" customFormat="1" ht="37.5">
      <c r="A320" s="131"/>
      <c r="B320" s="48" t="s">
        <v>1886</v>
      </c>
      <c r="C320" s="315"/>
      <c r="D320" s="106"/>
      <c r="E320" s="106"/>
      <c r="F320" s="106"/>
      <c r="G320" s="106"/>
      <c r="H320" s="106"/>
      <c r="I320" s="106"/>
      <c r="J320" s="106"/>
      <c r="K320" s="324">
        <v>700</v>
      </c>
      <c r="L320" s="324">
        <v>700</v>
      </c>
      <c r="M320" s="335"/>
      <c r="N320" s="335"/>
      <c r="O320" s="335"/>
    </row>
    <row r="321" spans="1:15" s="144" customFormat="1" ht="37.5">
      <c r="A321" s="131"/>
      <c r="B321" s="48" t="s">
        <v>1885</v>
      </c>
      <c r="C321" s="315"/>
      <c r="D321" s="106"/>
      <c r="E321" s="106"/>
      <c r="F321" s="106"/>
      <c r="G321" s="106"/>
      <c r="H321" s="106"/>
      <c r="I321" s="106"/>
      <c r="J321" s="106"/>
      <c r="K321" s="324">
        <v>1700</v>
      </c>
      <c r="L321" s="324">
        <v>1700</v>
      </c>
      <c r="M321" s="335"/>
      <c r="N321" s="335"/>
      <c r="O321" s="335"/>
    </row>
    <row r="322" spans="1:15" s="144" customFormat="1" ht="37.5">
      <c r="A322" s="131"/>
      <c r="B322" s="48" t="s">
        <v>1884</v>
      </c>
      <c r="C322" s="315"/>
      <c r="D322" s="106"/>
      <c r="E322" s="106"/>
      <c r="F322" s="106"/>
      <c r="G322" s="106"/>
      <c r="H322" s="106"/>
      <c r="I322" s="106"/>
      <c r="J322" s="106"/>
      <c r="K322" s="324">
        <v>3600</v>
      </c>
      <c r="L322" s="324">
        <v>3600</v>
      </c>
      <c r="M322" s="335"/>
      <c r="N322" s="335"/>
      <c r="O322" s="335"/>
    </row>
    <row r="323" spans="1:15" s="144" customFormat="1" ht="37.5">
      <c r="A323" s="131"/>
      <c r="B323" s="48" t="s">
        <v>1883</v>
      </c>
      <c r="C323" s="315"/>
      <c r="D323" s="106"/>
      <c r="E323" s="106"/>
      <c r="F323" s="106"/>
      <c r="G323" s="106"/>
      <c r="H323" s="106"/>
      <c r="I323" s="106"/>
      <c r="J323" s="106"/>
      <c r="K323" s="324">
        <v>250</v>
      </c>
      <c r="L323" s="324">
        <v>250</v>
      </c>
      <c r="M323" s="335"/>
      <c r="N323" s="335"/>
      <c r="O323" s="335"/>
    </row>
    <row r="324" spans="1:15" s="144" customFormat="1" ht="48.6" customHeight="1">
      <c r="A324" s="131"/>
      <c r="B324" s="48" t="s">
        <v>1882</v>
      </c>
      <c r="C324" s="315"/>
      <c r="D324" s="106"/>
      <c r="E324" s="106"/>
      <c r="F324" s="106"/>
      <c r="G324" s="106"/>
      <c r="H324" s="106"/>
      <c r="I324" s="106"/>
      <c r="J324" s="106"/>
      <c r="K324" s="324">
        <v>400</v>
      </c>
      <c r="L324" s="324">
        <v>400</v>
      </c>
      <c r="M324" s="335"/>
      <c r="N324" s="335"/>
      <c r="O324" s="335"/>
    </row>
    <row r="325" spans="1:15" s="144" customFormat="1" ht="38.450000000000003" customHeight="1">
      <c r="A325" s="131"/>
      <c r="B325" s="48" t="s">
        <v>1881</v>
      </c>
      <c r="C325" s="315"/>
      <c r="D325" s="106"/>
      <c r="E325" s="106"/>
      <c r="F325" s="106"/>
      <c r="G325" s="106"/>
      <c r="H325" s="106"/>
      <c r="I325" s="106"/>
      <c r="J325" s="106"/>
      <c r="K325" s="324">
        <v>650</v>
      </c>
      <c r="L325" s="324">
        <v>650</v>
      </c>
      <c r="M325" s="335"/>
      <c r="N325" s="335"/>
      <c r="O325" s="335"/>
    </row>
    <row r="326" spans="1:15" s="144" customFormat="1" ht="45.95" customHeight="1">
      <c r="A326" s="131"/>
      <c r="B326" s="48" t="s">
        <v>1880</v>
      </c>
      <c r="C326" s="315"/>
      <c r="D326" s="106"/>
      <c r="E326" s="106"/>
      <c r="F326" s="106"/>
      <c r="G326" s="106"/>
      <c r="H326" s="106"/>
      <c r="I326" s="106"/>
      <c r="J326" s="106"/>
      <c r="K326" s="324">
        <v>950</v>
      </c>
      <c r="L326" s="324">
        <v>950</v>
      </c>
      <c r="M326" s="335"/>
      <c r="N326" s="335"/>
      <c r="O326" s="335"/>
    </row>
    <row r="327" spans="1:15" s="144" customFormat="1" ht="37.5">
      <c r="A327" s="131"/>
      <c r="B327" s="48" t="s">
        <v>1879</v>
      </c>
      <c r="C327" s="315"/>
      <c r="D327" s="106"/>
      <c r="E327" s="106"/>
      <c r="F327" s="106"/>
      <c r="G327" s="106"/>
      <c r="H327" s="106"/>
      <c r="I327" s="106"/>
      <c r="J327" s="106"/>
      <c r="K327" s="324">
        <v>3500</v>
      </c>
      <c r="L327" s="324">
        <v>3500</v>
      </c>
      <c r="M327" s="335"/>
      <c r="N327" s="335"/>
      <c r="O327" s="335"/>
    </row>
    <row r="328" spans="1:15" s="144" customFormat="1" ht="37.5">
      <c r="A328" s="131"/>
      <c r="B328" s="48" t="s">
        <v>1878</v>
      </c>
      <c r="C328" s="315"/>
      <c r="D328" s="106"/>
      <c r="E328" s="106"/>
      <c r="F328" s="106"/>
      <c r="G328" s="106"/>
      <c r="H328" s="106"/>
      <c r="I328" s="106"/>
      <c r="J328" s="106"/>
      <c r="K328" s="324">
        <v>1300</v>
      </c>
      <c r="L328" s="324">
        <v>1300</v>
      </c>
      <c r="M328" s="335"/>
      <c r="N328" s="335"/>
      <c r="O328" s="335"/>
    </row>
    <row r="329" spans="1:15" s="144" customFormat="1" ht="51" customHeight="1">
      <c r="A329" s="131"/>
      <c r="B329" s="48" t="s">
        <v>1877</v>
      </c>
      <c r="C329" s="315"/>
      <c r="D329" s="106"/>
      <c r="E329" s="106"/>
      <c r="F329" s="106"/>
      <c r="G329" s="106"/>
      <c r="H329" s="106"/>
      <c r="I329" s="106"/>
      <c r="J329" s="106"/>
      <c r="K329" s="324">
        <v>540</v>
      </c>
      <c r="L329" s="324">
        <v>540</v>
      </c>
      <c r="M329" s="335"/>
      <c r="N329" s="335"/>
      <c r="O329" s="335"/>
    </row>
    <row r="330" spans="1:15" s="144" customFormat="1" ht="51.95" customHeight="1">
      <c r="A330" s="131"/>
      <c r="B330" s="48" t="s">
        <v>1876</v>
      </c>
      <c r="C330" s="315"/>
      <c r="D330" s="106"/>
      <c r="E330" s="106"/>
      <c r="F330" s="106"/>
      <c r="G330" s="106"/>
      <c r="H330" s="106"/>
      <c r="I330" s="106"/>
      <c r="J330" s="106"/>
      <c r="K330" s="324">
        <v>3600</v>
      </c>
      <c r="L330" s="324">
        <v>3600</v>
      </c>
      <c r="M330" s="335"/>
      <c r="N330" s="335"/>
      <c r="O330" s="335"/>
    </row>
    <row r="331" spans="1:15" s="144" customFormat="1" ht="37.5">
      <c r="A331" s="131"/>
      <c r="B331" s="48" t="s">
        <v>1875</v>
      </c>
      <c r="C331" s="315"/>
      <c r="D331" s="106"/>
      <c r="E331" s="106"/>
      <c r="F331" s="106"/>
      <c r="G331" s="106"/>
      <c r="H331" s="106"/>
      <c r="I331" s="106"/>
      <c r="J331" s="106"/>
      <c r="K331" s="324">
        <v>300</v>
      </c>
      <c r="L331" s="324">
        <v>300</v>
      </c>
      <c r="M331" s="335"/>
      <c r="N331" s="335"/>
      <c r="O331" s="335"/>
    </row>
    <row r="332" spans="1:15" s="144" customFormat="1" ht="37.5">
      <c r="A332" s="131"/>
      <c r="B332" s="48" t="s">
        <v>1874</v>
      </c>
      <c r="C332" s="315"/>
      <c r="D332" s="106"/>
      <c r="E332" s="106"/>
      <c r="F332" s="106"/>
      <c r="G332" s="106"/>
      <c r="H332" s="106"/>
      <c r="I332" s="106"/>
      <c r="J332" s="106"/>
      <c r="K332" s="324">
        <v>2800</v>
      </c>
      <c r="L332" s="324">
        <v>2800</v>
      </c>
      <c r="M332" s="335"/>
      <c r="N332" s="335"/>
      <c r="O332" s="335"/>
    </row>
    <row r="333" spans="1:15" s="144" customFormat="1" ht="37.5">
      <c r="A333" s="131"/>
      <c r="B333" s="48" t="s">
        <v>1873</v>
      </c>
      <c r="C333" s="315"/>
      <c r="D333" s="106"/>
      <c r="E333" s="106"/>
      <c r="F333" s="106"/>
      <c r="G333" s="106"/>
      <c r="H333" s="106"/>
      <c r="I333" s="106"/>
      <c r="J333" s="106"/>
      <c r="K333" s="324">
        <v>3000</v>
      </c>
      <c r="L333" s="324">
        <v>3000</v>
      </c>
      <c r="M333" s="335"/>
      <c r="N333" s="335"/>
      <c r="O333" s="335"/>
    </row>
    <row r="334" spans="1:15" s="144" customFormat="1" ht="37.5">
      <c r="A334" s="131"/>
      <c r="B334" s="48" t="s">
        <v>1872</v>
      </c>
      <c r="C334" s="315"/>
      <c r="D334" s="106"/>
      <c r="E334" s="106"/>
      <c r="F334" s="106"/>
      <c r="G334" s="106"/>
      <c r="H334" s="106"/>
      <c r="I334" s="106"/>
      <c r="J334" s="106"/>
      <c r="K334" s="100">
        <v>2500</v>
      </c>
      <c r="L334" s="100">
        <v>2500</v>
      </c>
      <c r="M334" s="335"/>
      <c r="N334" s="335"/>
      <c r="O334" s="335"/>
    </row>
    <row r="335" spans="1:15" s="144" customFormat="1" ht="56.25">
      <c r="A335" s="131"/>
      <c r="B335" s="48" t="s">
        <v>1871</v>
      </c>
      <c r="C335" s="315"/>
      <c r="D335" s="106"/>
      <c r="E335" s="106"/>
      <c r="F335" s="106"/>
      <c r="G335" s="106"/>
      <c r="H335" s="106"/>
      <c r="I335" s="106"/>
      <c r="J335" s="106"/>
      <c r="K335" s="100">
        <v>650</v>
      </c>
      <c r="L335" s="100">
        <v>650</v>
      </c>
      <c r="M335" s="335"/>
      <c r="N335" s="335"/>
      <c r="O335" s="335"/>
    </row>
    <row r="336" spans="1:15" s="144" customFormat="1" ht="37.5">
      <c r="A336" s="131"/>
      <c r="B336" s="48" t="s">
        <v>1870</v>
      </c>
      <c r="C336" s="315"/>
      <c r="D336" s="106"/>
      <c r="E336" s="106"/>
      <c r="F336" s="106"/>
      <c r="G336" s="106"/>
      <c r="H336" s="106"/>
      <c r="I336" s="106"/>
      <c r="J336" s="106"/>
      <c r="K336" s="100">
        <v>3900</v>
      </c>
      <c r="L336" s="100">
        <v>3900</v>
      </c>
      <c r="M336" s="335"/>
      <c r="N336" s="335"/>
      <c r="O336" s="335"/>
    </row>
    <row r="337" spans="1:15" s="144" customFormat="1" ht="37.5">
      <c r="A337" s="131"/>
      <c r="B337" s="48" t="s">
        <v>1869</v>
      </c>
      <c r="C337" s="315"/>
      <c r="D337" s="106"/>
      <c r="E337" s="106"/>
      <c r="F337" s="106"/>
      <c r="G337" s="106"/>
      <c r="H337" s="106"/>
      <c r="I337" s="106"/>
      <c r="J337" s="106"/>
      <c r="K337" s="100">
        <v>780</v>
      </c>
      <c r="L337" s="100">
        <v>780</v>
      </c>
      <c r="M337" s="335"/>
      <c r="N337" s="335"/>
      <c r="O337" s="335"/>
    </row>
    <row r="338" spans="1:15" s="144" customFormat="1" ht="56.25">
      <c r="A338" s="131"/>
      <c r="B338" s="48" t="s">
        <v>1868</v>
      </c>
      <c r="C338" s="315"/>
      <c r="D338" s="106"/>
      <c r="E338" s="106"/>
      <c r="F338" s="106"/>
      <c r="G338" s="106"/>
      <c r="H338" s="106"/>
      <c r="I338" s="106"/>
      <c r="J338" s="106"/>
      <c r="K338" s="100">
        <v>320</v>
      </c>
      <c r="L338" s="100">
        <v>320</v>
      </c>
      <c r="M338" s="335"/>
      <c r="N338" s="335"/>
      <c r="O338" s="335"/>
    </row>
    <row r="339" spans="1:15" s="144" customFormat="1" ht="37.5">
      <c r="A339" s="131"/>
      <c r="B339" s="48" t="s">
        <v>1867</v>
      </c>
      <c r="C339" s="315"/>
      <c r="D339" s="106"/>
      <c r="E339" s="106"/>
      <c r="F339" s="106"/>
      <c r="G339" s="106"/>
      <c r="H339" s="106"/>
      <c r="I339" s="106"/>
      <c r="J339" s="106"/>
      <c r="K339" s="100">
        <v>300</v>
      </c>
      <c r="L339" s="100">
        <v>300</v>
      </c>
      <c r="M339" s="335"/>
      <c r="N339" s="335"/>
      <c r="O339" s="335"/>
    </row>
    <row r="340" spans="1:15" s="144" customFormat="1" ht="19.5">
      <c r="A340" s="131"/>
      <c r="B340" s="48" t="s">
        <v>1866</v>
      </c>
      <c r="C340" s="315"/>
      <c r="D340" s="106"/>
      <c r="E340" s="106"/>
      <c r="F340" s="106"/>
      <c r="G340" s="106"/>
      <c r="H340" s="106"/>
      <c r="I340" s="106"/>
      <c r="J340" s="106"/>
      <c r="K340" s="100">
        <v>1600</v>
      </c>
      <c r="L340" s="100">
        <v>1600</v>
      </c>
      <c r="M340" s="335"/>
      <c r="N340" s="335"/>
      <c r="O340" s="335"/>
    </row>
    <row r="341" spans="1:15" s="144" customFormat="1" ht="37.5">
      <c r="A341" s="131"/>
      <c r="B341" s="48" t="s">
        <v>1865</v>
      </c>
      <c r="C341" s="315"/>
      <c r="D341" s="106"/>
      <c r="E341" s="106"/>
      <c r="F341" s="106"/>
      <c r="G341" s="106"/>
      <c r="H341" s="106"/>
      <c r="I341" s="106"/>
      <c r="J341" s="106"/>
      <c r="K341" s="100">
        <v>500</v>
      </c>
      <c r="L341" s="100">
        <v>500</v>
      </c>
      <c r="M341" s="335"/>
      <c r="N341" s="335"/>
      <c r="O341" s="335"/>
    </row>
    <row r="342" spans="1:15" s="144" customFormat="1" ht="37.5">
      <c r="A342" s="131"/>
      <c r="B342" s="48" t="s">
        <v>1864</v>
      </c>
      <c r="C342" s="315"/>
      <c r="D342" s="106"/>
      <c r="E342" s="106"/>
      <c r="F342" s="106"/>
      <c r="G342" s="106"/>
      <c r="H342" s="106"/>
      <c r="I342" s="106"/>
      <c r="J342" s="106"/>
      <c r="K342" s="100">
        <v>850</v>
      </c>
      <c r="L342" s="100">
        <v>850</v>
      </c>
      <c r="M342" s="335"/>
      <c r="N342" s="335"/>
      <c r="O342" s="335"/>
    </row>
    <row r="343" spans="1:15" s="144" customFormat="1" ht="50.45" customHeight="1">
      <c r="A343" s="131"/>
      <c r="B343" s="48" t="s">
        <v>1863</v>
      </c>
      <c r="C343" s="315"/>
      <c r="D343" s="106"/>
      <c r="E343" s="106"/>
      <c r="F343" s="106"/>
      <c r="G343" s="106"/>
      <c r="H343" s="106"/>
      <c r="I343" s="106"/>
      <c r="J343" s="106"/>
      <c r="K343" s="100">
        <v>900</v>
      </c>
      <c r="L343" s="100">
        <v>900</v>
      </c>
      <c r="M343" s="335"/>
      <c r="N343" s="335"/>
      <c r="O343" s="335"/>
    </row>
    <row r="344" spans="1:15" s="144" customFormat="1" ht="37.5">
      <c r="A344" s="131"/>
      <c r="B344" s="48" t="s">
        <v>1862</v>
      </c>
      <c r="C344" s="315"/>
      <c r="D344" s="106"/>
      <c r="E344" s="106"/>
      <c r="F344" s="106"/>
      <c r="G344" s="106"/>
      <c r="H344" s="106"/>
      <c r="I344" s="106"/>
      <c r="J344" s="106"/>
      <c r="K344" s="100">
        <v>4000</v>
      </c>
      <c r="L344" s="100">
        <v>4000</v>
      </c>
      <c r="M344" s="335"/>
      <c r="N344" s="335"/>
      <c r="O344" s="335"/>
    </row>
    <row r="345" spans="1:15" s="144" customFormat="1" ht="49.5" customHeight="1">
      <c r="A345" s="131"/>
      <c r="B345" s="48" t="s">
        <v>1861</v>
      </c>
      <c r="C345" s="315"/>
      <c r="D345" s="106"/>
      <c r="E345" s="106"/>
      <c r="F345" s="106"/>
      <c r="G345" s="106"/>
      <c r="H345" s="106"/>
      <c r="I345" s="106"/>
      <c r="J345" s="106"/>
      <c r="K345" s="100">
        <v>300</v>
      </c>
      <c r="L345" s="100">
        <v>300</v>
      </c>
      <c r="M345" s="335"/>
      <c r="N345" s="335"/>
      <c r="O345" s="335"/>
    </row>
    <row r="346" spans="1:15" s="144" customFormat="1" ht="51" customHeight="1">
      <c r="A346" s="131"/>
      <c r="B346" s="48" t="s">
        <v>1860</v>
      </c>
      <c r="C346" s="315"/>
      <c r="D346" s="106"/>
      <c r="E346" s="106"/>
      <c r="F346" s="106"/>
      <c r="G346" s="106"/>
      <c r="H346" s="106"/>
      <c r="I346" s="106"/>
      <c r="J346" s="106"/>
      <c r="K346" s="100">
        <v>2000</v>
      </c>
      <c r="L346" s="100">
        <v>2000</v>
      </c>
      <c r="M346" s="335"/>
      <c r="N346" s="335"/>
      <c r="O346" s="335"/>
    </row>
    <row r="347" spans="1:15" s="144" customFormat="1" ht="37.5">
      <c r="A347" s="131"/>
      <c r="B347" s="48" t="s">
        <v>1859</v>
      </c>
      <c r="C347" s="315"/>
      <c r="D347" s="106"/>
      <c r="E347" s="106"/>
      <c r="F347" s="106"/>
      <c r="G347" s="106"/>
      <c r="H347" s="106"/>
      <c r="I347" s="106"/>
      <c r="J347" s="106"/>
      <c r="K347" s="100">
        <v>1300</v>
      </c>
      <c r="L347" s="100">
        <v>1300</v>
      </c>
      <c r="M347" s="335"/>
      <c r="N347" s="335"/>
      <c r="O347" s="335"/>
    </row>
    <row r="348" spans="1:15" s="144" customFormat="1" ht="37.5">
      <c r="A348" s="131"/>
      <c r="B348" s="48" t="s">
        <v>1858</v>
      </c>
      <c r="C348" s="315"/>
      <c r="D348" s="106"/>
      <c r="E348" s="106"/>
      <c r="F348" s="106"/>
      <c r="G348" s="106"/>
      <c r="H348" s="106"/>
      <c r="I348" s="106"/>
      <c r="J348" s="106"/>
      <c r="K348" s="100">
        <v>2000</v>
      </c>
      <c r="L348" s="100">
        <v>2000</v>
      </c>
      <c r="M348" s="335"/>
      <c r="N348" s="335"/>
      <c r="O348" s="335"/>
    </row>
    <row r="349" spans="1:15" s="144" customFormat="1" ht="50.1" customHeight="1">
      <c r="A349" s="131"/>
      <c r="B349" s="48" t="s">
        <v>1857</v>
      </c>
      <c r="C349" s="315"/>
      <c r="D349" s="106"/>
      <c r="E349" s="106"/>
      <c r="F349" s="106"/>
      <c r="G349" s="106"/>
      <c r="H349" s="106"/>
      <c r="I349" s="106"/>
      <c r="J349" s="106"/>
      <c r="K349" s="100">
        <v>1800</v>
      </c>
      <c r="L349" s="100">
        <v>1800</v>
      </c>
      <c r="M349" s="335"/>
      <c r="N349" s="335"/>
      <c r="O349" s="335"/>
    </row>
    <row r="350" spans="1:15" s="144" customFormat="1" ht="37.5">
      <c r="A350" s="131"/>
      <c r="B350" s="48" t="s">
        <v>1856</v>
      </c>
      <c r="C350" s="315"/>
      <c r="D350" s="106"/>
      <c r="E350" s="106"/>
      <c r="F350" s="106"/>
      <c r="G350" s="106"/>
      <c r="H350" s="106"/>
      <c r="I350" s="106"/>
      <c r="J350" s="106"/>
      <c r="K350" s="100">
        <v>1200</v>
      </c>
      <c r="L350" s="100">
        <v>1200</v>
      </c>
      <c r="M350" s="335"/>
      <c r="N350" s="335"/>
      <c r="O350" s="335"/>
    </row>
    <row r="351" spans="1:15" s="144" customFormat="1" ht="19.5">
      <c r="A351" s="131"/>
      <c r="B351" s="48" t="s">
        <v>1855</v>
      </c>
      <c r="C351" s="315"/>
      <c r="D351" s="106"/>
      <c r="E351" s="106"/>
      <c r="F351" s="106"/>
      <c r="G351" s="106"/>
      <c r="H351" s="106"/>
      <c r="I351" s="106"/>
      <c r="J351" s="106"/>
      <c r="K351" s="100">
        <v>400</v>
      </c>
      <c r="L351" s="100">
        <v>400</v>
      </c>
      <c r="M351" s="335"/>
      <c r="N351" s="335"/>
      <c r="O351" s="335"/>
    </row>
    <row r="352" spans="1:15" s="144" customFormat="1" ht="37.5">
      <c r="A352" s="131"/>
      <c r="B352" s="48" t="s">
        <v>1854</v>
      </c>
      <c r="C352" s="315"/>
      <c r="D352" s="106"/>
      <c r="E352" s="106"/>
      <c r="F352" s="106"/>
      <c r="G352" s="106"/>
      <c r="H352" s="106"/>
      <c r="I352" s="106"/>
      <c r="J352" s="106"/>
      <c r="K352" s="100">
        <v>1300</v>
      </c>
      <c r="L352" s="100">
        <v>1300</v>
      </c>
      <c r="M352" s="335"/>
      <c r="N352" s="335"/>
      <c r="O352" s="335"/>
    </row>
    <row r="353" spans="1:15" s="144" customFormat="1" ht="37.5">
      <c r="A353" s="131"/>
      <c r="B353" s="48" t="s">
        <v>1853</v>
      </c>
      <c r="C353" s="315"/>
      <c r="D353" s="106"/>
      <c r="E353" s="106"/>
      <c r="F353" s="106"/>
      <c r="G353" s="106"/>
      <c r="H353" s="106"/>
      <c r="I353" s="106"/>
      <c r="J353" s="106"/>
      <c r="K353" s="100">
        <v>1200</v>
      </c>
      <c r="L353" s="100">
        <v>1200</v>
      </c>
      <c r="M353" s="335"/>
      <c r="N353" s="335"/>
      <c r="O353" s="335"/>
    </row>
    <row r="354" spans="1:15" s="144" customFormat="1" ht="45" customHeight="1">
      <c r="A354" s="131"/>
      <c r="B354" s="48" t="s">
        <v>1852</v>
      </c>
      <c r="C354" s="315"/>
      <c r="D354" s="106"/>
      <c r="E354" s="106"/>
      <c r="F354" s="106"/>
      <c r="G354" s="106"/>
      <c r="H354" s="106"/>
      <c r="I354" s="106"/>
      <c r="J354" s="106"/>
      <c r="K354" s="100">
        <v>5000</v>
      </c>
      <c r="L354" s="100">
        <v>5000</v>
      </c>
      <c r="M354" s="335"/>
      <c r="N354" s="335"/>
      <c r="O354" s="335"/>
    </row>
    <row r="355" spans="1:15" s="144" customFormat="1" ht="37.5">
      <c r="A355" s="131"/>
      <c r="B355" s="48" t="s">
        <v>1851</v>
      </c>
      <c r="C355" s="315"/>
      <c r="D355" s="106"/>
      <c r="E355" s="106"/>
      <c r="F355" s="106"/>
      <c r="G355" s="106"/>
      <c r="H355" s="106"/>
      <c r="I355" s="106"/>
      <c r="J355" s="106"/>
      <c r="K355" s="100">
        <v>400</v>
      </c>
      <c r="L355" s="100">
        <v>400</v>
      </c>
      <c r="M355" s="335"/>
      <c r="N355" s="335"/>
      <c r="O355" s="335"/>
    </row>
    <row r="356" spans="1:15" s="144" customFormat="1" ht="51" customHeight="1">
      <c r="A356" s="131"/>
      <c r="B356" s="48" t="s">
        <v>1850</v>
      </c>
      <c r="C356" s="315"/>
      <c r="D356" s="106"/>
      <c r="E356" s="106"/>
      <c r="F356" s="106"/>
      <c r="G356" s="106"/>
      <c r="H356" s="106"/>
      <c r="I356" s="106"/>
      <c r="J356" s="106"/>
      <c r="K356" s="100">
        <v>1300</v>
      </c>
      <c r="L356" s="100">
        <v>1300</v>
      </c>
      <c r="M356" s="335"/>
      <c r="N356" s="335"/>
      <c r="O356" s="335"/>
    </row>
    <row r="357" spans="1:15" s="144" customFormat="1" ht="48.6" customHeight="1">
      <c r="A357" s="131"/>
      <c r="B357" s="48" t="s">
        <v>1849</v>
      </c>
      <c r="C357" s="315"/>
      <c r="D357" s="106"/>
      <c r="E357" s="106"/>
      <c r="F357" s="106"/>
      <c r="G357" s="106"/>
      <c r="H357" s="106"/>
      <c r="I357" s="106"/>
      <c r="J357" s="106"/>
      <c r="K357" s="100">
        <v>400</v>
      </c>
      <c r="L357" s="100">
        <v>400</v>
      </c>
      <c r="M357" s="335"/>
      <c r="N357" s="335"/>
      <c r="O357" s="335"/>
    </row>
    <row r="358" spans="1:15" s="144" customFormat="1" ht="37.5">
      <c r="A358" s="131"/>
      <c r="B358" s="48" t="s">
        <v>1848</v>
      </c>
      <c r="C358" s="315"/>
      <c r="D358" s="106"/>
      <c r="E358" s="106"/>
      <c r="F358" s="106"/>
      <c r="G358" s="106"/>
      <c r="H358" s="106"/>
      <c r="I358" s="106"/>
      <c r="J358" s="106"/>
      <c r="K358" s="100">
        <v>2000</v>
      </c>
      <c r="L358" s="100">
        <v>2000</v>
      </c>
      <c r="M358" s="335"/>
      <c r="N358" s="335"/>
      <c r="O358" s="335"/>
    </row>
    <row r="359" spans="1:15" s="144" customFormat="1" ht="45.95" customHeight="1">
      <c r="A359" s="131"/>
      <c r="B359" s="48" t="s">
        <v>1847</v>
      </c>
      <c r="C359" s="315"/>
      <c r="D359" s="106"/>
      <c r="E359" s="106"/>
      <c r="F359" s="106"/>
      <c r="G359" s="106"/>
      <c r="H359" s="106"/>
      <c r="I359" s="106"/>
      <c r="J359" s="106"/>
      <c r="K359" s="100">
        <v>2000</v>
      </c>
      <c r="L359" s="100">
        <v>2000</v>
      </c>
      <c r="M359" s="335"/>
      <c r="N359" s="335"/>
      <c r="O359" s="335"/>
    </row>
    <row r="360" spans="1:15" s="144" customFormat="1" ht="43.5" customHeight="1">
      <c r="A360" s="131"/>
      <c r="B360" s="48" t="s">
        <v>1846</v>
      </c>
      <c r="C360" s="315"/>
      <c r="D360" s="106"/>
      <c r="E360" s="106"/>
      <c r="F360" s="106"/>
      <c r="G360" s="106"/>
      <c r="H360" s="106"/>
      <c r="I360" s="106"/>
      <c r="J360" s="106"/>
      <c r="K360" s="100">
        <v>2500</v>
      </c>
      <c r="L360" s="100">
        <v>2500</v>
      </c>
      <c r="M360" s="335"/>
      <c r="N360" s="335"/>
      <c r="O360" s="335"/>
    </row>
    <row r="361" spans="1:15" s="144" customFormat="1" ht="47.45" customHeight="1">
      <c r="A361" s="131"/>
      <c r="B361" s="48" t="s">
        <v>1845</v>
      </c>
      <c r="C361" s="315"/>
      <c r="D361" s="106"/>
      <c r="E361" s="106"/>
      <c r="F361" s="106"/>
      <c r="G361" s="106"/>
      <c r="H361" s="106"/>
      <c r="I361" s="106"/>
      <c r="J361" s="106"/>
      <c r="K361" s="100">
        <v>2000</v>
      </c>
      <c r="L361" s="100">
        <v>2000</v>
      </c>
      <c r="M361" s="335"/>
      <c r="N361" s="335"/>
      <c r="O361" s="335"/>
    </row>
    <row r="362" spans="1:15" s="144" customFormat="1" ht="19.5">
      <c r="A362" s="131"/>
      <c r="B362" s="48" t="s">
        <v>1844</v>
      </c>
      <c r="C362" s="315"/>
      <c r="D362" s="106"/>
      <c r="E362" s="106"/>
      <c r="F362" s="106"/>
      <c r="G362" s="106"/>
      <c r="H362" s="106"/>
      <c r="I362" s="106"/>
      <c r="J362" s="106"/>
      <c r="K362" s="100">
        <v>2000</v>
      </c>
      <c r="L362" s="100">
        <v>2000</v>
      </c>
      <c r="M362" s="335"/>
      <c r="N362" s="335"/>
      <c r="O362" s="335"/>
    </row>
    <row r="363" spans="1:15" s="144" customFormat="1" ht="56.25">
      <c r="A363" s="131"/>
      <c r="B363" s="48" t="s">
        <v>1843</v>
      </c>
      <c r="C363" s="315"/>
      <c r="D363" s="106"/>
      <c r="E363" s="106"/>
      <c r="F363" s="106"/>
      <c r="G363" s="106"/>
      <c r="H363" s="106"/>
      <c r="I363" s="106"/>
      <c r="J363" s="106"/>
      <c r="K363" s="100">
        <v>2500</v>
      </c>
      <c r="L363" s="100">
        <v>2500</v>
      </c>
      <c r="M363" s="335"/>
      <c r="N363" s="335"/>
      <c r="O363" s="335"/>
    </row>
    <row r="364" spans="1:15" s="144" customFormat="1" ht="50.45" customHeight="1">
      <c r="A364" s="131"/>
      <c r="B364" s="48" t="s">
        <v>1842</v>
      </c>
      <c r="C364" s="315"/>
      <c r="D364" s="106"/>
      <c r="E364" s="106"/>
      <c r="F364" s="106"/>
      <c r="G364" s="106"/>
      <c r="H364" s="106"/>
      <c r="I364" s="106"/>
      <c r="J364" s="106"/>
      <c r="K364" s="100">
        <v>300</v>
      </c>
      <c r="L364" s="100">
        <v>300</v>
      </c>
      <c r="M364" s="335"/>
      <c r="N364" s="335"/>
      <c r="O364" s="335"/>
    </row>
    <row r="365" spans="1:15" s="144" customFormat="1" ht="43.5" customHeight="1">
      <c r="A365" s="131"/>
      <c r="B365" s="48" t="s">
        <v>1841</v>
      </c>
      <c r="C365" s="315"/>
      <c r="D365" s="106"/>
      <c r="E365" s="106"/>
      <c r="F365" s="106"/>
      <c r="G365" s="106"/>
      <c r="H365" s="106"/>
      <c r="I365" s="106"/>
      <c r="J365" s="106"/>
      <c r="K365" s="100">
        <v>300</v>
      </c>
      <c r="L365" s="100">
        <v>300</v>
      </c>
      <c r="M365" s="335"/>
      <c r="N365" s="335"/>
      <c r="O365" s="335"/>
    </row>
    <row r="366" spans="1:15" s="144" customFormat="1" ht="48.6" customHeight="1">
      <c r="A366" s="131"/>
      <c r="B366" s="48" t="s">
        <v>1840</v>
      </c>
      <c r="C366" s="315"/>
      <c r="D366" s="106"/>
      <c r="E366" s="106"/>
      <c r="F366" s="106"/>
      <c r="G366" s="106"/>
      <c r="H366" s="106"/>
      <c r="I366" s="106"/>
      <c r="J366" s="106"/>
      <c r="K366" s="324">
        <v>600</v>
      </c>
      <c r="L366" s="324">
        <v>600</v>
      </c>
      <c r="M366" s="335"/>
      <c r="N366" s="335"/>
      <c r="O366" s="335"/>
    </row>
    <row r="367" spans="1:15" s="144" customFormat="1" ht="37.5">
      <c r="A367" s="131"/>
      <c r="B367" s="48" t="s">
        <v>1839</v>
      </c>
      <c r="C367" s="315"/>
      <c r="D367" s="106"/>
      <c r="E367" s="106"/>
      <c r="F367" s="106"/>
      <c r="G367" s="106"/>
      <c r="H367" s="106"/>
      <c r="I367" s="106"/>
      <c r="J367" s="106"/>
      <c r="K367" s="100">
        <v>900</v>
      </c>
      <c r="L367" s="100">
        <v>900</v>
      </c>
      <c r="M367" s="335"/>
      <c r="N367" s="335"/>
      <c r="O367" s="335"/>
    </row>
    <row r="368" spans="1:15" s="144" customFormat="1" ht="45.95" customHeight="1">
      <c r="A368" s="131"/>
      <c r="B368" s="48" t="s">
        <v>1838</v>
      </c>
      <c r="C368" s="315"/>
      <c r="D368" s="106"/>
      <c r="E368" s="106"/>
      <c r="F368" s="106"/>
      <c r="G368" s="106"/>
      <c r="H368" s="106"/>
      <c r="I368" s="106"/>
      <c r="J368" s="106"/>
      <c r="K368" s="324">
        <v>950</v>
      </c>
      <c r="L368" s="324">
        <v>950</v>
      </c>
      <c r="M368" s="335"/>
      <c r="N368" s="335"/>
      <c r="O368" s="335"/>
    </row>
    <row r="369" spans="1:15" s="144" customFormat="1" ht="37.5">
      <c r="A369" s="131"/>
      <c r="B369" s="48" t="s">
        <v>1837</v>
      </c>
      <c r="C369" s="315"/>
      <c r="D369" s="106"/>
      <c r="E369" s="106"/>
      <c r="F369" s="106"/>
      <c r="G369" s="106"/>
      <c r="H369" s="106"/>
      <c r="I369" s="106"/>
      <c r="J369" s="106"/>
      <c r="K369" s="100">
        <v>700</v>
      </c>
      <c r="L369" s="100">
        <v>700</v>
      </c>
      <c r="M369" s="335"/>
      <c r="N369" s="335"/>
      <c r="O369" s="335"/>
    </row>
    <row r="370" spans="1:15" s="144" customFormat="1" ht="56.25">
      <c r="A370" s="131"/>
      <c r="B370" s="48" t="s">
        <v>1836</v>
      </c>
      <c r="C370" s="315"/>
      <c r="D370" s="106"/>
      <c r="E370" s="106"/>
      <c r="F370" s="106"/>
      <c r="G370" s="106"/>
      <c r="H370" s="106"/>
      <c r="I370" s="106"/>
      <c r="J370" s="106"/>
      <c r="K370" s="100">
        <v>200</v>
      </c>
      <c r="L370" s="100">
        <v>200</v>
      </c>
      <c r="M370" s="335"/>
      <c r="N370" s="335"/>
      <c r="O370" s="335"/>
    </row>
    <row r="371" spans="1:15" s="144" customFormat="1" ht="42.6" customHeight="1">
      <c r="A371" s="131"/>
      <c r="B371" s="48" t="s">
        <v>1835</v>
      </c>
      <c r="C371" s="315"/>
      <c r="D371" s="106"/>
      <c r="E371" s="106"/>
      <c r="F371" s="106"/>
      <c r="G371" s="106"/>
      <c r="H371" s="106"/>
      <c r="I371" s="106"/>
      <c r="J371" s="106"/>
      <c r="K371" s="100">
        <v>2500</v>
      </c>
      <c r="L371" s="100">
        <v>2500</v>
      </c>
      <c r="M371" s="335"/>
      <c r="N371" s="335"/>
      <c r="O371" s="335"/>
    </row>
    <row r="372" spans="1:15" s="144" customFormat="1" ht="37.5">
      <c r="A372" s="131"/>
      <c r="B372" s="48" t="s">
        <v>1834</v>
      </c>
      <c r="C372" s="315"/>
      <c r="D372" s="106"/>
      <c r="E372" s="106"/>
      <c r="F372" s="106"/>
      <c r="G372" s="106"/>
      <c r="H372" s="106"/>
      <c r="I372" s="106"/>
      <c r="J372" s="106"/>
      <c r="K372" s="100">
        <v>600</v>
      </c>
      <c r="L372" s="100">
        <v>600</v>
      </c>
      <c r="M372" s="335"/>
      <c r="N372" s="335"/>
      <c r="O372" s="335"/>
    </row>
    <row r="373" spans="1:15" s="144" customFormat="1" ht="48" customHeight="1">
      <c r="A373" s="131"/>
      <c r="B373" s="48" t="s">
        <v>1833</v>
      </c>
      <c r="C373" s="315"/>
      <c r="D373" s="106"/>
      <c r="E373" s="106"/>
      <c r="F373" s="106"/>
      <c r="G373" s="106"/>
      <c r="H373" s="106"/>
      <c r="I373" s="106"/>
      <c r="J373" s="106"/>
      <c r="K373" s="100">
        <v>400</v>
      </c>
      <c r="L373" s="100">
        <v>400</v>
      </c>
      <c r="M373" s="335"/>
      <c r="N373" s="335"/>
      <c r="O373" s="335"/>
    </row>
    <row r="374" spans="1:15" s="144" customFormat="1" ht="37.5">
      <c r="A374" s="131"/>
      <c r="B374" s="48" t="s">
        <v>1832</v>
      </c>
      <c r="C374" s="315"/>
      <c r="D374" s="106"/>
      <c r="E374" s="106"/>
      <c r="F374" s="106"/>
      <c r="G374" s="106"/>
      <c r="H374" s="106"/>
      <c r="I374" s="106"/>
      <c r="J374" s="106"/>
      <c r="K374" s="100">
        <v>700</v>
      </c>
      <c r="L374" s="100">
        <v>700</v>
      </c>
      <c r="M374" s="335"/>
      <c r="N374" s="335"/>
      <c r="O374" s="335"/>
    </row>
    <row r="375" spans="1:15" s="22" customFormat="1" ht="38.1" customHeight="1">
      <c r="A375" s="47">
        <v>11</v>
      </c>
      <c r="B375" s="21" t="s">
        <v>949</v>
      </c>
      <c r="C375" s="47"/>
      <c r="D375" s="21"/>
      <c r="E375" s="21"/>
      <c r="F375" s="21"/>
      <c r="G375" s="21"/>
      <c r="H375" s="21"/>
      <c r="I375" s="21"/>
      <c r="J375" s="21"/>
      <c r="K375" s="160">
        <f>+SUM(K376:K386)</f>
        <v>12400</v>
      </c>
      <c r="L375" s="160">
        <f>+SUM(L376:L386)</f>
        <v>12400</v>
      </c>
      <c r="M375" s="160"/>
      <c r="N375" s="160"/>
      <c r="O375" s="160"/>
    </row>
    <row r="376" spans="1:15" s="32" customFormat="1" ht="45" customHeight="1">
      <c r="A376" s="20"/>
      <c r="B376" s="31" t="s">
        <v>2544</v>
      </c>
      <c r="C376" s="20"/>
      <c r="D376" s="31"/>
      <c r="E376" s="31"/>
      <c r="F376" s="31"/>
      <c r="G376" s="31"/>
      <c r="H376" s="31"/>
      <c r="I376" s="31"/>
      <c r="J376" s="31"/>
      <c r="K376" s="102">
        <f t="shared" ref="K376:K386" si="4">+L376</f>
        <v>1500</v>
      </c>
      <c r="L376" s="102">
        <v>1500</v>
      </c>
      <c r="M376" s="102"/>
      <c r="N376" s="102"/>
      <c r="O376" s="102"/>
    </row>
    <row r="377" spans="1:15" s="32" customFormat="1" ht="37.5">
      <c r="A377" s="20"/>
      <c r="B377" s="31" t="s">
        <v>2545</v>
      </c>
      <c r="C377" s="20"/>
      <c r="D377" s="31"/>
      <c r="E377" s="31"/>
      <c r="F377" s="31"/>
      <c r="G377" s="31"/>
      <c r="H377" s="31"/>
      <c r="I377" s="31"/>
      <c r="J377" s="31"/>
      <c r="K377" s="102">
        <f t="shared" si="4"/>
        <v>1200</v>
      </c>
      <c r="L377" s="102">
        <v>1200</v>
      </c>
      <c r="M377" s="102"/>
      <c r="N377" s="102"/>
      <c r="O377" s="102"/>
    </row>
    <row r="378" spans="1:15" s="32" customFormat="1" ht="37.5">
      <c r="A378" s="20"/>
      <c r="B378" s="31" t="s">
        <v>2546</v>
      </c>
      <c r="C378" s="20"/>
      <c r="D378" s="31"/>
      <c r="E378" s="31"/>
      <c r="F378" s="31"/>
      <c r="G378" s="31"/>
      <c r="H378" s="31"/>
      <c r="I378" s="31"/>
      <c r="J378" s="31"/>
      <c r="K378" s="102">
        <f t="shared" si="4"/>
        <v>1500</v>
      </c>
      <c r="L378" s="102">
        <v>1500</v>
      </c>
      <c r="M378" s="102"/>
      <c r="N378" s="102"/>
      <c r="O378" s="102"/>
    </row>
    <row r="379" spans="1:15" s="32" customFormat="1" ht="37.5">
      <c r="A379" s="20"/>
      <c r="B379" s="31" t="s">
        <v>2547</v>
      </c>
      <c r="C379" s="20"/>
      <c r="D379" s="31"/>
      <c r="E379" s="31"/>
      <c r="F379" s="31"/>
      <c r="G379" s="31"/>
      <c r="H379" s="31"/>
      <c r="I379" s="31"/>
      <c r="J379" s="31"/>
      <c r="K379" s="102">
        <f t="shared" si="4"/>
        <v>1100</v>
      </c>
      <c r="L379" s="102">
        <v>1100</v>
      </c>
      <c r="M379" s="102"/>
      <c r="N379" s="102"/>
      <c r="O379" s="102"/>
    </row>
    <row r="380" spans="1:15" s="32" customFormat="1" ht="37.5">
      <c r="A380" s="20"/>
      <c r="B380" s="31" t="s">
        <v>2548</v>
      </c>
      <c r="C380" s="20"/>
      <c r="D380" s="31"/>
      <c r="E380" s="31"/>
      <c r="F380" s="31"/>
      <c r="G380" s="31"/>
      <c r="H380" s="31"/>
      <c r="I380" s="31"/>
      <c r="J380" s="31"/>
      <c r="K380" s="102">
        <f t="shared" si="4"/>
        <v>800</v>
      </c>
      <c r="L380" s="102">
        <v>800</v>
      </c>
      <c r="M380" s="102"/>
      <c r="N380" s="102"/>
      <c r="O380" s="102"/>
    </row>
    <row r="381" spans="1:15" s="32" customFormat="1" ht="47.1" customHeight="1">
      <c r="A381" s="20"/>
      <c r="B381" s="31" t="s">
        <v>2549</v>
      </c>
      <c r="C381" s="20"/>
      <c r="D381" s="31"/>
      <c r="E381" s="31"/>
      <c r="F381" s="31"/>
      <c r="G381" s="31"/>
      <c r="H381" s="31"/>
      <c r="I381" s="31"/>
      <c r="J381" s="31"/>
      <c r="K381" s="102">
        <f t="shared" si="4"/>
        <v>500</v>
      </c>
      <c r="L381" s="102">
        <v>500</v>
      </c>
      <c r="M381" s="102"/>
      <c r="N381" s="102"/>
      <c r="O381" s="102"/>
    </row>
    <row r="382" spans="1:15" s="32" customFormat="1" ht="47.1" customHeight="1">
      <c r="A382" s="20"/>
      <c r="B382" s="31" t="s">
        <v>2550</v>
      </c>
      <c r="C382" s="20"/>
      <c r="D382" s="31"/>
      <c r="E382" s="31"/>
      <c r="F382" s="31"/>
      <c r="G382" s="31"/>
      <c r="H382" s="31"/>
      <c r="I382" s="31"/>
      <c r="J382" s="31"/>
      <c r="K382" s="102">
        <f t="shared" si="4"/>
        <v>1000</v>
      </c>
      <c r="L382" s="102">
        <v>1000</v>
      </c>
      <c r="M382" s="102"/>
      <c r="N382" s="102"/>
      <c r="O382" s="102"/>
    </row>
    <row r="383" spans="1:15" s="32" customFormat="1" ht="37.5">
      <c r="A383" s="20"/>
      <c r="B383" s="31" t="s">
        <v>2551</v>
      </c>
      <c r="C383" s="20"/>
      <c r="D383" s="31"/>
      <c r="E383" s="31"/>
      <c r="F383" s="31"/>
      <c r="G383" s="31"/>
      <c r="H383" s="31"/>
      <c r="I383" s="31"/>
      <c r="J383" s="31"/>
      <c r="K383" s="102">
        <f t="shared" si="4"/>
        <v>1500</v>
      </c>
      <c r="L383" s="102">
        <v>1500</v>
      </c>
      <c r="M383" s="102"/>
      <c r="N383" s="102"/>
      <c r="O383" s="102"/>
    </row>
    <row r="384" spans="1:15" s="32" customFormat="1" ht="37.5">
      <c r="A384" s="20"/>
      <c r="B384" s="31" t="s">
        <v>2552</v>
      </c>
      <c r="C384" s="20"/>
      <c r="D384" s="31"/>
      <c r="E384" s="31"/>
      <c r="F384" s="31"/>
      <c r="G384" s="31"/>
      <c r="H384" s="31"/>
      <c r="I384" s="31"/>
      <c r="J384" s="31"/>
      <c r="K384" s="102">
        <f t="shared" si="4"/>
        <v>1200</v>
      </c>
      <c r="L384" s="102">
        <v>1200</v>
      </c>
      <c r="M384" s="102"/>
      <c r="N384" s="102"/>
      <c r="O384" s="102"/>
    </row>
    <row r="385" spans="1:240" s="32" customFormat="1" ht="37.5">
      <c r="A385" s="20"/>
      <c r="B385" s="31" t="s">
        <v>2553</v>
      </c>
      <c r="C385" s="20"/>
      <c r="D385" s="31"/>
      <c r="E385" s="31"/>
      <c r="F385" s="31"/>
      <c r="G385" s="31"/>
      <c r="H385" s="31"/>
      <c r="I385" s="31"/>
      <c r="J385" s="31"/>
      <c r="K385" s="102">
        <f t="shared" si="4"/>
        <v>900</v>
      </c>
      <c r="L385" s="102">
        <v>900</v>
      </c>
      <c r="M385" s="102"/>
      <c r="N385" s="102"/>
      <c r="O385" s="102"/>
    </row>
    <row r="386" spans="1:240" s="32" customFormat="1" ht="45.95" customHeight="1">
      <c r="A386" s="20"/>
      <c r="B386" s="31" t="s">
        <v>2554</v>
      </c>
      <c r="C386" s="20"/>
      <c r="D386" s="31"/>
      <c r="E386" s="31"/>
      <c r="F386" s="31"/>
      <c r="G386" s="31"/>
      <c r="H386" s="31"/>
      <c r="I386" s="31"/>
      <c r="J386" s="31"/>
      <c r="K386" s="102">
        <f t="shared" si="4"/>
        <v>1200</v>
      </c>
      <c r="L386" s="102">
        <v>1200</v>
      </c>
      <c r="M386" s="102"/>
      <c r="N386" s="102"/>
      <c r="O386" s="102"/>
    </row>
    <row r="387" spans="1:240" s="64" customFormat="1" ht="35.450000000000003" customHeight="1">
      <c r="A387" s="47">
        <v>12</v>
      </c>
      <c r="B387" s="21" t="s">
        <v>1129</v>
      </c>
      <c r="C387" s="47"/>
      <c r="D387" s="21"/>
      <c r="E387" s="21"/>
      <c r="F387" s="21"/>
      <c r="G387" s="21"/>
      <c r="H387" s="21"/>
      <c r="I387" s="21"/>
      <c r="J387" s="21"/>
      <c r="K387" s="160">
        <f>+SUM(K388:K423)</f>
        <v>45250</v>
      </c>
      <c r="L387" s="160">
        <f>+SUM(L388:L423)</f>
        <v>42987.5</v>
      </c>
      <c r="M387" s="160"/>
      <c r="N387" s="160"/>
      <c r="O387" s="160"/>
      <c r="P387" s="22"/>
      <c r="Q387" s="22"/>
      <c r="R387" s="22"/>
      <c r="S387" s="22"/>
      <c r="T387" s="22"/>
      <c r="U387" s="22"/>
      <c r="V387" s="22"/>
      <c r="W387" s="22"/>
      <c r="X387" s="22"/>
      <c r="Y387" s="22"/>
      <c r="Z387" s="22"/>
      <c r="AA387" s="22"/>
      <c r="AB387" s="22"/>
      <c r="AC387" s="22"/>
      <c r="AD387" s="22"/>
      <c r="AE387" s="22"/>
      <c r="AF387" s="22"/>
      <c r="AG387" s="22"/>
      <c r="AH387" s="22"/>
      <c r="AI387" s="22"/>
      <c r="AJ387" s="22"/>
      <c r="AK387" s="22"/>
      <c r="AL387" s="22"/>
      <c r="AM387" s="22"/>
      <c r="AN387" s="22"/>
      <c r="AO387" s="22"/>
      <c r="AP387" s="22"/>
      <c r="AQ387" s="22"/>
      <c r="AR387" s="22"/>
      <c r="AS387" s="22"/>
      <c r="AT387" s="22"/>
      <c r="AU387" s="22"/>
      <c r="AV387" s="22"/>
      <c r="AW387" s="22"/>
      <c r="AX387" s="22"/>
      <c r="AY387" s="22"/>
      <c r="AZ387" s="22"/>
      <c r="BA387" s="22"/>
      <c r="BB387" s="22"/>
      <c r="BC387" s="22"/>
      <c r="BD387" s="22"/>
      <c r="BE387" s="22"/>
      <c r="BF387" s="22"/>
      <c r="BG387" s="22"/>
      <c r="BH387" s="22"/>
      <c r="BI387" s="22"/>
      <c r="BJ387" s="22"/>
      <c r="BK387" s="22"/>
      <c r="BL387" s="22"/>
      <c r="BM387" s="22"/>
      <c r="BN387" s="22"/>
      <c r="BO387" s="22"/>
      <c r="BP387" s="22"/>
      <c r="BQ387" s="22"/>
      <c r="BR387" s="22"/>
      <c r="BS387" s="22"/>
      <c r="BT387" s="22"/>
      <c r="BU387" s="22"/>
      <c r="BV387" s="22"/>
      <c r="BW387" s="22"/>
      <c r="BX387" s="22"/>
      <c r="BY387" s="22"/>
      <c r="BZ387" s="22"/>
      <c r="CA387" s="22"/>
      <c r="CB387" s="22"/>
      <c r="CC387" s="22"/>
      <c r="CD387" s="22"/>
      <c r="CE387" s="22"/>
      <c r="CF387" s="22"/>
      <c r="CG387" s="22"/>
      <c r="CH387" s="22"/>
      <c r="CI387" s="22"/>
      <c r="CJ387" s="22"/>
      <c r="CK387" s="22"/>
      <c r="CL387" s="22"/>
      <c r="CM387" s="22"/>
      <c r="CN387" s="22"/>
      <c r="CO387" s="22"/>
      <c r="CP387" s="22"/>
      <c r="CQ387" s="22"/>
      <c r="CR387" s="22"/>
      <c r="CS387" s="22"/>
      <c r="CT387" s="22"/>
      <c r="CU387" s="22"/>
      <c r="CV387" s="22"/>
      <c r="CW387" s="22"/>
      <c r="CX387" s="22"/>
      <c r="CY387" s="22"/>
      <c r="CZ387" s="22"/>
      <c r="DA387" s="22"/>
      <c r="DB387" s="22"/>
      <c r="DC387" s="22"/>
      <c r="DD387" s="22"/>
      <c r="DE387" s="22"/>
      <c r="DF387" s="22"/>
      <c r="DG387" s="22"/>
      <c r="DH387" s="22"/>
      <c r="DI387" s="22"/>
      <c r="DJ387" s="22"/>
      <c r="DK387" s="22"/>
      <c r="DL387" s="22"/>
      <c r="DM387" s="22"/>
      <c r="DN387" s="22"/>
      <c r="DO387" s="22"/>
      <c r="DP387" s="22"/>
      <c r="DQ387" s="22"/>
      <c r="DR387" s="22"/>
      <c r="DS387" s="22"/>
      <c r="DT387" s="22"/>
      <c r="DU387" s="22"/>
      <c r="DV387" s="22"/>
      <c r="DW387" s="22"/>
      <c r="DX387" s="22"/>
      <c r="DY387" s="22"/>
      <c r="DZ387" s="22"/>
      <c r="EA387" s="22"/>
      <c r="EB387" s="22"/>
      <c r="EC387" s="22"/>
      <c r="ED387" s="22"/>
      <c r="EE387" s="22"/>
      <c r="EF387" s="22"/>
      <c r="EG387" s="22"/>
      <c r="EH387" s="22"/>
      <c r="EI387" s="22"/>
      <c r="EJ387" s="22"/>
      <c r="EK387" s="22"/>
      <c r="EL387" s="22"/>
      <c r="EM387" s="22"/>
      <c r="EN387" s="22"/>
      <c r="EO387" s="22"/>
      <c r="EP387" s="22"/>
      <c r="EQ387" s="22"/>
      <c r="ER387" s="22"/>
      <c r="ES387" s="22"/>
      <c r="ET387" s="22"/>
      <c r="EU387" s="22"/>
      <c r="EV387" s="22"/>
      <c r="EW387" s="22"/>
      <c r="EX387" s="22"/>
      <c r="EY387" s="22"/>
      <c r="EZ387" s="22"/>
      <c r="FA387" s="22"/>
      <c r="FB387" s="22"/>
      <c r="FC387" s="22"/>
      <c r="FD387" s="22"/>
      <c r="FE387" s="22"/>
      <c r="FF387" s="22"/>
      <c r="FG387" s="22"/>
      <c r="FH387" s="22"/>
      <c r="FI387" s="22"/>
      <c r="FJ387" s="22"/>
      <c r="FK387" s="22"/>
      <c r="FL387" s="22"/>
      <c r="FM387" s="22"/>
      <c r="FN387" s="22"/>
      <c r="FO387" s="22"/>
      <c r="FP387" s="22"/>
      <c r="FQ387" s="22"/>
      <c r="FR387" s="22"/>
      <c r="FS387" s="22"/>
      <c r="FT387" s="22"/>
      <c r="FU387" s="22"/>
      <c r="FV387" s="22"/>
      <c r="FW387" s="22"/>
      <c r="FX387" s="22"/>
      <c r="FY387" s="22"/>
      <c r="FZ387" s="22"/>
      <c r="GA387" s="22"/>
      <c r="GB387" s="22"/>
      <c r="GC387" s="22"/>
      <c r="GD387" s="22"/>
      <c r="GE387" s="22"/>
      <c r="GF387" s="22"/>
      <c r="GG387" s="22"/>
      <c r="GH387" s="22"/>
      <c r="GI387" s="22"/>
      <c r="GJ387" s="22"/>
      <c r="GK387" s="22"/>
      <c r="GL387" s="22"/>
      <c r="GM387" s="22"/>
      <c r="GN387" s="22"/>
      <c r="GO387" s="22"/>
      <c r="GP387" s="22"/>
      <c r="GQ387" s="22"/>
      <c r="GR387" s="22"/>
      <c r="GS387" s="22"/>
      <c r="GT387" s="22"/>
      <c r="GU387" s="22"/>
      <c r="GV387" s="22"/>
      <c r="GW387" s="22"/>
      <c r="GX387" s="22"/>
      <c r="GY387" s="22"/>
      <c r="GZ387" s="22"/>
      <c r="HA387" s="22"/>
      <c r="HB387" s="22"/>
      <c r="HC387" s="22"/>
      <c r="HD387" s="22"/>
      <c r="HE387" s="22"/>
      <c r="HF387" s="22"/>
      <c r="HG387" s="22"/>
      <c r="HH387" s="22"/>
      <c r="HI387" s="22"/>
      <c r="HJ387" s="22"/>
      <c r="HK387" s="22"/>
      <c r="HL387" s="22"/>
      <c r="HM387" s="22"/>
      <c r="HN387" s="22"/>
      <c r="HO387" s="22"/>
      <c r="HP387" s="22"/>
      <c r="HQ387" s="22"/>
      <c r="HR387" s="22"/>
      <c r="HS387" s="22"/>
      <c r="HT387" s="22"/>
      <c r="HU387" s="22"/>
      <c r="HV387" s="22"/>
      <c r="HW387" s="22"/>
      <c r="HX387" s="22"/>
      <c r="HY387" s="22"/>
      <c r="HZ387" s="22"/>
      <c r="IA387" s="22"/>
      <c r="IB387" s="22"/>
      <c r="IC387" s="22"/>
      <c r="ID387" s="22"/>
      <c r="IE387" s="22"/>
      <c r="IF387" s="22"/>
    </row>
    <row r="388" spans="1:240" s="105" customFormat="1">
      <c r="A388" s="98"/>
      <c r="B388" s="97" t="s">
        <v>1581</v>
      </c>
      <c r="C388" s="98" t="s">
        <v>139</v>
      </c>
      <c r="D388" s="97"/>
      <c r="E388" s="97"/>
      <c r="F388" s="97"/>
      <c r="G388" s="97"/>
      <c r="H388" s="97"/>
      <c r="I388" s="97"/>
      <c r="J388" s="97"/>
      <c r="K388" s="145">
        <v>1600</v>
      </c>
      <c r="L388" s="145">
        <v>1520</v>
      </c>
      <c r="M388" s="145"/>
      <c r="N388" s="145"/>
      <c r="O388" s="145"/>
    </row>
    <row r="389" spans="1:240" s="105" customFormat="1" ht="37.5">
      <c r="A389" s="98"/>
      <c r="B389" s="97" t="s">
        <v>1580</v>
      </c>
      <c r="C389" s="98" t="s">
        <v>139</v>
      </c>
      <c r="D389" s="97"/>
      <c r="E389" s="97"/>
      <c r="F389" s="97"/>
      <c r="G389" s="97"/>
      <c r="H389" s="97"/>
      <c r="I389" s="97"/>
      <c r="J389" s="97"/>
      <c r="K389" s="145">
        <v>400</v>
      </c>
      <c r="L389" s="145">
        <v>380</v>
      </c>
      <c r="M389" s="145"/>
      <c r="N389" s="145"/>
      <c r="O389" s="145"/>
    </row>
    <row r="390" spans="1:240" s="105" customFormat="1" ht="35.450000000000003" customHeight="1">
      <c r="A390" s="98"/>
      <c r="B390" s="97" t="s">
        <v>1579</v>
      </c>
      <c r="C390" s="98" t="s">
        <v>139</v>
      </c>
      <c r="D390" s="97"/>
      <c r="E390" s="97"/>
      <c r="F390" s="97"/>
      <c r="G390" s="97"/>
      <c r="H390" s="97"/>
      <c r="I390" s="97"/>
      <c r="J390" s="97"/>
      <c r="K390" s="145">
        <v>500</v>
      </c>
      <c r="L390" s="145">
        <v>475</v>
      </c>
      <c r="M390" s="145"/>
      <c r="N390" s="145"/>
      <c r="O390" s="145"/>
    </row>
    <row r="391" spans="1:240" s="105" customFormat="1" ht="37.5">
      <c r="A391" s="98"/>
      <c r="B391" s="48" t="s">
        <v>1131</v>
      </c>
      <c r="C391" s="316" t="s">
        <v>139</v>
      </c>
      <c r="D391" s="97"/>
      <c r="E391" s="97"/>
      <c r="F391" s="97"/>
      <c r="G391" s="97"/>
      <c r="H391" s="97"/>
      <c r="I391" s="97"/>
      <c r="J391" s="97"/>
      <c r="K391" s="145">
        <v>2400</v>
      </c>
      <c r="L391" s="145">
        <v>2280</v>
      </c>
      <c r="M391" s="145"/>
      <c r="N391" s="145"/>
      <c r="O391" s="145"/>
    </row>
    <row r="392" spans="1:240" s="105" customFormat="1" ht="37.5">
      <c r="A392" s="98"/>
      <c r="B392" s="48" t="s">
        <v>1132</v>
      </c>
      <c r="C392" s="316" t="s">
        <v>139</v>
      </c>
      <c r="D392" s="97"/>
      <c r="E392" s="97"/>
      <c r="F392" s="97"/>
      <c r="G392" s="97"/>
      <c r="H392" s="97"/>
      <c r="I392" s="97"/>
      <c r="J392" s="97"/>
      <c r="K392" s="145">
        <v>2500</v>
      </c>
      <c r="L392" s="145">
        <v>2375</v>
      </c>
      <c r="M392" s="145"/>
      <c r="N392" s="145"/>
      <c r="O392" s="145"/>
    </row>
    <row r="393" spans="1:240" s="105" customFormat="1" ht="37.5">
      <c r="A393" s="98"/>
      <c r="B393" s="48" t="s">
        <v>1133</v>
      </c>
      <c r="C393" s="316" t="s">
        <v>139</v>
      </c>
      <c r="D393" s="97"/>
      <c r="E393" s="97"/>
      <c r="F393" s="97"/>
      <c r="G393" s="97"/>
      <c r="H393" s="97"/>
      <c r="I393" s="97"/>
      <c r="J393" s="97"/>
      <c r="K393" s="145">
        <v>6000</v>
      </c>
      <c r="L393" s="145">
        <v>5700</v>
      </c>
      <c r="M393" s="145"/>
      <c r="N393" s="145"/>
      <c r="O393" s="145"/>
    </row>
    <row r="394" spans="1:240" s="105" customFormat="1" ht="50.1" customHeight="1">
      <c r="A394" s="98"/>
      <c r="B394" s="97" t="s">
        <v>1578</v>
      </c>
      <c r="C394" s="316" t="s">
        <v>139</v>
      </c>
      <c r="D394" s="97"/>
      <c r="E394" s="97"/>
      <c r="F394" s="97"/>
      <c r="G394" s="97"/>
      <c r="H394" s="97"/>
      <c r="I394" s="97"/>
      <c r="J394" s="97"/>
      <c r="K394" s="145">
        <v>1000</v>
      </c>
      <c r="L394" s="145">
        <v>950</v>
      </c>
      <c r="M394" s="145"/>
      <c r="N394" s="145"/>
      <c r="O394" s="145"/>
    </row>
    <row r="395" spans="1:240" s="105" customFormat="1" ht="56.25">
      <c r="A395" s="98"/>
      <c r="B395" s="97" t="s">
        <v>1577</v>
      </c>
      <c r="C395" s="316" t="s">
        <v>139</v>
      </c>
      <c r="D395" s="97"/>
      <c r="E395" s="97"/>
      <c r="F395" s="97"/>
      <c r="G395" s="97"/>
      <c r="H395" s="97"/>
      <c r="I395" s="97"/>
      <c r="J395" s="97"/>
      <c r="K395" s="145">
        <v>1300</v>
      </c>
      <c r="L395" s="145">
        <v>1235</v>
      </c>
      <c r="M395" s="145"/>
      <c r="N395" s="145"/>
      <c r="O395" s="145"/>
    </row>
    <row r="396" spans="1:240" s="105" customFormat="1" ht="37.5">
      <c r="A396" s="98"/>
      <c r="B396" s="48" t="s">
        <v>1134</v>
      </c>
      <c r="C396" s="316" t="s">
        <v>141</v>
      </c>
      <c r="D396" s="97"/>
      <c r="E396" s="97"/>
      <c r="F396" s="97"/>
      <c r="G396" s="97"/>
      <c r="H396" s="97"/>
      <c r="I396" s="97"/>
      <c r="J396" s="97"/>
      <c r="K396" s="145">
        <v>300</v>
      </c>
      <c r="L396" s="145">
        <v>285</v>
      </c>
      <c r="M396" s="145"/>
      <c r="N396" s="145"/>
      <c r="O396" s="145"/>
    </row>
    <row r="397" spans="1:240" s="105" customFormat="1" ht="37.5">
      <c r="A397" s="98"/>
      <c r="B397" s="48" t="s">
        <v>1135</v>
      </c>
      <c r="C397" s="316" t="s">
        <v>141</v>
      </c>
      <c r="D397" s="97"/>
      <c r="E397" s="97"/>
      <c r="F397" s="97"/>
      <c r="G397" s="97"/>
      <c r="H397" s="97"/>
      <c r="I397" s="97"/>
      <c r="J397" s="97"/>
      <c r="K397" s="100">
        <v>600</v>
      </c>
      <c r="L397" s="145">
        <v>570</v>
      </c>
      <c r="M397" s="145"/>
      <c r="N397" s="145"/>
      <c r="O397" s="145"/>
    </row>
    <row r="398" spans="1:240" s="105" customFormat="1">
      <c r="A398" s="98"/>
      <c r="B398" s="97" t="s">
        <v>1576</v>
      </c>
      <c r="C398" s="98" t="s">
        <v>141</v>
      </c>
      <c r="D398" s="97"/>
      <c r="E398" s="97"/>
      <c r="F398" s="97"/>
      <c r="G398" s="97"/>
      <c r="H398" s="97"/>
      <c r="I398" s="97"/>
      <c r="J398" s="97"/>
      <c r="K398" s="145">
        <v>1300</v>
      </c>
      <c r="L398" s="145">
        <v>1235</v>
      </c>
      <c r="M398" s="145"/>
      <c r="N398" s="145"/>
      <c r="O398" s="145"/>
    </row>
    <row r="399" spans="1:240" s="105" customFormat="1">
      <c r="A399" s="98"/>
      <c r="B399" s="97" t="s">
        <v>1575</v>
      </c>
      <c r="C399" s="98" t="s">
        <v>141</v>
      </c>
      <c r="D399" s="97"/>
      <c r="E399" s="97"/>
      <c r="F399" s="97"/>
      <c r="G399" s="97"/>
      <c r="H399" s="97"/>
      <c r="I399" s="97"/>
      <c r="J399" s="97"/>
      <c r="K399" s="145">
        <v>2000</v>
      </c>
      <c r="L399" s="145">
        <v>1900</v>
      </c>
      <c r="M399" s="145"/>
      <c r="N399" s="145"/>
      <c r="O399" s="145"/>
    </row>
    <row r="400" spans="1:240" s="105" customFormat="1">
      <c r="A400" s="98"/>
      <c r="B400" s="97" t="s">
        <v>1574</v>
      </c>
      <c r="C400" s="98" t="s">
        <v>141</v>
      </c>
      <c r="D400" s="97"/>
      <c r="E400" s="97"/>
      <c r="F400" s="97"/>
      <c r="G400" s="97"/>
      <c r="H400" s="97"/>
      <c r="I400" s="97"/>
      <c r="J400" s="97"/>
      <c r="K400" s="145">
        <v>1700</v>
      </c>
      <c r="L400" s="145">
        <v>1615</v>
      </c>
      <c r="M400" s="145"/>
      <c r="N400" s="145"/>
      <c r="O400" s="145"/>
    </row>
    <row r="401" spans="1:15" s="105" customFormat="1" ht="39" customHeight="1">
      <c r="A401" s="98"/>
      <c r="B401" s="97" t="s">
        <v>1573</v>
      </c>
      <c r="C401" s="98" t="s">
        <v>141</v>
      </c>
      <c r="D401" s="97"/>
      <c r="E401" s="97"/>
      <c r="F401" s="97"/>
      <c r="G401" s="97"/>
      <c r="H401" s="97"/>
      <c r="I401" s="97"/>
      <c r="J401" s="97"/>
      <c r="K401" s="145">
        <v>1000</v>
      </c>
      <c r="L401" s="145">
        <v>950</v>
      </c>
      <c r="M401" s="145"/>
      <c r="N401" s="145"/>
      <c r="O401" s="145"/>
    </row>
    <row r="402" spans="1:15" s="105" customFormat="1" ht="37.5">
      <c r="A402" s="98"/>
      <c r="B402" s="97" t="s">
        <v>1572</v>
      </c>
      <c r="C402" s="98" t="s">
        <v>146</v>
      </c>
      <c r="D402" s="97"/>
      <c r="E402" s="97"/>
      <c r="F402" s="97"/>
      <c r="G402" s="97"/>
      <c r="H402" s="97"/>
      <c r="I402" s="97"/>
      <c r="J402" s="97"/>
      <c r="K402" s="145">
        <v>1200</v>
      </c>
      <c r="L402" s="145">
        <v>1140</v>
      </c>
      <c r="M402" s="145"/>
      <c r="N402" s="145"/>
      <c r="O402" s="145"/>
    </row>
    <row r="403" spans="1:15" s="105" customFormat="1" ht="37.5">
      <c r="A403" s="98"/>
      <c r="B403" s="97" t="s">
        <v>1571</v>
      </c>
      <c r="C403" s="98" t="s">
        <v>146</v>
      </c>
      <c r="D403" s="97"/>
      <c r="E403" s="97"/>
      <c r="F403" s="97"/>
      <c r="G403" s="97"/>
      <c r="H403" s="97"/>
      <c r="I403" s="97"/>
      <c r="J403" s="97"/>
      <c r="K403" s="145">
        <v>900</v>
      </c>
      <c r="L403" s="145">
        <v>855</v>
      </c>
      <c r="M403" s="145"/>
      <c r="N403" s="145"/>
      <c r="O403" s="145"/>
    </row>
    <row r="404" spans="1:15" s="105" customFormat="1">
      <c r="A404" s="98"/>
      <c r="B404" s="97" t="s">
        <v>1570</v>
      </c>
      <c r="C404" s="98" t="s">
        <v>146</v>
      </c>
      <c r="D404" s="97"/>
      <c r="E404" s="97"/>
      <c r="F404" s="97"/>
      <c r="G404" s="97"/>
      <c r="H404" s="97"/>
      <c r="I404" s="97"/>
      <c r="J404" s="97"/>
      <c r="K404" s="145">
        <v>1500</v>
      </c>
      <c r="L404" s="145">
        <v>1425</v>
      </c>
      <c r="M404" s="145"/>
      <c r="N404" s="145"/>
      <c r="O404" s="145"/>
    </row>
    <row r="405" spans="1:15" s="105" customFormat="1">
      <c r="A405" s="98"/>
      <c r="B405" s="97" t="s">
        <v>1569</v>
      </c>
      <c r="C405" s="98" t="s">
        <v>146</v>
      </c>
      <c r="D405" s="97"/>
      <c r="E405" s="97"/>
      <c r="F405" s="97"/>
      <c r="G405" s="97"/>
      <c r="H405" s="97"/>
      <c r="I405" s="97"/>
      <c r="J405" s="97"/>
      <c r="K405" s="145">
        <v>150</v>
      </c>
      <c r="L405" s="145">
        <v>142.5</v>
      </c>
      <c r="M405" s="145"/>
      <c r="N405" s="145"/>
      <c r="O405" s="145"/>
    </row>
    <row r="406" spans="1:15" s="105" customFormat="1">
      <c r="A406" s="98"/>
      <c r="B406" s="97" t="s">
        <v>1568</v>
      </c>
      <c r="C406" s="98" t="s">
        <v>146</v>
      </c>
      <c r="D406" s="97"/>
      <c r="E406" s="97"/>
      <c r="F406" s="97"/>
      <c r="G406" s="97"/>
      <c r="H406" s="97"/>
      <c r="I406" s="97"/>
      <c r="J406" s="97"/>
      <c r="K406" s="145">
        <v>700</v>
      </c>
      <c r="L406" s="145">
        <v>665</v>
      </c>
      <c r="M406" s="145"/>
      <c r="N406" s="145"/>
      <c r="O406" s="145"/>
    </row>
    <row r="407" spans="1:15" s="105" customFormat="1">
      <c r="A407" s="98"/>
      <c r="B407" s="97" t="s">
        <v>1567</v>
      </c>
      <c r="C407" s="98" t="s">
        <v>146</v>
      </c>
      <c r="D407" s="97"/>
      <c r="E407" s="97"/>
      <c r="F407" s="97"/>
      <c r="G407" s="97"/>
      <c r="H407" s="97"/>
      <c r="I407" s="97"/>
      <c r="J407" s="97"/>
      <c r="K407" s="145">
        <v>2400</v>
      </c>
      <c r="L407" s="145">
        <v>2280</v>
      </c>
      <c r="M407" s="145"/>
      <c r="N407" s="145"/>
      <c r="O407" s="145"/>
    </row>
    <row r="408" spans="1:15" s="105" customFormat="1" ht="31.5" customHeight="1">
      <c r="A408" s="98"/>
      <c r="B408" s="97" t="s">
        <v>1566</v>
      </c>
      <c r="C408" s="98" t="s">
        <v>150</v>
      </c>
      <c r="D408" s="97"/>
      <c r="E408" s="97"/>
      <c r="F408" s="97"/>
      <c r="G408" s="97"/>
      <c r="H408" s="97"/>
      <c r="I408" s="97"/>
      <c r="J408" s="97"/>
      <c r="K408" s="145">
        <v>2000</v>
      </c>
      <c r="L408" s="145">
        <v>1900</v>
      </c>
      <c r="M408" s="145"/>
      <c r="N408" s="145"/>
      <c r="O408" s="145"/>
    </row>
    <row r="409" spans="1:15" s="105" customFormat="1">
      <c r="A409" s="98"/>
      <c r="B409" s="97" t="s">
        <v>1565</v>
      </c>
      <c r="C409" s="98" t="s">
        <v>150</v>
      </c>
      <c r="D409" s="97"/>
      <c r="E409" s="97"/>
      <c r="F409" s="97"/>
      <c r="G409" s="97"/>
      <c r="H409" s="97"/>
      <c r="I409" s="97"/>
      <c r="J409" s="97"/>
      <c r="K409" s="145">
        <v>2400</v>
      </c>
      <c r="L409" s="145">
        <v>2280</v>
      </c>
      <c r="M409" s="145"/>
      <c r="N409" s="145"/>
      <c r="O409" s="145"/>
    </row>
    <row r="410" spans="1:15" s="105" customFormat="1">
      <c r="A410" s="98"/>
      <c r="B410" s="97" t="s">
        <v>1564</v>
      </c>
      <c r="C410" s="98" t="s">
        <v>150</v>
      </c>
      <c r="D410" s="97"/>
      <c r="E410" s="97"/>
      <c r="F410" s="97"/>
      <c r="G410" s="97"/>
      <c r="H410" s="97"/>
      <c r="I410" s="97"/>
      <c r="J410" s="97"/>
      <c r="K410" s="145">
        <v>800</v>
      </c>
      <c r="L410" s="145">
        <v>760</v>
      </c>
      <c r="M410" s="145"/>
      <c r="N410" s="145"/>
      <c r="O410" s="145"/>
    </row>
    <row r="411" spans="1:15" s="105" customFormat="1" ht="36.950000000000003" customHeight="1">
      <c r="A411" s="98"/>
      <c r="B411" s="97" t="s">
        <v>1563</v>
      </c>
      <c r="C411" s="98" t="s">
        <v>150</v>
      </c>
      <c r="D411" s="97"/>
      <c r="E411" s="97"/>
      <c r="F411" s="97"/>
      <c r="G411" s="97"/>
      <c r="H411" s="97"/>
      <c r="I411" s="97"/>
      <c r="J411" s="97"/>
      <c r="K411" s="145">
        <v>800</v>
      </c>
      <c r="L411" s="145">
        <v>760</v>
      </c>
      <c r="M411" s="145"/>
      <c r="N411" s="145"/>
      <c r="O411" s="145"/>
    </row>
    <row r="412" spans="1:15" s="105" customFormat="1" ht="45.95" customHeight="1">
      <c r="A412" s="98"/>
      <c r="B412" s="48" t="s">
        <v>1562</v>
      </c>
      <c r="C412" s="98" t="s">
        <v>150</v>
      </c>
      <c r="D412" s="97"/>
      <c r="E412" s="97"/>
      <c r="F412" s="97"/>
      <c r="G412" s="97"/>
      <c r="H412" s="97"/>
      <c r="I412" s="97"/>
      <c r="J412" s="97"/>
      <c r="K412" s="145">
        <v>800</v>
      </c>
      <c r="L412" s="145">
        <v>760</v>
      </c>
      <c r="M412" s="145"/>
      <c r="N412" s="145"/>
      <c r="O412" s="145"/>
    </row>
    <row r="413" spans="1:15" s="105" customFormat="1" ht="33.950000000000003" customHeight="1">
      <c r="A413" s="98"/>
      <c r="B413" s="97" t="s">
        <v>1561</v>
      </c>
      <c r="C413" s="98" t="s">
        <v>150</v>
      </c>
      <c r="D413" s="97"/>
      <c r="E413" s="97"/>
      <c r="F413" s="97"/>
      <c r="G413" s="97"/>
      <c r="H413" s="97"/>
      <c r="I413" s="97"/>
      <c r="J413" s="97"/>
      <c r="K413" s="145">
        <v>2500</v>
      </c>
      <c r="L413" s="145">
        <v>2375</v>
      </c>
      <c r="M413" s="145"/>
      <c r="N413" s="145"/>
      <c r="O413" s="145"/>
    </row>
    <row r="414" spans="1:15" s="105" customFormat="1">
      <c r="A414" s="98"/>
      <c r="B414" s="97" t="s">
        <v>1560</v>
      </c>
      <c r="C414" s="98" t="s">
        <v>154</v>
      </c>
      <c r="D414" s="97"/>
      <c r="E414" s="97"/>
      <c r="F414" s="97"/>
      <c r="G414" s="97"/>
      <c r="H414" s="97"/>
      <c r="I414" s="97"/>
      <c r="J414" s="97"/>
      <c r="K414" s="145">
        <v>1500</v>
      </c>
      <c r="L414" s="145">
        <v>1425</v>
      </c>
      <c r="M414" s="145"/>
      <c r="N414" s="145"/>
      <c r="O414" s="145"/>
    </row>
    <row r="415" spans="1:15" s="105" customFormat="1">
      <c r="A415" s="98"/>
      <c r="B415" s="97" t="s">
        <v>1559</v>
      </c>
      <c r="C415" s="98" t="s">
        <v>154</v>
      </c>
      <c r="D415" s="97"/>
      <c r="E415" s="97"/>
      <c r="F415" s="97"/>
      <c r="G415" s="97"/>
      <c r="H415" s="97"/>
      <c r="I415" s="97"/>
      <c r="J415" s="97"/>
      <c r="K415" s="145">
        <v>1000</v>
      </c>
      <c r="L415" s="145">
        <v>950</v>
      </c>
      <c r="M415" s="145"/>
      <c r="N415" s="145"/>
      <c r="O415" s="145"/>
    </row>
    <row r="416" spans="1:15" s="105" customFormat="1" ht="37.5">
      <c r="A416" s="98"/>
      <c r="B416" s="97" t="s">
        <v>1558</v>
      </c>
      <c r="C416" s="98" t="s">
        <v>154</v>
      </c>
      <c r="D416" s="97"/>
      <c r="E416" s="97"/>
      <c r="F416" s="97"/>
      <c r="G416" s="97"/>
      <c r="H416" s="97"/>
      <c r="I416" s="97"/>
      <c r="J416" s="97"/>
      <c r="K416" s="145">
        <v>2400</v>
      </c>
      <c r="L416" s="145">
        <v>2280</v>
      </c>
      <c r="M416" s="145"/>
      <c r="N416" s="145"/>
      <c r="O416" s="145"/>
    </row>
    <row r="417" spans="1:240" s="105" customFormat="1">
      <c r="A417" s="98"/>
      <c r="B417" s="97" t="s">
        <v>1557</v>
      </c>
      <c r="C417" s="98" t="s">
        <v>154</v>
      </c>
      <c r="D417" s="97"/>
      <c r="E417" s="97"/>
      <c r="F417" s="97"/>
      <c r="G417" s="97"/>
      <c r="H417" s="97"/>
      <c r="I417" s="97"/>
      <c r="J417" s="97"/>
      <c r="K417" s="145">
        <v>400</v>
      </c>
      <c r="L417" s="145">
        <v>380</v>
      </c>
      <c r="M417" s="145"/>
      <c r="N417" s="145"/>
      <c r="O417" s="145"/>
    </row>
    <row r="418" spans="1:240" s="105" customFormat="1">
      <c r="A418" s="98"/>
      <c r="B418" s="97" t="s">
        <v>1556</v>
      </c>
      <c r="C418" s="98" t="s">
        <v>154</v>
      </c>
      <c r="D418" s="97"/>
      <c r="E418" s="97"/>
      <c r="F418" s="97"/>
      <c r="G418" s="97"/>
      <c r="H418" s="97"/>
      <c r="I418" s="97"/>
      <c r="J418" s="97"/>
      <c r="K418" s="145">
        <v>150</v>
      </c>
      <c r="L418" s="145">
        <v>142.5</v>
      </c>
      <c r="M418" s="145"/>
      <c r="N418" s="145"/>
      <c r="O418" s="145"/>
    </row>
    <row r="419" spans="1:240" s="105" customFormat="1" ht="34.5" customHeight="1">
      <c r="A419" s="98"/>
      <c r="B419" s="97" t="s">
        <v>1555</v>
      </c>
      <c r="C419" s="98" t="s">
        <v>154</v>
      </c>
      <c r="D419" s="97"/>
      <c r="E419" s="97"/>
      <c r="F419" s="97"/>
      <c r="G419" s="97"/>
      <c r="H419" s="97"/>
      <c r="I419" s="97"/>
      <c r="J419" s="97"/>
      <c r="K419" s="145">
        <v>150</v>
      </c>
      <c r="L419" s="145">
        <v>142.5</v>
      </c>
      <c r="M419" s="145"/>
      <c r="N419" s="145"/>
      <c r="O419" s="145"/>
    </row>
    <row r="420" spans="1:240" s="105" customFormat="1">
      <c r="A420" s="98"/>
      <c r="B420" s="97" t="s">
        <v>1554</v>
      </c>
      <c r="C420" s="98" t="s">
        <v>154</v>
      </c>
      <c r="D420" s="97"/>
      <c r="E420" s="97"/>
      <c r="F420" s="97"/>
      <c r="G420" s="97"/>
      <c r="H420" s="97"/>
      <c r="I420" s="97"/>
      <c r="J420" s="97"/>
      <c r="K420" s="145">
        <v>150</v>
      </c>
      <c r="L420" s="145">
        <v>142.5</v>
      </c>
      <c r="M420" s="145"/>
      <c r="N420" s="145"/>
      <c r="O420" s="145"/>
    </row>
    <row r="421" spans="1:240" s="105" customFormat="1" ht="33" customHeight="1">
      <c r="A421" s="98"/>
      <c r="B421" s="97" t="s">
        <v>1553</v>
      </c>
      <c r="C421" s="98" t="s">
        <v>154</v>
      </c>
      <c r="D421" s="97"/>
      <c r="E421" s="97"/>
      <c r="F421" s="97"/>
      <c r="G421" s="97"/>
      <c r="H421" s="97"/>
      <c r="I421" s="97"/>
      <c r="J421" s="97"/>
      <c r="K421" s="145">
        <v>150</v>
      </c>
      <c r="L421" s="145">
        <v>142.5</v>
      </c>
      <c r="M421" s="145"/>
      <c r="N421" s="145"/>
      <c r="O421" s="145"/>
    </row>
    <row r="422" spans="1:240" s="105" customFormat="1" ht="38.450000000000003" customHeight="1">
      <c r="A422" s="98"/>
      <c r="B422" s="97" t="s">
        <v>1552</v>
      </c>
      <c r="C422" s="98" t="s">
        <v>154</v>
      </c>
      <c r="D422" s="97"/>
      <c r="E422" s="97"/>
      <c r="F422" s="97"/>
      <c r="G422" s="97"/>
      <c r="H422" s="97"/>
      <c r="I422" s="97"/>
      <c r="J422" s="97"/>
      <c r="K422" s="145">
        <v>400</v>
      </c>
      <c r="L422" s="145">
        <v>380</v>
      </c>
      <c r="M422" s="145"/>
      <c r="N422" s="145"/>
      <c r="O422" s="145"/>
    </row>
    <row r="423" spans="1:240" s="105" customFormat="1" ht="37.5">
      <c r="A423" s="98"/>
      <c r="B423" s="97" t="s">
        <v>1551</v>
      </c>
      <c r="C423" s="98" t="s">
        <v>154</v>
      </c>
      <c r="D423" s="97"/>
      <c r="E423" s="97"/>
      <c r="F423" s="97"/>
      <c r="G423" s="97"/>
      <c r="H423" s="97"/>
      <c r="I423" s="97"/>
      <c r="J423" s="97"/>
      <c r="K423" s="145">
        <v>200</v>
      </c>
      <c r="L423" s="145">
        <v>190</v>
      </c>
      <c r="M423" s="145"/>
      <c r="N423" s="145"/>
      <c r="O423" s="145"/>
    </row>
    <row r="424" spans="1:240" s="64" customFormat="1" ht="31.5" customHeight="1">
      <c r="A424" s="47">
        <v>13</v>
      </c>
      <c r="B424" s="21" t="s">
        <v>1197</v>
      </c>
      <c r="C424" s="47"/>
      <c r="D424" s="21"/>
      <c r="E424" s="21"/>
      <c r="F424" s="21"/>
      <c r="G424" s="21"/>
      <c r="H424" s="21"/>
      <c r="I424" s="21"/>
      <c r="J424" s="21"/>
      <c r="K424" s="160">
        <f>+SUM(K425:K436)</f>
        <v>6500</v>
      </c>
      <c r="L424" s="160">
        <f>+SUM(L425:L436)</f>
        <v>6500</v>
      </c>
      <c r="M424" s="160"/>
      <c r="N424" s="160"/>
      <c r="O424" s="160"/>
      <c r="P424" s="22"/>
      <c r="Q424" s="22"/>
      <c r="R424" s="22"/>
      <c r="S424" s="22"/>
      <c r="T424" s="22"/>
      <c r="U424" s="22"/>
      <c r="V424" s="22"/>
      <c r="W424" s="22"/>
      <c r="X424" s="22"/>
      <c r="Y424" s="22"/>
      <c r="Z424" s="22"/>
      <c r="AA424" s="22"/>
      <c r="AB424" s="22"/>
      <c r="AC424" s="22"/>
      <c r="AD424" s="22"/>
      <c r="AE424" s="22"/>
      <c r="AF424" s="22"/>
      <c r="AG424" s="22"/>
      <c r="AH424" s="22"/>
      <c r="AI424" s="22"/>
      <c r="AJ424" s="22"/>
      <c r="AK424" s="22"/>
      <c r="AL424" s="22"/>
      <c r="AM424" s="22"/>
      <c r="AN424" s="22"/>
      <c r="AO424" s="22"/>
      <c r="AP424" s="22"/>
      <c r="AQ424" s="22"/>
      <c r="AR424" s="22"/>
      <c r="AS424" s="22"/>
      <c r="AT424" s="22"/>
      <c r="AU424" s="22"/>
      <c r="AV424" s="22"/>
      <c r="AW424" s="22"/>
      <c r="AX424" s="22"/>
      <c r="AY424" s="22"/>
      <c r="AZ424" s="22"/>
      <c r="BA424" s="22"/>
      <c r="BB424" s="22"/>
      <c r="BC424" s="22"/>
      <c r="BD424" s="22"/>
      <c r="BE424" s="22"/>
      <c r="BF424" s="22"/>
      <c r="BG424" s="22"/>
      <c r="BH424" s="22"/>
      <c r="BI424" s="22"/>
      <c r="BJ424" s="22"/>
      <c r="BK424" s="22"/>
      <c r="BL424" s="22"/>
      <c r="BM424" s="22"/>
      <c r="BN424" s="22"/>
      <c r="BO424" s="22"/>
      <c r="BP424" s="22"/>
      <c r="BQ424" s="22"/>
      <c r="BR424" s="22"/>
      <c r="BS424" s="22"/>
      <c r="BT424" s="22"/>
      <c r="BU424" s="22"/>
      <c r="BV424" s="22"/>
      <c r="BW424" s="22"/>
      <c r="BX424" s="22"/>
      <c r="BY424" s="22"/>
      <c r="BZ424" s="22"/>
      <c r="CA424" s="22"/>
      <c r="CB424" s="22"/>
      <c r="CC424" s="22"/>
      <c r="CD424" s="22"/>
      <c r="CE424" s="22"/>
      <c r="CF424" s="22"/>
      <c r="CG424" s="22"/>
      <c r="CH424" s="22"/>
      <c r="CI424" s="22"/>
      <c r="CJ424" s="22"/>
      <c r="CK424" s="22"/>
      <c r="CL424" s="22"/>
      <c r="CM424" s="22"/>
      <c r="CN424" s="22"/>
      <c r="CO424" s="22"/>
      <c r="CP424" s="22"/>
      <c r="CQ424" s="22"/>
      <c r="CR424" s="22"/>
      <c r="CS424" s="22"/>
      <c r="CT424" s="22"/>
      <c r="CU424" s="22"/>
      <c r="CV424" s="22"/>
      <c r="CW424" s="22"/>
      <c r="CX424" s="22"/>
      <c r="CY424" s="22"/>
      <c r="CZ424" s="22"/>
      <c r="DA424" s="22"/>
      <c r="DB424" s="22"/>
      <c r="DC424" s="22"/>
      <c r="DD424" s="22"/>
      <c r="DE424" s="22"/>
      <c r="DF424" s="22"/>
      <c r="DG424" s="22"/>
      <c r="DH424" s="22"/>
      <c r="DI424" s="22"/>
      <c r="DJ424" s="22"/>
      <c r="DK424" s="22"/>
      <c r="DL424" s="22"/>
      <c r="DM424" s="22"/>
      <c r="DN424" s="22"/>
      <c r="DO424" s="22"/>
      <c r="DP424" s="22"/>
      <c r="DQ424" s="22"/>
      <c r="DR424" s="22"/>
      <c r="DS424" s="22"/>
      <c r="DT424" s="22"/>
      <c r="DU424" s="22"/>
      <c r="DV424" s="22"/>
      <c r="DW424" s="22"/>
      <c r="DX424" s="22"/>
      <c r="DY424" s="22"/>
      <c r="DZ424" s="22"/>
      <c r="EA424" s="22"/>
      <c r="EB424" s="22"/>
      <c r="EC424" s="22"/>
      <c r="ED424" s="22"/>
      <c r="EE424" s="22"/>
      <c r="EF424" s="22"/>
      <c r="EG424" s="22"/>
      <c r="EH424" s="22"/>
      <c r="EI424" s="22"/>
      <c r="EJ424" s="22"/>
      <c r="EK424" s="22"/>
      <c r="EL424" s="22"/>
      <c r="EM424" s="22"/>
      <c r="EN424" s="22"/>
      <c r="EO424" s="22"/>
      <c r="EP424" s="22"/>
      <c r="EQ424" s="22"/>
      <c r="ER424" s="22"/>
      <c r="ES424" s="22"/>
      <c r="ET424" s="22"/>
      <c r="EU424" s="22"/>
      <c r="EV424" s="22"/>
      <c r="EW424" s="22"/>
      <c r="EX424" s="22"/>
      <c r="EY424" s="22"/>
      <c r="EZ424" s="22"/>
      <c r="FA424" s="22"/>
      <c r="FB424" s="22"/>
      <c r="FC424" s="22"/>
      <c r="FD424" s="22"/>
      <c r="FE424" s="22"/>
      <c r="FF424" s="22"/>
      <c r="FG424" s="22"/>
      <c r="FH424" s="22"/>
      <c r="FI424" s="22"/>
      <c r="FJ424" s="22"/>
      <c r="FK424" s="22"/>
      <c r="FL424" s="22"/>
      <c r="FM424" s="22"/>
      <c r="FN424" s="22"/>
      <c r="FO424" s="22"/>
      <c r="FP424" s="22"/>
      <c r="FQ424" s="22"/>
      <c r="FR424" s="22"/>
      <c r="FS424" s="22"/>
      <c r="FT424" s="22"/>
      <c r="FU424" s="22"/>
      <c r="FV424" s="22"/>
      <c r="FW424" s="22"/>
      <c r="FX424" s="22"/>
      <c r="FY424" s="22"/>
      <c r="FZ424" s="22"/>
      <c r="GA424" s="22"/>
      <c r="GB424" s="22"/>
      <c r="GC424" s="22"/>
      <c r="GD424" s="22"/>
      <c r="GE424" s="22"/>
      <c r="GF424" s="22"/>
      <c r="GG424" s="22"/>
      <c r="GH424" s="22"/>
      <c r="GI424" s="22"/>
      <c r="GJ424" s="22"/>
      <c r="GK424" s="22"/>
      <c r="GL424" s="22"/>
      <c r="GM424" s="22"/>
      <c r="GN424" s="22"/>
      <c r="GO424" s="22"/>
      <c r="GP424" s="22"/>
      <c r="GQ424" s="22"/>
      <c r="GR424" s="22"/>
      <c r="GS424" s="22"/>
      <c r="GT424" s="22"/>
      <c r="GU424" s="22"/>
      <c r="GV424" s="22"/>
      <c r="GW424" s="22"/>
      <c r="GX424" s="22"/>
      <c r="GY424" s="22"/>
      <c r="GZ424" s="22"/>
      <c r="HA424" s="22"/>
      <c r="HB424" s="22"/>
      <c r="HC424" s="22"/>
      <c r="HD424" s="22"/>
      <c r="HE424" s="22"/>
      <c r="HF424" s="22"/>
      <c r="HG424" s="22"/>
      <c r="HH424" s="22"/>
      <c r="HI424" s="22"/>
      <c r="HJ424" s="22"/>
      <c r="HK424" s="22"/>
      <c r="HL424" s="22"/>
      <c r="HM424" s="22"/>
      <c r="HN424" s="22"/>
      <c r="HO424" s="22"/>
      <c r="HP424" s="22"/>
      <c r="HQ424" s="22"/>
      <c r="HR424" s="22"/>
      <c r="HS424" s="22"/>
      <c r="HT424" s="22"/>
      <c r="HU424" s="22"/>
      <c r="HV424" s="22"/>
      <c r="HW424" s="22"/>
      <c r="HX424" s="22"/>
      <c r="HY424" s="22"/>
      <c r="HZ424" s="22"/>
      <c r="IA424" s="22"/>
      <c r="IB424" s="22"/>
      <c r="IC424" s="22"/>
      <c r="ID424" s="22"/>
      <c r="IE424" s="22"/>
      <c r="IF424" s="22"/>
    </row>
    <row r="425" spans="1:240" s="63" customFormat="1" ht="37.5">
      <c r="A425" s="98"/>
      <c r="B425" s="48" t="s">
        <v>2245</v>
      </c>
      <c r="C425" s="98" t="s">
        <v>2236</v>
      </c>
      <c r="D425" s="31"/>
      <c r="E425" s="109"/>
      <c r="F425" s="62"/>
      <c r="G425" s="62"/>
      <c r="H425" s="62"/>
      <c r="I425" s="62"/>
      <c r="J425" s="62"/>
      <c r="K425" s="102">
        <f>L425</f>
        <v>300</v>
      </c>
      <c r="L425" s="100">
        <v>300</v>
      </c>
      <c r="M425" s="317"/>
      <c r="N425" s="317"/>
      <c r="O425" s="317"/>
    </row>
    <row r="426" spans="1:240" s="63" customFormat="1" ht="37.5">
      <c r="A426" s="98"/>
      <c r="B426" s="48" t="s">
        <v>2246</v>
      </c>
      <c r="C426" s="98" t="s">
        <v>2236</v>
      </c>
      <c r="D426" s="31"/>
      <c r="E426" s="109"/>
      <c r="F426" s="62"/>
      <c r="G426" s="62"/>
      <c r="H426" s="62"/>
      <c r="I426" s="62"/>
      <c r="J426" s="62"/>
      <c r="K426" s="102">
        <f t="shared" ref="K426" si="5">L426</f>
        <v>600</v>
      </c>
      <c r="L426" s="100">
        <v>600</v>
      </c>
      <c r="M426" s="317"/>
      <c r="N426" s="317"/>
      <c r="O426" s="317"/>
    </row>
    <row r="427" spans="1:240" s="63" customFormat="1" ht="49.5" customHeight="1">
      <c r="A427" s="98"/>
      <c r="B427" s="48" t="s">
        <v>2247</v>
      </c>
      <c r="C427" s="98" t="s">
        <v>2236</v>
      </c>
      <c r="D427" s="31"/>
      <c r="E427" s="109"/>
      <c r="F427" s="62"/>
      <c r="G427" s="62"/>
      <c r="H427" s="62"/>
      <c r="I427" s="62"/>
      <c r="J427" s="62"/>
      <c r="K427" s="102">
        <v>300</v>
      </c>
      <c r="L427" s="100">
        <v>300</v>
      </c>
      <c r="M427" s="317"/>
      <c r="N427" s="317"/>
      <c r="O427" s="317"/>
    </row>
    <row r="428" spans="1:240" s="63" customFormat="1" ht="41.1" customHeight="1">
      <c r="A428" s="98"/>
      <c r="B428" s="48" t="s">
        <v>2248</v>
      </c>
      <c r="C428" s="98" t="s">
        <v>2236</v>
      </c>
      <c r="D428" s="31"/>
      <c r="E428" s="109"/>
      <c r="F428" s="62"/>
      <c r="G428" s="62"/>
      <c r="H428" s="62"/>
      <c r="I428" s="62"/>
      <c r="J428" s="62"/>
      <c r="K428" s="102">
        <f t="shared" ref="K428:K434" si="6">L428</f>
        <v>600</v>
      </c>
      <c r="L428" s="100">
        <v>600</v>
      </c>
      <c r="M428" s="317"/>
      <c r="N428" s="317"/>
      <c r="O428" s="317"/>
    </row>
    <row r="429" spans="1:240" s="63" customFormat="1" ht="39.950000000000003" customHeight="1">
      <c r="A429" s="98"/>
      <c r="B429" s="48" t="s">
        <v>2249</v>
      </c>
      <c r="C429" s="98" t="s">
        <v>2236</v>
      </c>
      <c r="D429" s="31"/>
      <c r="E429" s="109"/>
      <c r="F429" s="62"/>
      <c r="G429" s="62"/>
      <c r="H429" s="62"/>
      <c r="I429" s="62"/>
      <c r="J429" s="62"/>
      <c r="K429" s="102">
        <f t="shared" si="6"/>
        <v>500</v>
      </c>
      <c r="L429" s="100">
        <v>500</v>
      </c>
      <c r="M429" s="317"/>
      <c r="N429" s="317"/>
      <c r="O429" s="317"/>
    </row>
    <row r="430" spans="1:240" s="63" customFormat="1" ht="37.5">
      <c r="A430" s="98"/>
      <c r="B430" s="146" t="s">
        <v>2250</v>
      </c>
      <c r="C430" s="98" t="s">
        <v>2236</v>
      </c>
      <c r="D430" s="31"/>
      <c r="E430" s="109"/>
      <c r="F430" s="62"/>
      <c r="G430" s="62"/>
      <c r="H430" s="62"/>
      <c r="I430" s="62"/>
      <c r="J430" s="62"/>
      <c r="K430" s="102">
        <f t="shared" si="6"/>
        <v>400</v>
      </c>
      <c r="L430" s="100">
        <v>400</v>
      </c>
      <c r="M430" s="317"/>
      <c r="N430" s="317"/>
      <c r="O430" s="317"/>
    </row>
    <row r="431" spans="1:240" s="63" customFormat="1" ht="47.1" customHeight="1">
      <c r="A431" s="98"/>
      <c r="B431" s="146" t="s">
        <v>2251</v>
      </c>
      <c r="C431" s="98" t="s">
        <v>2236</v>
      </c>
      <c r="D431" s="31"/>
      <c r="E431" s="109"/>
      <c r="F431" s="62"/>
      <c r="G431" s="62"/>
      <c r="H431" s="62"/>
      <c r="I431" s="62"/>
      <c r="J431" s="62"/>
      <c r="K431" s="102">
        <f t="shared" si="6"/>
        <v>400</v>
      </c>
      <c r="L431" s="100">
        <v>400</v>
      </c>
      <c r="M431" s="317"/>
      <c r="N431" s="317"/>
      <c r="O431" s="317"/>
    </row>
    <row r="432" spans="1:240" s="63" customFormat="1" ht="47.1" customHeight="1">
      <c r="A432" s="98"/>
      <c r="B432" s="111" t="s">
        <v>2252</v>
      </c>
      <c r="C432" s="98" t="s">
        <v>2236</v>
      </c>
      <c r="D432" s="31"/>
      <c r="E432" s="109"/>
      <c r="F432" s="62"/>
      <c r="G432" s="62"/>
      <c r="H432" s="62"/>
      <c r="I432" s="62"/>
      <c r="J432" s="62"/>
      <c r="K432" s="102">
        <f t="shared" si="6"/>
        <v>300</v>
      </c>
      <c r="L432" s="100">
        <v>300</v>
      </c>
      <c r="M432" s="317"/>
      <c r="N432" s="317"/>
      <c r="O432" s="317"/>
    </row>
    <row r="433" spans="1:240" s="63" customFormat="1" ht="43.5" customHeight="1">
      <c r="A433" s="98"/>
      <c r="B433" s="146" t="s">
        <v>2253</v>
      </c>
      <c r="C433" s="98" t="s">
        <v>2236</v>
      </c>
      <c r="D433" s="31"/>
      <c r="E433" s="109"/>
      <c r="F433" s="62"/>
      <c r="G433" s="62"/>
      <c r="H433" s="62"/>
      <c r="I433" s="62"/>
      <c r="J433" s="62"/>
      <c r="K433" s="102">
        <f t="shared" si="6"/>
        <v>400</v>
      </c>
      <c r="L433" s="100">
        <v>400</v>
      </c>
      <c r="M433" s="317"/>
      <c r="N433" s="317"/>
      <c r="O433" s="317"/>
    </row>
    <row r="434" spans="1:240" s="63" customFormat="1" ht="49.5" customHeight="1">
      <c r="A434" s="98"/>
      <c r="B434" s="146" t="s">
        <v>2254</v>
      </c>
      <c r="C434" s="98" t="s">
        <v>2236</v>
      </c>
      <c r="D434" s="31"/>
      <c r="E434" s="109"/>
      <c r="F434" s="62"/>
      <c r="G434" s="62"/>
      <c r="H434" s="62"/>
      <c r="I434" s="62"/>
      <c r="J434" s="62"/>
      <c r="K434" s="102">
        <f t="shared" si="6"/>
        <v>400</v>
      </c>
      <c r="L434" s="100">
        <v>400</v>
      </c>
      <c r="M434" s="317"/>
      <c r="N434" s="317"/>
      <c r="O434" s="317"/>
    </row>
    <row r="435" spans="1:240" s="63" customFormat="1" ht="48" customHeight="1">
      <c r="A435" s="98"/>
      <c r="B435" s="48" t="s">
        <v>2255</v>
      </c>
      <c r="C435" s="98" t="s">
        <v>2236</v>
      </c>
      <c r="D435" s="31"/>
      <c r="E435" s="109"/>
      <c r="F435" s="62"/>
      <c r="G435" s="62"/>
      <c r="H435" s="62"/>
      <c r="I435" s="62"/>
      <c r="J435" s="62"/>
      <c r="K435" s="102">
        <v>2000</v>
      </c>
      <c r="L435" s="100">
        <v>2000</v>
      </c>
      <c r="M435" s="317"/>
      <c r="N435" s="317"/>
      <c r="O435" s="317"/>
    </row>
    <row r="436" spans="1:240" s="63" customFormat="1" ht="41.45" customHeight="1">
      <c r="A436" s="98"/>
      <c r="B436" s="48" t="s">
        <v>2256</v>
      </c>
      <c r="C436" s="98" t="s">
        <v>2236</v>
      </c>
      <c r="D436" s="31"/>
      <c r="E436" s="109"/>
      <c r="F436" s="62"/>
      <c r="G436" s="62"/>
      <c r="H436" s="62"/>
      <c r="I436" s="62"/>
      <c r="J436" s="62"/>
      <c r="K436" s="102">
        <f>L436</f>
        <v>300</v>
      </c>
      <c r="L436" s="100">
        <v>300</v>
      </c>
      <c r="M436" s="317"/>
      <c r="N436" s="317"/>
      <c r="O436" s="317"/>
    </row>
    <row r="437" spans="1:240" s="239" customFormat="1" ht="33" customHeight="1">
      <c r="A437" s="236" t="s">
        <v>11</v>
      </c>
      <c r="B437" s="237" t="s">
        <v>136</v>
      </c>
      <c r="C437" s="236"/>
      <c r="D437" s="237"/>
      <c r="E437" s="237"/>
      <c r="F437" s="237"/>
      <c r="G437" s="237"/>
      <c r="H437" s="237"/>
      <c r="I437" s="237"/>
      <c r="J437" s="237"/>
      <c r="K437" s="336">
        <f>+K438+K478</f>
        <v>99412</v>
      </c>
      <c r="L437" s="336">
        <f>+L438+L478</f>
        <v>96797.5</v>
      </c>
      <c r="M437" s="336"/>
      <c r="N437" s="336"/>
      <c r="O437" s="336"/>
      <c r="P437" s="238"/>
      <c r="Q437" s="238"/>
      <c r="R437" s="238"/>
      <c r="S437" s="238"/>
      <c r="T437" s="238"/>
      <c r="U437" s="238"/>
      <c r="V437" s="238"/>
      <c r="W437" s="238"/>
      <c r="X437" s="238"/>
      <c r="Y437" s="238"/>
      <c r="Z437" s="238"/>
      <c r="AA437" s="238"/>
      <c r="AB437" s="238"/>
      <c r="AC437" s="238"/>
      <c r="AD437" s="238"/>
      <c r="AE437" s="238"/>
      <c r="AF437" s="238"/>
      <c r="AG437" s="238"/>
      <c r="AH437" s="238"/>
      <c r="AI437" s="238"/>
      <c r="AJ437" s="238"/>
      <c r="AK437" s="238"/>
      <c r="AL437" s="238"/>
      <c r="AM437" s="238"/>
      <c r="AN437" s="238"/>
      <c r="AO437" s="238"/>
      <c r="AP437" s="238"/>
      <c r="AQ437" s="238"/>
      <c r="AR437" s="238"/>
      <c r="AS437" s="238"/>
      <c r="AT437" s="238"/>
      <c r="AU437" s="238"/>
      <c r="AV437" s="238"/>
      <c r="AW437" s="238"/>
      <c r="AX437" s="238"/>
      <c r="AY437" s="238"/>
      <c r="AZ437" s="238"/>
      <c r="BA437" s="238"/>
      <c r="BB437" s="238"/>
      <c r="BC437" s="238"/>
      <c r="BD437" s="238"/>
      <c r="BE437" s="238"/>
      <c r="BF437" s="238"/>
      <c r="BG437" s="238"/>
      <c r="BH437" s="238"/>
      <c r="BI437" s="238"/>
      <c r="BJ437" s="238"/>
      <c r="BK437" s="238"/>
      <c r="BL437" s="238"/>
      <c r="BM437" s="238"/>
      <c r="BN437" s="238"/>
      <c r="BO437" s="238"/>
      <c r="BP437" s="238"/>
      <c r="BQ437" s="238"/>
      <c r="BR437" s="238"/>
      <c r="BS437" s="238"/>
      <c r="BT437" s="238"/>
      <c r="BU437" s="238"/>
      <c r="BV437" s="238"/>
      <c r="BW437" s="238"/>
      <c r="BX437" s="238"/>
      <c r="BY437" s="238"/>
      <c r="BZ437" s="238"/>
      <c r="CA437" s="238"/>
      <c r="CB437" s="238"/>
      <c r="CC437" s="238"/>
      <c r="CD437" s="238"/>
      <c r="CE437" s="238"/>
      <c r="CF437" s="238"/>
      <c r="CG437" s="238"/>
      <c r="CH437" s="238"/>
      <c r="CI437" s="238"/>
      <c r="CJ437" s="238"/>
      <c r="CK437" s="238"/>
      <c r="CL437" s="238"/>
      <c r="CM437" s="238"/>
      <c r="CN437" s="238"/>
      <c r="CO437" s="238"/>
      <c r="CP437" s="238"/>
      <c r="CQ437" s="238"/>
      <c r="CR437" s="238"/>
      <c r="CS437" s="238"/>
      <c r="CT437" s="238"/>
      <c r="CU437" s="238"/>
      <c r="CV437" s="238"/>
      <c r="CW437" s="238"/>
      <c r="CX437" s="238"/>
      <c r="CY437" s="238"/>
      <c r="CZ437" s="238"/>
      <c r="DA437" s="238"/>
      <c r="DB437" s="238"/>
      <c r="DC437" s="238"/>
      <c r="DD437" s="238"/>
      <c r="DE437" s="238"/>
      <c r="DF437" s="238"/>
      <c r="DG437" s="238"/>
      <c r="DH437" s="238"/>
      <c r="DI437" s="238"/>
      <c r="DJ437" s="238"/>
      <c r="DK437" s="238"/>
      <c r="DL437" s="238"/>
      <c r="DM437" s="238"/>
      <c r="DN437" s="238"/>
      <c r="DO437" s="238"/>
      <c r="DP437" s="238"/>
      <c r="DQ437" s="238"/>
      <c r="DR437" s="238"/>
      <c r="DS437" s="238"/>
      <c r="DT437" s="238"/>
      <c r="DU437" s="238"/>
      <c r="DV437" s="238"/>
      <c r="DW437" s="238"/>
      <c r="DX437" s="238"/>
      <c r="DY437" s="238"/>
      <c r="DZ437" s="238"/>
      <c r="EA437" s="238"/>
      <c r="EB437" s="238"/>
      <c r="EC437" s="238"/>
      <c r="ED437" s="238"/>
      <c r="EE437" s="238"/>
      <c r="EF437" s="238"/>
      <c r="EG437" s="238"/>
      <c r="EH437" s="238"/>
      <c r="EI437" s="238"/>
      <c r="EJ437" s="238"/>
      <c r="EK437" s="238"/>
      <c r="EL437" s="238"/>
      <c r="EM437" s="238"/>
      <c r="EN437" s="238"/>
      <c r="EO437" s="238"/>
      <c r="EP437" s="238"/>
      <c r="EQ437" s="238"/>
      <c r="ER437" s="238"/>
      <c r="ES437" s="238"/>
      <c r="ET437" s="238"/>
      <c r="EU437" s="238"/>
      <c r="EV437" s="238"/>
      <c r="EW437" s="238"/>
      <c r="EX437" s="238"/>
      <c r="EY437" s="238"/>
      <c r="EZ437" s="238"/>
      <c r="FA437" s="238"/>
      <c r="FB437" s="238"/>
      <c r="FC437" s="238"/>
      <c r="FD437" s="238"/>
      <c r="FE437" s="238"/>
      <c r="FF437" s="238"/>
      <c r="FG437" s="238"/>
      <c r="FH437" s="238"/>
      <c r="FI437" s="238"/>
      <c r="FJ437" s="238"/>
      <c r="FK437" s="238"/>
      <c r="FL437" s="238"/>
      <c r="FM437" s="238"/>
      <c r="FN437" s="238"/>
      <c r="FO437" s="238"/>
      <c r="FP437" s="238"/>
      <c r="FQ437" s="238"/>
      <c r="FR437" s="238"/>
      <c r="FS437" s="238"/>
      <c r="FT437" s="238"/>
      <c r="FU437" s="238"/>
      <c r="FV437" s="238"/>
      <c r="FW437" s="238"/>
      <c r="FX437" s="238"/>
      <c r="FY437" s="238"/>
      <c r="FZ437" s="238"/>
      <c r="GA437" s="238"/>
      <c r="GB437" s="238"/>
      <c r="GC437" s="238"/>
      <c r="GD437" s="238"/>
      <c r="GE437" s="238"/>
      <c r="GF437" s="238"/>
      <c r="GG437" s="238"/>
      <c r="GH437" s="238"/>
      <c r="GI437" s="238"/>
      <c r="GJ437" s="238"/>
      <c r="GK437" s="238"/>
      <c r="GL437" s="238"/>
      <c r="GM437" s="238"/>
      <c r="GN437" s="238"/>
      <c r="GO437" s="238"/>
      <c r="GP437" s="238"/>
      <c r="GQ437" s="238"/>
      <c r="GR437" s="238"/>
      <c r="GS437" s="238"/>
      <c r="GT437" s="238"/>
      <c r="GU437" s="238"/>
      <c r="GV437" s="238"/>
      <c r="GW437" s="238"/>
      <c r="GX437" s="238"/>
      <c r="GY437" s="238"/>
      <c r="GZ437" s="238"/>
      <c r="HA437" s="238"/>
      <c r="HB437" s="238"/>
      <c r="HC437" s="238"/>
      <c r="HD437" s="238"/>
      <c r="HE437" s="238"/>
      <c r="HF437" s="238"/>
      <c r="HG437" s="238"/>
      <c r="HH437" s="238"/>
      <c r="HI437" s="238"/>
      <c r="HJ437" s="238"/>
      <c r="HK437" s="238"/>
      <c r="HL437" s="238"/>
      <c r="HM437" s="238"/>
      <c r="HN437" s="238"/>
      <c r="HO437" s="238"/>
      <c r="HP437" s="238"/>
      <c r="HQ437" s="238"/>
      <c r="HR437" s="238"/>
      <c r="HS437" s="238"/>
      <c r="HT437" s="238"/>
      <c r="HU437" s="238"/>
      <c r="HV437" s="238"/>
      <c r="HW437" s="238"/>
      <c r="HX437" s="238"/>
      <c r="HY437" s="238"/>
      <c r="HZ437" s="238"/>
      <c r="IA437" s="238"/>
      <c r="IB437" s="238"/>
      <c r="IC437" s="238"/>
      <c r="ID437" s="238"/>
      <c r="IE437" s="238"/>
      <c r="IF437" s="238"/>
    </row>
    <row r="438" spans="1:240" s="32" customFormat="1" ht="34.5" customHeight="1">
      <c r="A438" s="118"/>
      <c r="B438" s="115" t="s">
        <v>66</v>
      </c>
      <c r="C438" s="118"/>
      <c r="D438" s="115"/>
      <c r="E438" s="115"/>
      <c r="F438" s="115"/>
      <c r="G438" s="115"/>
      <c r="H438" s="115"/>
      <c r="I438" s="115"/>
      <c r="J438" s="115"/>
      <c r="K438" s="319">
        <f>+K442</f>
        <v>28070</v>
      </c>
      <c r="L438" s="319">
        <f>+L442</f>
        <v>28070</v>
      </c>
      <c r="M438" s="319"/>
      <c r="N438" s="319"/>
      <c r="O438" s="319"/>
      <c r="P438" s="119"/>
      <c r="Q438" s="119"/>
      <c r="R438" s="119"/>
      <c r="S438" s="119"/>
      <c r="T438" s="119"/>
      <c r="U438" s="119"/>
      <c r="V438" s="119"/>
      <c r="W438" s="119"/>
      <c r="X438" s="119"/>
      <c r="Y438" s="119"/>
      <c r="Z438" s="119"/>
      <c r="AA438" s="119"/>
      <c r="AB438" s="119"/>
      <c r="AC438" s="119"/>
      <c r="AD438" s="119"/>
      <c r="AE438" s="119"/>
      <c r="AF438" s="119"/>
      <c r="AG438" s="119"/>
      <c r="AH438" s="119"/>
      <c r="AI438" s="119"/>
      <c r="AJ438" s="119"/>
      <c r="AK438" s="119"/>
      <c r="AL438" s="119"/>
      <c r="AM438" s="119"/>
      <c r="AN438" s="119"/>
      <c r="AO438" s="119"/>
      <c r="AP438" s="119"/>
      <c r="AQ438" s="119"/>
      <c r="AR438" s="119"/>
      <c r="AS438" s="119"/>
      <c r="AT438" s="119"/>
      <c r="AU438" s="119"/>
      <c r="AV438" s="119"/>
      <c r="AW438" s="119"/>
      <c r="AX438" s="119"/>
      <c r="AY438" s="119"/>
      <c r="AZ438" s="119"/>
      <c r="BA438" s="119"/>
      <c r="BB438" s="119"/>
      <c r="BC438" s="119"/>
      <c r="BD438" s="119"/>
      <c r="BE438" s="119"/>
      <c r="BF438" s="119"/>
      <c r="BG438" s="119"/>
      <c r="BH438" s="119"/>
      <c r="BI438" s="119"/>
      <c r="BJ438" s="119"/>
      <c r="BK438" s="119"/>
      <c r="BL438" s="119"/>
      <c r="BM438" s="119"/>
      <c r="BN438" s="119"/>
      <c r="BO438" s="119"/>
      <c r="BP438" s="119"/>
      <c r="BQ438" s="119"/>
      <c r="BR438" s="119"/>
      <c r="BS438" s="119"/>
      <c r="BT438" s="119"/>
      <c r="BU438" s="119"/>
      <c r="BV438" s="119"/>
      <c r="BW438" s="119"/>
      <c r="BX438" s="119"/>
      <c r="BY438" s="119"/>
      <c r="BZ438" s="119"/>
      <c r="CA438" s="119"/>
      <c r="CB438" s="119"/>
      <c r="CC438" s="119"/>
      <c r="CD438" s="119"/>
      <c r="CE438" s="119"/>
      <c r="CF438" s="119"/>
      <c r="CG438" s="119"/>
      <c r="CH438" s="119"/>
      <c r="CI438" s="119"/>
      <c r="CJ438" s="119"/>
      <c r="CK438" s="119"/>
      <c r="CL438" s="119"/>
      <c r="CM438" s="119"/>
      <c r="CN438" s="119"/>
      <c r="CO438" s="119"/>
      <c r="CP438" s="119"/>
      <c r="CQ438" s="119"/>
      <c r="CR438" s="119"/>
      <c r="CS438" s="119"/>
      <c r="CT438" s="119"/>
      <c r="CU438" s="119"/>
      <c r="CV438" s="119"/>
      <c r="CW438" s="119"/>
      <c r="CX438" s="119"/>
      <c r="CY438" s="119"/>
      <c r="CZ438" s="119"/>
      <c r="DA438" s="119"/>
      <c r="DB438" s="119"/>
      <c r="DC438" s="119"/>
      <c r="DD438" s="119"/>
      <c r="DE438" s="119"/>
      <c r="DF438" s="119"/>
      <c r="DG438" s="119"/>
      <c r="DH438" s="119"/>
      <c r="DI438" s="119"/>
      <c r="DJ438" s="119"/>
      <c r="DK438" s="119"/>
      <c r="DL438" s="119"/>
      <c r="DM438" s="119"/>
      <c r="DN438" s="119"/>
      <c r="DO438" s="119"/>
      <c r="DP438" s="119"/>
      <c r="DQ438" s="119"/>
      <c r="DR438" s="119"/>
      <c r="DS438" s="119"/>
      <c r="DT438" s="119"/>
      <c r="DU438" s="119"/>
      <c r="DV438" s="119"/>
      <c r="DW438" s="119"/>
      <c r="DX438" s="119"/>
      <c r="DY438" s="119"/>
      <c r="DZ438" s="119"/>
      <c r="EA438" s="119"/>
      <c r="EB438" s="119"/>
      <c r="EC438" s="119"/>
      <c r="ED438" s="119"/>
      <c r="EE438" s="119"/>
      <c r="EF438" s="119"/>
      <c r="EG438" s="119"/>
      <c r="EH438" s="119"/>
      <c r="EI438" s="119"/>
      <c r="EJ438" s="119"/>
      <c r="EK438" s="119"/>
      <c r="EL438" s="119"/>
      <c r="EM438" s="119"/>
      <c r="EN438" s="119"/>
      <c r="EO438" s="119"/>
      <c r="EP438" s="119"/>
      <c r="EQ438" s="119"/>
      <c r="ER438" s="119"/>
      <c r="ES438" s="119"/>
      <c r="ET438" s="119"/>
      <c r="EU438" s="119"/>
      <c r="EV438" s="119"/>
      <c r="EW438" s="119"/>
      <c r="EX438" s="119"/>
      <c r="EY438" s="119"/>
      <c r="EZ438" s="119"/>
      <c r="FA438" s="119"/>
      <c r="FB438" s="119"/>
      <c r="FC438" s="119"/>
      <c r="FD438" s="119"/>
      <c r="FE438" s="119"/>
      <c r="FF438" s="119"/>
      <c r="FG438" s="119"/>
      <c r="FH438" s="119"/>
      <c r="FI438" s="119"/>
      <c r="FJ438" s="119"/>
      <c r="FK438" s="119"/>
      <c r="FL438" s="119"/>
      <c r="FM438" s="119"/>
      <c r="FN438" s="119"/>
      <c r="FO438" s="119"/>
      <c r="FP438" s="119"/>
      <c r="FQ438" s="119"/>
      <c r="FR438" s="119"/>
      <c r="FS438" s="119"/>
      <c r="FT438" s="119"/>
      <c r="FU438" s="119"/>
      <c r="FV438" s="119"/>
      <c r="FW438" s="119"/>
      <c r="FX438" s="119"/>
      <c r="FY438" s="119"/>
      <c r="FZ438" s="119"/>
      <c r="GA438" s="119"/>
      <c r="GB438" s="119"/>
      <c r="GC438" s="119"/>
      <c r="GD438" s="119"/>
      <c r="GE438" s="119"/>
      <c r="GF438" s="119"/>
      <c r="GG438" s="119"/>
      <c r="GH438" s="119"/>
      <c r="GI438" s="119"/>
      <c r="GJ438" s="119"/>
      <c r="GK438" s="119"/>
      <c r="GL438" s="119"/>
      <c r="GM438" s="119"/>
      <c r="GN438" s="119"/>
      <c r="GO438" s="119"/>
      <c r="GP438" s="119"/>
      <c r="GQ438" s="119"/>
      <c r="GR438" s="119"/>
      <c r="GS438" s="119"/>
      <c r="GT438" s="119"/>
      <c r="GU438" s="119"/>
      <c r="GV438" s="119"/>
      <c r="GW438" s="119"/>
      <c r="GX438" s="119"/>
      <c r="GY438" s="119"/>
      <c r="GZ438" s="119"/>
      <c r="HA438" s="119"/>
      <c r="HB438" s="119"/>
      <c r="HC438" s="119"/>
      <c r="HD438" s="119"/>
      <c r="HE438" s="119"/>
      <c r="HF438" s="119"/>
      <c r="HG438" s="119"/>
      <c r="HH438" s="119"/>
      <c r="HI438" s="119"/>
      <c r="HJ438" s="119"/>
      <c r="HK438" s="119"/>
      <c r="HL438" s="119"/>
      <c r="HM438" s="119"/>
      <c r="HN438" s="119"/>
      <c r="HO438" s="119"/>
      <c r="HP438" s="119"/>
      <c r="HQ438" s="119"/>
      <c r="HR438" s="119"/>
      <c r="HS438" s="119"/>
      <c r="HT438" s="119"/>
      <c r="HU438" s="119"/>
      <c r="HV438" s="119"/>
      <c r="HW438" s="119"/>
      <c r="HX438" s="119"/>
      <c r="HY438" s="119"/>
      <c r="HZ438" s="119"/>
      <c r="IA438" s="119"/>
      <c r="IB438" s="119"/>
      <c r="IC438" s="119"/>
      <c r="ID438" s="119"/>
      <c r="IE438" s="119"/>
      <c r="IF438" s="119"/>
    </row>
    <row r="439" spans="1:240" s="32" customFormat="1" ht="46.5" customHeight="1">
      <c r="A439" s="25" t="s">
        <v>28</v>
      </c>
      <c r="B439" s="26" t="s">
        <v>29</v>
      </c>
      <c r="C439" s="25"/>
      <c r="D439" s="26"/>
      <c r="E439" s="26"/>
      <c r="F439" s="26"/>
      <c r="G439" s="26"/>
      <c r="H439" s="26"/>
      <c r="I439" s="26"/>
      <c r="J439" s="26"/>
      <c r="K439" s="167"/>
      <c r="L439" s="167"/>
      <c r="M439" s="167"/>
      <c r="N439" s="167"/>
      <c r="O439" s="16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c r="AU439" s="27"/>
      <c r="AV439" s="27"/>
      <c r="AW439" s="27"/>
      <c r="AX439" s="27"/>
      <c r="AY439" s="27"/>
      <c r="AZ439" s="27"/>
      <c r="BA439" s="27"/>
      <c r="BB439" s="27"/>
      <c r="BC439" s="27"/>
      <c r="BD439" s="27"/>
      <c r="BE439" s="27"/>
      <c r="BF439" s="27"/>
      <c r="BG439" s="27"/>
      <c r="BH439" s="27"/>
      <c r="BI439" s="27"/>
      <c r="BJ439" s="27"/>
      <c r="BK439" s="27"/>
      <c r="BL439" s="27"/>
      <c r="BM439" s="27"/>
      <c r="BN439" s="27"/>
      <c r="BO439" s="27"/>
      <c r="BP439" s="27"/>
      <c r="BQ439" s="27"/>
      <c r="BR439" s="27"/>
      <c r="BS439" s="27"/>
      <c r="BT439" s="27"/>
      <c r="BU439" s="27"/>
      <c r="BV439" s="27"/>
      <c r="BW439" s="27"/>
      <c r="BX439" s="27"/>
      <c r="BY439" s="27"/>
      <c r="BZ439" s="27"/>
      <c r="CA439" s="27"/>
      <c r="CB439" s="27"/>
      <c r="CC439" s="27"/>
      <c r="CD439" s="27"/>
      <c r="CE439" s="27"/>
      <c r="CF439" s="27"/>
      <c r="CG439" s="27"/>
      <c r="CH439" s="27"/>
      <c r="CI439" s="27"/>
      <c r="CJ439" s="27"/>
      <c r="CK439" s="27"/>
      <c r="CL439" s="27"/>
      <c r="CM439" s="27"/>
      <c r="CN439" s="27"/>
      <c r="CO439" s="27"/>
      <c r="CP439" s="27"/>
      <c r="CQ439" s="27"/>
      <c r="CR439" s="27"/>
      <c r="CS439" s="27"/>
      <c r="CT439" s="27"/>
      <c r="CU439" s="27"/>
      <c r="CV439" s="27"/>
      <c r="CW439" s="27"/>
      <c r="CX439" s="27"/>
      <c r="CY439" s="27"/>
      <c r="CZ439" s="27"/>
      <c r="DA439" s="27"/>
      <c r="DB439" s="27"/>
      <c r="DC439" s="27"/>
      <c r="DD439" s="27"/>
      <c r="DE439" s="27"/>
      <c r="DF439" s="27"/>
      <c r="DG439" s="27"/>
      <c r="DH439" s="27"/>
      <c r="DI439" s="27"/>
      <c r="DJ439" s="27"/>
      <c r="DK439" s="27"/>
      <c r="DL439" s="27"/>
      <c r="DM439" s="27"/>
      <c r="DN439" s="27"/>
      <c r="DO439" s="27"/>
      <c r="DP439" s="27"/>
      <c r="DQ439" s="27"/>
      <c r="DR439" s="27"/>
      <c r="DS439" s="27"/>
      <c r="DT439" s="27"/>
      <c r="DU439" s="27"/>
      <c r="DV439" s="27"/>
      <c r="DW439" s="27"/>
      <c r="DX439" s="27"/>
      <c r="DY439" s="27"/>
      <c r="DZ439" s="27"/>
      <c r="EA439" s="27"/>
      <c r="EB439" s="27"/>
      <c r="EC439" s="27"/>
      <c r="ED439" s="27"/>
      <c r="EE439" s="27"/>
      <c r="EF439" s="27"/>
      <c r="EG439" s="27"/>
      <c r="EH439" s="27"/>
      <c r="EI439" s="27"/>
      <c r="EJ439" s="27"/>
      <c r="EK439" s="27"/>
      <c r="EL439" s="27"/>
      <c r="EM439" s="27"/>
      <c r="EN439" s="27"/>
      <c r="EO439" s="27"/>
      <c r="EP439" s="27"/>
      <c r="EQ439" s="27"/>
      <c r="ER439" s="27"/>
      <c r="ES439" s="27"/>
      <c r="ET439" s="27"/>
      <c r="EU439" s="27"/>
      <c r="EV439" s="27"/>
      <c r="EW439" s="27"/>
      <c r="EX439" s="27"/>
      <c r="EY439" s="27"/>
      <c r="EZ439" s="27"/>
      <c r="FA439" s="27"/>
      <c r="FB439" s="27"/>
      <c r="FC439" s="27"/>
      <c r="FD439" s="27"/>
      <c r="FE439" s="27"/>
      <c r="FF439" s="27"/>
      <c r="FG439" s="27"/>
      <c r="FH439" s="27"/>
      <c r="FI439" s="27"/>
      <c r="FJ439" s="27"/>
      <c r="FK439" s="27"/>
      <c r="FL439" s="27"/>
      <c r="FM439" s="27"/>
      <c r="FN439" s="27"/>
      <c r="FO439" s="27"/>
      <c r="FP439" s="27"/>
      <c r="FQ439" s="27"/>
      <c r="FR439" s="27"/>
      <c r="FS439" s="27"/>
      <c r="FT439" s="27"/>
      <c r="FU439" s="27"/>
      <c r="FV439" s="27"/>
      <c r="FW439" s="27"/>
      <c r="FX439" s="27"/>
      <c r="FY439" s="27"/>
      <c r="FZ439" s="27"/>
      <c r="GA439" s="27"/>
      <c r="GB439" s="27"/>
      <c r="GC439" s="27"/>
      <c r="GD439" s="27"/>
      <c r="GE439" s="27"/>
      <c r="GF439" s="27"/>
      <c r="GG439" s="27"/>
      <c r="GH439" s="27"/>
      <c r="GI439" s="27"/>
      <c r="GJ439" s="27"/>
      <c r="GK439" s="27"/>
      <c r="GL439" s="27"/>
      <c r="GM439" s="27"/>
      <c r="GN439" s="27"/>
      <c r="GO439" s="27"/>
      <c r="GP439" s="27"/>
      <c r="GQ439" s="27"/>
      <c r="GR439" s="27"/>
      <c r="GS439" s="27"/>
      <c r="GT439" s="27"/>
      <c r="GU439" s="27"/>
      <c r="GV439" s="27"/>
      <c r="GW439" s="27"/>
      <c r="GX439" s="27"/>
      <c r="GY439" s="27"/>
      <c r="GZ439" s="27"/>
      <c r="HA439" s="27"/>
      <c r="HB439" s="27"/>
      <c r="HC439" s="27"/>
      <c r="HD439" s="27"/>
      <c r="HE439" s="27"/>
      <c r="HF439" s="27"/>
      <c r="HG439" s="27"/>
      <c r="HH439" s="27"/>
      <c r="HI439" s="27"/>
      <c r="HJ439" s="27"/>
      <c r="HK439" s="27"/>
      <c r="HL439" s="27"/>
      <c r="HM439" s="27"/>
      <c r="HN439" s="27"/>
      <c r="HO439" s="27"/>
      <c r="HP439" s="27"/>
      <c r="HQ439" s="27"/>
      <c r="HR439" s="27"/>
      <c r="HS439" s="27"/>
      <c r="HT439" s="27"/>
      <c r="HU439" s="27"/>
      <c r="HV439" s="27"/>
      <c r="HW439" s="27"/>
      <c r="HX439" s="27"/>
      <c r="HY439" s="27"/>
      <c r="HZ439" s="27"/>
      <c r="IA439" s="27"/>
      <c r="IB439" s="27"/>
      <c r="IC439" s="27"/>
      <c r="ID439" s="27"/>
      <c r="IE439" s="27"/>
      <c r="IF439" s="27"/>
    </row>
    <row r="440" spans="1:240" s="32" customFormat="1" ht="39">
      <c r="A440" s="25" t="s">
        <v>34</v>
      </c>
      <c r="B440" s="26" t="s">
        <v>35</v>
      </c>
      <c r="C440" s="25"/>
      <c r="D440" s="26"/>
      <c r="E440" s="26"/>
      <c r="F440" s="26"/>
      <c r="G440" s="26"/>
      <c r="H440" s="26"/>
      <c r="I440" s="26"/>
      <c r="J440" s="26"/>
      <c r="K440" s="167"/>
      <c r="L440" s="167"/>
      <c r="M440" s="167"/>
      <c r="N440" s="167"/>
      <c r="O440" s="16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c r="AU440" s="27"/>
      <c r="AV440" s="27"/>
      <c r="AW440" s="27"/>
      <c r="AX440" s="27"/>
      <c r="AY440" s="27"/>
      <c r="AZ440" s="27"/>
      <c r="BA440" s="27"/>
      <c r="BB440" s="27"/>
      <c r="BC440" s="27"/>
      <c r="BD440" s="27"/>
      <c r="BE440" s="27"/>
      <c r="BF440" s="27"/>
      <c r="BG440" s="27"/>
      <c r="BH440" s="27"/>
      <c r="BI440" s="27"/>
      <c r="BJ440" s="27"/>
      <c r="BK440" s="27"/>
      <c r="BL440" s="27"/>
      <c r="BM440" s="27"/>
      <c r="BN440" s="27"/>
      <c r="BO440" s="27"/>
      <c r="BP440" s="27"/>
      <c r="BQ440" s="27"/>
      <c r="BR440" s="27"/>
      <c r="BS440" s="27"/>
      <c r="BT440" s="27"/>
      <c r="BU440" s="27"/>
      <c r="BV440" s="27"/>
      <c r="BW440" s="27"/>
      <c r="BX440" s="27"/>
      <c r="BY440" s="27"/>
      <c r="BZ440" s="27"/>
      <c r="CA440" s="27"/>
      <c r="CB440" s="27"/>
      <c r="CC440" s="27"/>
      <c r="CD440" s="27"/>
      <c r="CE440" s="27"/>
      <c r="CF440" s="27"/>
      <c r="CG440" s="27"/>
      <c r="CH440" s="27"/>
      <c r="CI440" s="27"/>
      <c r="CJ440" s="27"/>
      <c r="CK440" s="27"/>
      <c r="CL440" s="27"/>
      <c r="CM440" s="27"/>
      <c r="CN440" s="27"/>
      <c r="CO440" s="27"/>
      <c r="CP440" s="27"/>
      <c r="CQ440" s="27"/>
      <c r="CR440" s="27"/>
      <c r="CS440" s="27"/>
      <c r="CT440" s="27"/>
      <c r="CU440" s="27"/>
      <c r="CV440" s="27"/>
      <c r="CW440" s="27"/>
      <c r="CX440" s="27"/>
      <c r="CY440" s="27"/>
      <c r="CZ440" s="27"/>
      <c r="DA440" s="27"/>
      <c r="DB440" s="27"/>
      <c r="DC440" s="27"/>
      <c r="DD440" s="27"/>
      <c r="DE440" s="27"/>
      <c r="DF440" s="27"/>
      <c r="DG440" s="27"/>
      <c r="DH440" s="27"/>
      <c r="DI440" s="27"/>
      <c r="DJ440" s="27"/>
      <c r="DK440" s="27"/>
      <c r="DL440" s="27"/>
      <c r="DM440" s="27"/>
      <c r="DN440" s="27"/>
      <c r="DO440" s="27"/>
      <c r="DP440" s="27"/>
      <c r="DQ440" s="27"/>
      <c r="DR440" s="27"/>
      <c r="DS440" s="27"/>
      <c r="DT440" s="27"/>
      <c r="DU440" s="27"/>
      <c r="DV440" s="27"/>
      <c r="DW440" s="27"/>
      <c r="DX440" s="27"/>
      <c r="DY440" s="27"/>
      <c r="DZ440" s="27"/>
      <c r="EA440" s="27"/>
      <c r="EB440" s="27"/>
      <c r="EC440" s="27"/>
      <c r="ED440" s="27"/>
      <c r="EE440" s="27"/>
      <c r="EF440" s="27"/>
      <c r="EG440" s="27"/>
      <c r="EH440" s="27"/>
      <c r="EI440" s="27"/>
      <c r="EJ440" s="27"/>
      <c r="EK440" s="27"/>
      <c r="EL440" s="27"/>
      <c r="EM440" s="27"/>
      <c r="EN440" s="27"/>
      <c r="EO440" s="27"/>
      <c r="EP440" s="27"/>
      <c r="EQ440" s="27"/>
      <c r="ER440" s="27"/>
      <c r="ES440" s="27"/>
      <c r="ET440" s="27"/>
      <c r="EU440" s="27"/>
      <c r="EV440" s="27"/>
      <c r="EW440" s="27"/>
      <c r="EX440" s="27"/>
      <c r="EY440" s="27"/>
      <c r="EZ440" s="27"/>
      <c r="FA440" s="27"/>
      <c r="FB440" s="27"/>
      <c r="FC440" s="27"/>
      <c r="FD440" s="27"/>
      <c r="FE440" s="27"/>
      <c r="FF440" s="27"/>
      <c r="FG440" s="27"/>
      <c r="FH440" s="27"/>
      <c r="FI440" s="27"/>
      <c r="FJ440" s="27"/>
      <c r="FK440" s="27"/>
      <c r="FL440" s="27"/>
      <c r="FM440" s="27"/>
      <c r="FN440" s="27"/>
      <c r="FO440" s="27"/>
      <c r="FP440" s="27"/>
      <c r="FQ440" s="27"/>
      <c r="FR440" s="27"/>
      <c r="FS440" s="27"/>
      <c r="FT440" s="27"/>
      <c r="FU440" s="27"/>
      <c r="FV440" s="27"/>
      <c r="FW440" s="27"/>
      <c r="FX440" s="27"/>
      <c r="FY440" s="27"/>
      <c r="FZ440" s="27"/>
      <c r="GA440" s="27"/>
      <c r="GB440" s="27"/>
      <c r="GC440" s="27"/>
      <c r="GD440" s="27"/>
      <c r="GE440" s="27"/>
      <c r="GF440" s="27"/>
      <c r="GG440" s="27"/>
      <c r="GH440" s="27"/>
      <c r="GI440" s="27"/>
      <c r="GJ440" s="27"/>
      <c r="GK440" s="27"/>
      <c r="GL440" s="27"/>
      <c r="GM440" s="27"/>
      <c r="GN440" s="27"/>
      <c r="GO440" s="27"/>
      <c r="GP440" s="27"/>
      <c r="GQ440" s="27"/>
      <c r="GR440" s="27"/>
      <c r="GS440" s="27"/>
      <c r="GT440" s="27"/>
      <c r="GU440" s="27"/>
      <c r="GV440" s="27"/>
      <c r="GW440" s="27"/>
      <c r="GX440" s="27"/>
      <c r="GY440" s="27"/>
      <c r="GZ440" s="27"/>
      <c r="HA440" s="27"/>
      <c r="HB440" s="27"/>
      <c r="HC440" s="27"/>
      <c r="HD440" s="27"/>
      <c r="HE440" s="27"/>
      <c r="HF440" s="27"/>
      <c r="HG440" s="27"/>
      <c r="HH440" s="27"/>
      <c r="HI440" s="27"/>
      <c r="HJ440" s="27"/>
      <c r="HK440" s="27"/>
      <c r="HL440" s="27"/>
      <c r="HM440" s="27"/>
      <c r="HN440" s="27"/>
      <c r="HO440" s="27"/>
      <c r="HP440" s="27"/>
      <c r="HQ440" s="27"/>
      <c r="HR440" s="27"/>
      <c r="HS440" s="27"/>
      <c r="HT440" s="27"/>
      <c r="HU440" s="27"/>
      <c r="HV440" s="27"/>
      <c r="HW440" s="27"/>
      <c r="HX440" s="27"/>
      <c r="HY440" s="27"/>
      <c r="HZ440" s="27"/>
      <c r="IA440" s="27"/>
      <c r="IB440" s="27"/>
      <c r="IC440" s="27"/>
      <c r="ID440" s="27"/>
      <c r="IE440" s="27"/>
      <c r="IF440" s="27"/>
    </row>
    <row r="441" spans="1:240" s="32" customFormat="1" ht="33" customHeight="1">
      <c r="A441" s="25" t="s">
        <v>36</v>
      </c>
      <c r="B441" s="26" t="s">
        <v>37</v>
      </c>
      <c r="C441" s="25"/>
      <c r="D441" s="26"/>
      <c r="E441" s="26"/>
      <c r="F441" s="26"/>
      <c r="G441" s="26"/>
      <c r="H441" s="26"/>
      <c r="I441" s="26"/>
      <c r="J441" s="26"/>
      <c r="K441" s="167"/>
      <c r="L441" s="167"/>
      <c r="M441" s="167"/>
      <c r="N441" s="167"/>
      <c r="O441" s="16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c r="AU441" s="27"/>
      <c r="AV441" s="27"/>
      <c r="AW441" s="27"/>
      <c r="AX441" s="27"/>
      <c r="AY441" s="27"/>
      <c r="AZ441" s="27"/>
      <c r="BA441" s="27"/>
      <c r="BB441" s="27"/>
      <c r="BC441" s="27"/>
      <c r="BD441" s="27"/>
      <c r="BE441" s="27"/>
      <c r="BF441" s="27"/>
      <c r="BG441" s="27"/>
      <c r="BH441" s="27"/>
      <c r="BI441" s="27"/>
      <c r="BJ441" s="27"/>
      <c r="BK441" s="27"/>
      <c r="BL441" s="27"/>
      <c r="BM441" s="27"/>
      <c r="BN441" s="27"/>
      <c r="BO441" s="27"/>
      <c r="BP441" s="27"/>
      <c r="BQ441" s="27"/>
      <c r="BR441" s="27"/>
      <c r="BS441" s="27"/>
      <c r="BT441" s="27"/>
      <c r="BU441" s="27"/>
      <c r="BV441" s="27"/>
      <c r="BW441" s="27"/>
      <c r="BX441" s="27"/>
      <c r="BY441" s="27"/>
      <c r="BZ441" s="27"/>
      <c r="CA441" s="27"/>
      <c r="CB441" s="27"/>
      <c r="CC441" s="27"/>
      <c r="CD441" s="27"/>
      <c r="CE441" s="27"/>
      <c r="CF441" s="27"/>
      <c r="CG441" s="27"/>
      <c r="CH441" s="27"/>
      <c r="CI441" s="27"/>
      <c r="CJ441" s="27"/>
      <c r="CK441" s="27"/>
      <c r="CL441" s="27"/>
      <c r="CM441" s="27"/>
      <c r="CN441" s="27"/>
      <c r="CO441" s="27"/>
      <c r="CP441" s="27"/>
      <c r="CQ441" s="27"/>
      <c r="CR441" s="27"/>
      <c r="CS441" s="27"/>
      <c r="CT441" s="27"/>
      <c r="CU441" s="27"/>
      <c r="CV441" s="27"/>
      <c r="CW441" s="27"/>
      <c r="CX441" s="27"/>
      <c r="CY441" s="27"/>
      <c r="CZ441" s="27"/>
      <c r="DA441" s="27"/>
      <c r="DB441" s="27"/>
      <c r="DC441" s="27"/>
      <c r="DD441" s="27"/>
      <c r="DE441" s="27"/>
      <c r="DF441" s="27"/>
      <c r="DG441" s="27"/>
      <c r="DH441" s="27"/>
      <c r="DI441" s="27"/>
      <c r="DJ441" s="27"/>
      <c r="DK441" s="27"/>
      <c r="DL441" s="27"/>
      <c r="DM441" s="27"/>
      <c r="DN441" s="27"/>
      <c r="DO441" s="27"/>
      <c r="DP441" s="27"/>
      <c r="DQ441" s="27"/>
      <c r="DR441" s="27"/>
      <c r="DS441" s="27"/>
      <c r="DT441" s="27"/>
      <c r="DU441" s="27"/>
      <c r="DV441" s="27"/>
      <c r="DW441" s="27"/>
      <c r="DX441" s="27"/>
      <c r="DY441" s="27"/>
      <c r="DZ441" s="27"/>
      <c r="EA441" s="27"/>
      <c r="EB441" s="27"/>
      <c r="EC441" s="27"/>
      <c r="ED441" s="27"/>
      <c r="EE441" s="27"/>
      <c r="EF441" s="27"/>
      <c r="EG441" s="27"/>
      <c r="EH441" s="27"/>
      <c r="EI441" s="27"/>
      <c r="EJ441" s="27"/>
      <c r="EK441" s="27"/>
      <c r="EL441" s="27"/>
      <c r="EM441" s="27"/>
      <c r="EN441" s="27"/>
      <c r="EO441" s="27"/>
      <c r="EP441" s="27"/>
      <c r="EQ441" s="27"/>
      <c r="ER441" s="27"/>
      <c r="ES441" s="27"/>
      <c r="ET441" s="27"/>
      <c r="EU441" s="27"/>
      <c r="EV441" s="27"/>
      <c r="EW441" s="27"/>
      <c r="EX441" s="27"/>
      <c r="EY441" s="27"/>
      <c r="EZ441" s="27"/>
      <c r="FA441" s="27"/>
      <c r="FB441" s="27"/>
      <c r="FC441" s="27"/>
      <c r="FD441" s="27"/>
      <c r="FE441" s="27"/>
      <c r="FF441" s="27"/>
      <c r="FG441" s="27"/>
      <c r="FH441" s="27"/>
      <c r="FI441" s="27"/>
      <c r="FJ441" s="27"/>
      <c r="FK441" s="27"/>
      <c r="FL441" s="27"/>
      <c r="FM441" s="27"/>
      <c r="FN441" s="27"/>
      <c r="FO441" s="27"/>
      <c r="FP441" s="27"/>
      <c r="FQ441" s="27"/>
      <c r="FR441" s="27"/>
      <c r="FS441" s="27"/>
      <c r="FT441" s="27"/>
      <c r="FU441" s="27"/>
      <c r="FV441" s="27"/>
      <c r="FW441" s="27"/>
      <c r="FX441" s="27"/>
      <c r="FY441" s="27"/>
      <c r="FZ441" s="27"/>
      <c r="GA441" s="27"/>
      <c r="GB441" s="27"/>
      <c r="GC441" s="27"/>
      <c r="GD441" s="27"/>
      <c r="GE441" s="27"/>
      <c r="GF441" s="27"/>
      <c r="GG441" s="27"/>
      <c r="GH441" s="27"/>
      <c r="GI441" s="27"/>
      <c r="GJ441" s="27"/>
      <c r="GK441" s="27"/>
      <c r="GL441" s="27"/>
      <c r="GM441" s="27"/>
      <c r="GN441" s="27"/>
      <c r="GO441" s="27"/>
      <c r="GP441" s="27"/>
      <c r="GQ441" s="27"/>
      <c r="GR441" s="27"/>
      <c r="GS441" s="27"/>
      <c r="GT441" s="27"/>
      <c r="GU441" s="27"/>
      <c r="GV441" s="27"/>
      <c r="GW441" s="27"/>
      <c r="GX441" s="27"/>
      <c r="GY441" s="27"/>
      <c r="GZ441" s="27"/>
      <c r="HA441" s="27"/>
      <c r="HB441" s="27"/>
      <c r="HC441" s="27"/>
      <c r="HD441" s="27"/>
      <c r="HE441" s="27"/>
      <c r="HF441" s="27"/>
      <c r="HG441" s="27"/>
      <c r="HH441" s="27"/>
      <c r="HI441" s="27"/>
      <c r="HJ441" s="27"/>
      <c r="HK441" s="27"/>
      <c r="HL441" s="27"/>
      <c r="HM441" s="27"/>
      <c r="HN441" s="27"/>
      <c r="HO441" s="27"/>
      <c r="HP441" s="27"/>
      <c r="HQ441" s="27"/>
      <c r="HR441" s="27"/>
      <c r="HS441" s="27"/>
      <c r="HT441" s="27"/>
      <c r="HU441" s="27"/>
      <c r="HV441" s="27"/>
      <c r="HW441" s="27"/>
      <c r="HX441" s="27"/>
      <c r="HY441" s="27"/>
      <c r="HZ441" s="27"/>
      <c r="IA441" s="27"/>
      <c r="IB441" s="27"/>
      <c r="IC441" s="27"/>
      <c r="ID441" s="27"/>
      <c r="IE441" s="27"/>
      <c r="IF441" s="27"/>
    </row>
    <row r="442" spans="1:240" s="32" customFormat="1" ht="49.5" customHeight="1">
      <c r="A442" s="47" t="s">
        <v>41</v>
      </c>
      <c r="B442" s="21" t="s">
        <v>38</v>
      </c>
      <c r="C442" s="47"/>
      <c r="D442" s="21"/>
      <c r="E442" s="21"/>
      <c r="F442" s="21"/>
      <c r="G442" s="21"/>
      <c r="H442" s="21"/>
      <c r="I442" s="21"/>
      <c r="J442" s="21"/>
      <c r="K442" s="160">
        <f>+K443+K452+K466+K468</f>
        <v>28070</v>
      </c>
      <c r="L442" s="160">
        <f>+L443+L452+L466+L468</f>
        <v>28070</v>
      </c>
      <c r="M442" s="160"/>
      <c r="N442" s="160"/>
      <c r="O442" s="160"/>
      <c r="P442" s="22"/>
      <c r="Q442" s="22"/>
      <c r="R442" s="22"/>
      <c r="S442" s="22"/>
      <c r="T442" s="22"/>
      <c r="U442" s="22"/>
      <c r="V442" s="22"/>
      <c r="W442" s="22"/>
      <c r="X442" s="22"/>
      <c r="Y442" s="22"/>
      <c r="Z442" s="22"/>
      <c r="AA442" s="22"/>
      <c r="AB442" s="22"/>
      <c r="AC442" s="22"/>
      <c r="AD442" s="22"/>
      <c r="AE442" s="22"/>
      <c r="AF442" s="22"/>
      <c r="AG442" s="22"/>
      <c r="AH442" s="22"/>
      <c r="AI442" s="22"/>
      <c r="AJ442" s="22"/>
      <c r="AK442" s="22"/>
      <c r="AL442" s="22"/>
      <c r="AM442" s="22"/>
      <c r="AN442" s="22"/>
      <c r="AO442" s="22"/>
      <c r="AP442" s="22"/>
      <c r="AQ442" s="22"/>
      <c r="AR442" s="22"/>
      <c r="AS442" s="22"/>
      <c r="AT442" s="22"/>
      <c r="AU442" s="22"/>
      <c r="AV442" s="22"/>
      <c r="AW442" s="22"/>
      <c r="AX442" s="22"/>
      <c r="AY442" s="22"/>
      <c r="AZ442" s="22"/>
      <c r="BA442" s="22"/>
      <c r="BB442" s="22"/>
      <c r="BC442" s="22"/>
      <c r="BD442" s="22"/>
      <c r="BE442" s="22"/>
      <c r="BF442" s="22"/>
      <c r="BG442" s="22"/>
      <c r="BH442" s="22"/>
      <c r="BI442" s="22"/>
      <c r="BJ442" s="22"/>
      <c r="BK442" s="22"/>
      <c r="BL442" s="22"/>
      <c r="BM442" s="22"/>
      <c r="BN442" s="22"/>
      <c r="BO442" s="22"/>
      <c r="BP442" s="22"/>
      <c r="BQ442" s="22"/>
      <c r="BR442" s="22"/>
      <c r="BS442" s="22"/>
      <c r="BT442" s="22"/>
      <c r="BU442" s="22"/>
      <c r="BV442" s="22"/>
      <c r="BW442" s="22"/>
      <c r="BX442" s="22"/>
      <c r="BY442" s="22"/>
      <c r="BZ442" s="22"/>
      <c r="CA442" s="22"/>
      <c r="CB442" s="22"/>
      <c r="CC442" s="22"/>
      <c r="CD442" s="22"/>
      <c r="CE442" s="22"/>
      <c r="CF442" s="22"/>
      <c r="CG442" s="22"/>
      <c r="CH442" s="22"/>
      <c r="CI442" s="22"/>
      <c r="CJ442" s="22"/>
      <c r="CK442" s="22"/>
      <c r="CL442" s="22"/>
      <c r="CM442" s="22"/>
      <c r="CN442" s="22"/>
      <c r="CO442" s="22"/>
      <c r="CP442" s="22"/>
      <c r="CQ442" s="22"/>
      <c r="CR442" s="22"/>
      <c r="CS442" s="22"/>
      <c r="CT442" s="22"/>
      <c r="CU442" s="22"/>
      <c r="CV442" s="22"/>
      <c r="CW442" s="22"/>
      <c r="CX442" s="22"/>
      <c r="CY442" s="22"/>
      <c r="CZ442" s="22"/>
      <c r="DA442" s="22"/>
      <c r="DB442" s="22"/>
      <c r="DC442" s="22"/>
      <c r="DD442" s="22"/>
      <c r="DE442" s="22"/>
      <c r="DF442" s="22"/>
      <c r="DG442" s="22"/>
      <c r="DH442" s="22"/>
      <c r="DI442" s="22"/>
      <c r="DJ442" s="22"/>
      <c r="DK442" s="22"/>
      <c r="DL442" s="22"/>
      <c r="DM442" s="22"/>
      <c r="DN442" s="22"/>
      <c r="DO442" s="22"/>
      <c r="DP442" s="22"/>
      <c r="DQ442" s="22"/>
      <c r="DR442" s="22"/>
      <c r="DS442" s="22"/>
      <c r="DT442" s="22"/>
      <c r="DU442" s="22"/>
      <c r="DV442" s="22"/>
      <c r="DW442" s="22"/>
      <c r="DX442" s="22"/>
      <c r="DY442" s="22"/>
      <c r="DZ442" s="22"/>
      <c r="EA442" s="22"/>
      <c r="EB442" s="22"/>
      <c r="EC442" s="22"/>
      <c r="ED442" s="22"/>
      <c r="EE442" s="22"/>
      <c r="EF442" s="22"/>
      <c r="EG442" s="22"/>
      <c r="EH442" s="22"/>
      <c r="EI442" s="22"/>
      <c r="EJ442" s="22"/>
      <c r="EK442" s="22"/>
      <c r="EL442" s="22"/>
      <c r="EM442" s="22"/>
      <c r="EN442" s="22"/>
      <c r="EO442" s="22"/>
      <c r="EP442" s="22"/>
      <c r="EQ442" s="22"/>
      <c r="ER442" s="22"/>
      <c r="ES442" s="22"/>
      <c r="ET442" s="22"/>
      <c r="EU442" s="22"/>
      <c r="EV442" s="22"/>
      <c r="EW442" s="22"/>
      <c r="EX442" s="22"/>
      <c r="EY442" s="22"/>
      <c r="EZ442" s="22"/>
      <c r="FA442" s="22"/>
      <c r="FB442" s="22"/>
      <c r="FC442" s="22"/>
      <c r="FD442" s="22"/>
      <c r="FE442" s="22"/>
      <c r="FF442" s="22"/>
      <c r="FG442" s="22"/>
      <c r="FH442" s="22"/>
      <c r="FI442" s="22"/>
      <c r="FJ442" s="22"/>
      <c r="FK442" s="22"/>
      <c r="FL442" s="22"/>
      <c r="FM442" s="22"/>
      <c r="FN442" s="22"/>
      <c r="FO442" s="22"/>
      <c r="FP442" s="22"/>
      <c r="FQ442" s="22"/>
      <c r="FR442" s="22"/>
      <c r="FS442" s="22"/>
      <c r="FT442" s="22"/>
      <c r="FU442" s="22"/>
      <c r="FV442" s="22"/>
      <c r="FW442" s="22"/>
      <c r="FX442" s="22"/>
      <c r="FY442" s="22"/>
      <c r="FZ442" s="22"/>
      <c r="GA442" s="22"/>
      <c r="GB442" s="22"/>
      <c r="GC442" s="22"/>
      <c r="GD442" s="22"/>
      <c r="GE442" s="22"/>
      <c r="GF442" s="22"/>
      <c r="GG442" s="22"/>
      <c r="GH442" s="22"/>
      <c r="GI442" s="22"/>
      <c r="GJ442" s="22"/>
      <c r="GK442" s="22"/>
      <c r="GL442" s="22"/>
      <c r="GM442" s="22"/>
      <c r="GN442" s="22"/>
      <c r="GO442" s="22"/>
      <c r="GP442" s="22"/>
      <c r="GQ442" s="22"/>
      <c r="GR442" s="22"/>
      <c r="GS442" s="22"/>
      <c r="GT442" s="22"/>
      <c r="GU442" s="22"/>
      <c r="GV442" s="22"/>
      <c r="GW442" s="22"/>
      <c r="GX442" s="22"/>
      <c r="GY442" s="22"/>
      <c r="GZ442" s="22"/>
      <c r="HA442" s="22"/>
      <c r="HB442" s="22"/>
      <c r="HC442" s="22"/>
      <c r="HD442" s="22"/>
      <c r="HE442" s="22"/>
      <c r="HF442" s="22"/>
      <c r="HG442" s="22"/>
      <c r="HH442" s="22"/>
      <c r="HI442" s="22"/>
      <c r="HJ442" s="22"/>
      <c r="HK442" s="22"/>
      <c r="HL442" s="22"/>
      <c r="HM442" s="22"/>
      <c r="HN442" s="22"/>
      <c r="HO442" s="22"/>
      <c r="HP442" s="22"/>
      <c r="HQ442" s="22"/>
      <c r="HR442" s="22"/>
      <c r="HS442" s="22"/>
      <c r="HT442" s="22"/>
      <c r="HU442" s="22"/>
      <c r="HV442" s="22"/>
      <c r="HW442" s="22"/>
      <c r="HX442" s="22"/>
      <c r="HY442" s="22"/>
      <c r="HZ442" s="22"/>
      <c r="IA442" s="22"/>
      <c r="IB442" s="22"/>
      <c r="IC442" s="22"/>
      <c r="ID442" s="22"/>
      <c r="IE442" s="22"/>
      <c r="IF442" s="22"/>
    </row>
    <row r="443" spans="1:240" s="22" customFormat="1" ht="33" customHeight="1">
      <c r="A443" s="47">
        <v>1</v>
      </c>
      <c r="B443" s="21" t="s">
        <v>234</v>
      </c>
      <c r="C443" s="47"/>
      <c r="D443" s="21"/>
      <c r="E443" s="21"/>
      <c r="F443" s="21"/>
      <c r="G443" s="21"/>
      <c r="H443" s="21"/>
      <c r="I443" s="21"/>
      <c r="J443" s="21"/>
      <c r="K443" s="160">
        <f>+SUM(K444:K451)</f>
        <v>9200</v>
      </c>
      <c r="L443" s="160">
        <f>+SUM(L444:L451)</f>
        <v>9200</v>
      </c>
      <c r="M443" s="160"/>
      <c r="N443" s="160"/>
      <c r="O443" s="160"/>
    </row>
    <row r="444" spans="1:240" s="32" customFormat="1" ht="43.5" customHeight="1">
      <c r="A444" s="47"/>
      <c r="B444" s="23" t="s">
        <v>248</v>
      </c>
      <c r="C444" s="20" t="s">
        <v>236</v>
      </c>
      <c r="D444" s="31"/>
      <c r="E444" s="31"/>
      <c r="F444" s="21"/>
      <c r="G444" s="21"/>
      <c r="H444" s="21"/>
      <c r="I444" s="31"/>
      <c r="J444" s="31"/>
      <c r="K444" s="50">
        <v>4500</v>
      </c>
      <c r="L444" s="50">
        <v>4500</v>
      </c>
      <c r="M444" s="102"/>
      <c r="N444" s="102"/>
      <c r="O444" s="102"/>
    </row>
    <row r="445" spans="1:240" s="32" customFormat="1" ht="45.95" customHeight="1">
      <c r="A445" s="47"/>
      <c r="B445" s="23" t="s">
        <v>266</v>
      </c>
      <c r="C445" s="20" t="s">
        <v>236</v>
      </c>
      <c r="D445" s="31"/>
      <c r="E445" s="31"/>
      <c r="F445" s="31"/>
      <c r="G445" s="31"/>
      <c r="H445" s="31"/>
      <c r="I445" s="31"/>
      <c r="J445" s="31"/>
      <c r="K445" s="50">
        <v>500</v>
      </c>
      <c r="L445" s="50">
        <v>500</v>
      </c>
      <c r="M445" s="102"/>
      <c r="N445" s="102"/>
      <c r="O445" s="102"/>
    </row>
    <row r="446" spans="1:240" s="32" customFormat="1" ht="51" customHeight="1">
      <c r="A446" s="47"/>
      <c r="B446" s="23" t="s">
        <v>268</v>
      </c>
      <c r="C446" s="20" t="s">
        <v>236</v>
      </c>
      <c r="D446" s="31"/>
      <c r="E446" s="31"/>
      <c r="F446" s="31"/>
      <c r="G446" s="31"/>
      <c r="H446" s="31"/>
      <c r="I446" s="31"/>
      <c r="J446" s="31"/>
      <c r="K446" s="50">
        <v>500</v>
      </c>
      <c r="L446" s="50">
        <v>500</v>
      </c>
      <c r="M446" s="102"/>
      <c r="N446" s="102"/>
      <c r="O446" s="102"/>
    </row>
    <row r="447" spans="1:240" s="32" customFormat="1" ht="53.45" customHeight="1">
      <c r="A447" s="47"/>
      <c r="B447" s="23" t="s">
        <v>270</v>
      </c>
      <c r="C447" s="20" t="s">
        <v>236</v>
      </c>
      <c r="D447" s="31"/>
      <c r="E447" s="31"/>
      <c r="F447" s="31"/>
      <c r="G447" s="31"/>
      <c r="H447" s="31"/>
      <c r="I447" s="31"/>
      <c r="J447" s="31"/>
      <c r="K447" s="50">
        <v>500</v>
      </c>
      <c r="L447" s="50">
        <v>500</v>
      </c>
      <c r="M447" s="102"/>
      <c r="N447" s="102"/>
      <c r="O447" s="102"/>
    </row>
    <row r="448" spans="1:240" s="32" customFormat="1" ht="44.45" customHeight="1">
      <c r="A448" s="47"/>
      <c r="B448" s="23" t="s">
        <v>250</v>
      </c>
      <c r="C448" s="20" t="s">
        <v>236</v>
      </c>
      <c r="D448" s="31"/>
      <c r="E448" s="31"/>
      <c r="F448" s="31"/>
      <c r="G448" s="31"/>
      <c r="H448" s="31"/>
      <c r="I448" s="31"/>
      <c r="J448" s="31"/>
      <c r="K448" s="50">
        <v>2200</v>
      </c>
      <c r="L448" s="50">
        <v>2200</v>
      </c>
      <c r="M448" s="102"/>
      <c r="N448" s="102"/>
      <c r="O448" s="102"/>
    </row>
    <row r="449" spans="1:15" s="32" customFormat="1" ht="51.95" customHeight="1">
      <c r="A449" s="47"/>
      <c r="B449" s="23" t="s">
        <v>251</v>
      </c>
      <c r="C449" s="20" t="s">
        <v>236</v>
      </c>
      <c r="D449" s="31"/>
      <c r="E449" s="31"/>
      <c r="F449" s="31"/>
      <c r="G449" s="31"/>
      <c r="H449" s="31"/>
      <c r="I449" s="31"/>
      <c r="J449" s="31"/>
      <c r="K449" s="50">
        <v>500</v>
      </c>
      <c r="L449" s="50">
        <v>500</v>
      </c>
      <c r="M449" s="102"/>
      <c r="N449" s="102"/>
      <c r="O449" s="102"/>
    </row>
    <row r="450" spans="1:15" s="32" customFormat="1" ht="47.1" customHeight="1">
      <c r="A450" s="47"/>
      <c r="B450" s="181" t="s">
        <v>2732</v>
      </c>
      <c r="C450" s="20" t="s">
        <v>236</v>
      </c>
      <c r="D450" s="31"/>
      <c r="E450" s="31"/>
      <c r="F450" s="31"/>
      <c r="G450" s="31"/>
      <c r="H450" s="31"/>
      <c r="I450" s="31"/>
      <c r="J450" s="31"/>
      <c r="K450" s="320">
        <v>200</v>
      </c>
      <c r="L450" s="320">
        <v>200</v>
      </c>
      <c r="M450" s="102"/>
      <c r="N450" s="102"/>
      <c r="O450" s="102"/>
    </row>
    <row r="451" spans="1:15" s="32" customFormat="1" ht="50.45" customHeight="1">
      <c r="A451" s="47"/>
      <c r="B451" s="31" t="s">
        <v>2731</v>
      </c>
      <c r="C451" s="20" t="s">
        <v>236</v>
      </c>
      <c r="D451" s="31"/>
      <c r="E451" s="31"/>
      <c r="F451" s="31"/>
      <c r="G451" s="31"/>
      <c r="H451" s="31"/>
      <c r="I451" s="31"/>
      <c r="J451" s="31"/>
      <c r="K451" s="320">
        <v>300</v>
      </c>
      <c r="L451" s="320">
        <v>300</v>
      </c>
      <c r="M451" s="102"/>
      <c r="N451" s="102"/>
      <c r="O451" s="102"/>
    </row>
    <row r="452" spans="1:15" s="22" customFormat="1" ht="30.6" customHeight="1">
      <c r="A452" s="47">
        <v>2</v>
      </c>
      <c r="B452" s="21" t="s">
        <v>354</v>
      </c>
      <c r="C452" s="47"/>
      <c r="D452" s="21"/>
      <c r="E452" s="21"/>
      <c r="F452" s="21"/>
      <c r="G452" s="21"/>
      <c r="H452" s="21"/>
      <c r="I452" s="21"/>
      <c r="J452" s="21"/>
      <c r="K452" s="160">
        <f>+SUM(K453:K465)</f>
        <v>13770</v>
      </c>
      <c r="L452" s="160">
        <f>+SUM(L453:L465)</f>
        <v>13770</v>
      </c>
      <c r="M452" s="160"/>
      <c r="N452" s="160"/>
      <c r="O452" s="160"/>
    </row>
    <row r="453" spans="1:15" s="63" customFormat="1" ht="48.6" customHeight="1">
      <c r="A453" s="20"/>
      <c r="B453" s="31" t="s">
        <v>356</v>
      </c>
      <c r="C453" s="98" t="s">
        <v>236</v>
      </c>
      <c r="D453" s="31"/>
      <c r="E453" s="31"/>
      <c r="F453" s="31"/>
      <c r="G453" s="31"/>
      <c r="H453" s="31"/>
      <c r="I453" s="31"/>
      <c r="J453" s="31"/>
      <c r="K453" s="102">
        <v>2500</v>
      </c>
      <c r="L453" s="102">
        <v>2500</v>
      </c>
      <c r="M453" s="102"/>
      <c r="N453" s="102"/>
      <c r="O453" s="102"/>
    </row>
    <row r="454" spans="1:15" s="63" customFormat="1" ht="51" customHeight="1">
      <c r="A454" s="20"/>
      <c r="B454" s="31" t="s">
        <v>358</v>
      </c>
      <c r="C454" s="98" t="s">
        <v>236</v>
      </c>
      <c r="D454" s="31"/>
      <c r="E454" s="31"/>
      <c r="F454" s="31"/>
      <c r="G454" s="31"/>
      <c r="H454" s="31"/>
      <c r="I454" s="31"/>
      <c r="J454" s="31"/>
      <c r="K454" s="102">
        <v>2000</v>
      </c>
      <c r="L454" s="102">
        <v>2000</v>
      </c>
      <c r="M454" s="102"/>
      <c r="N454" s="102"/>
      <c r="O454" s="102"/>
    </row>
    <row r="455" spans="1:15" s="63" customFormat="1" ht="50.1" customHeight="1">
      <c r="A455" s="20"/>
      <c r="B455" s="31" t="s">
        <v>359</v>
      </c>
      <c r="C455" s="98" t="s">
        <v>236</v>
      </c>
      <c r="D455" s="62"/>
      <c r="E455" s="62"/>
      <c r="F455" s="62"/>
      <c r="G455" s="62"/>
      <c r="H455" s="62"/>
      <c r="I455" s="62"/>
      <c r="J455" s="62"/>
      <c r="K455" s="102">
        <v>750</v>
      </c>
      <c r="L455" s="102">
        <v>750</v>
      </c>
      <c r="M455" s="317"/>
      <c r="N455" s="317"/>
      <c r="O455" s="317"/>
    </row>
    <row r="456" spans="1:15" s="63" customFormat="1" ht="49.5" customHeight="1">
      <c r="A456" s="20"/>
      <c r="B456" s="31" t="s">
        <v>360</v>
      </c>
      <c r="C456" s="98" t="s">
        <v>236</v>
      </c>
      <c r="D456" s="62"/>
      <c r="E456" s="62"/>
      <c r="F456" s="62"/>
      <c r="G456" s="62"/>
      <c r="H456" s="62"/>
      <c r="I456" s="62"/>
      <c r="J456" s="62"/>
      <c r="K456" s="102">
        <v>120</v>
      </c>
      <c r="L456" s="102">
        <v>120</v>
      </c>
      <c r="M456" s="317"/>
      <c r="N456" s="317"/>
      <c r="O456" s="317"/>
    </row>
    <row r="457" spans="1:15" s="63" customFormat="1" ht="47.45" customHeight="1">
      <c r="A457" s="20"/>
      <c r="B457" s="31" t="s">
        <v>368</v>
      </c>
      <c r="C457" s="20" t="s">
        <v>236</v>
      </c>
      <c r="D457" s="62"/>
      <c r="E457" s="62"/>
      <c r="F457" s="62"/>
      <c r="G457" s="62"/>
      <c r="H457" s="62"/>
      <c r="I457" s="62"/>
      <c r="J457" s="62"/>
      <c r="K457" s="102">
        <v>450</v>
      </c>
      <c r="L457" s="102">
        <v>450</v>
      </c>
      <c r="M457" s="317"/>
      <c r="N457" s="317"/>
      <c r="O457" s="317"/>
    </row>
    <row r="458" spans="1:15" s="63" customFormat="1" ht="51" customHeight="1">
      <c r="A458" s="20"/>
      <c r="B458" s="23" t="s">
        <v>1453</v>
      </c>
      <c r="C458" s="20" t="s">
        <v>236</v>
      </c>
      <c r="D458" s="62"/>
      <c r="E458" s="62"/>
      <c r="F458" s="62"/>
      <c r="G458" s="62"/>
      <c r="H458" s="62"/>
      <c r="I458" s="62"/>
      <c r="J458" s="62"/>
      <c r="K458" s="102">
        <v>3000</v>
      </c>
      <c r="L458" s="102">
        <v>3000</v>
      </c>
      <c r="M458" s="317"/>
      <c r="N458" s="317"/>
      <c r="O458" s="317"/>
    </row>
    <row r="459" spans="1:15" s="63" customFormat="1" ht="50.1" customHeight="1">
      <c r="A459" s="20"/>
      <c r="B459" s="23" t="s">
        <v>1454</v>
      </c>
      <c r="C459" s="20" t="s">
        <v>236</v>
      </c>
      <c r="D459" s="62"/>
      <c r="E459" s="62"/>
      <c r="F459" s="62"/>
      <c r="G459" s="62"/>
      <c r="H459" s="62"/>
      <c r="I459" s="62"/>
      <c r="J459" s="62"/>
      <c r="K459" s="102">
        <v>400</v>
      </c>
      <c r="L459" s="102">
        <v>400</v>
      </c>
      <c r="M459" s="317"/>
      <c r="N459" s="317"/>
      <c r="O459" s="317"/>
    </row>
    <row r="460" spans="1:15" s="63" customFormat="1" ht="42.95" customHeight="1">
      <c r="A460" s="20"/>
      <c r="B460" s="23" t="s">
        <v>1455</v>
      </c>
      <c r="C460" s="20" t="s">
        <v>236</v>
      </c>
      <c r="D460" s="62"/>
      <c r="E460" s="62"/>
      <c r="F460" s="62"/>
      <c r="G460" s="62"/>
      <c r="H460" s="62"/>
      <c r="I460" s="62"/>
      <c r="J460" s="62"/>
      <c r="K460" s="102">
        <v>500</v>
      </c>
      <c r="L460" s="102">
        <v>500</v>
      </c>
      <c r="M460" s="317"/>
      <c r="N460" s="317"/>
      <c r="O460" s="317"/>
    </row>
    <row r="461" spans="1:15" s="63" customFormat="1" ht="50.45" customHeight="1">
      <c r="A461" s="20"/>
      <c r="B461" s="23" t="s">
        <v>1456</v>
      </c>
      <c r="C461" s="20" t="s">
        <v>236</v>
      </c>
      <c r="D461" s="62"/>
      <c r="E461" s="62"/>
      <c r="F461" s="62"/>
      <c r="G461" s="62"/>
      <c r="H461" s="62"/>
      <c r="I461" s="62"/>
      <c r="J461" s="62"/>
      <c r="K461" s="102">
        <v>1500</v>
      </c>
      <c r="L461" s="102">
        <v>1500</v>
      </c>
      <c r="M461" s="317"/>
      <c r="N461" s="317"/>
      <c r="O461" s="317"/>
    </row>
    <row r="462" spans="1:15" s="63" customFormat="1" ht="42.6" customHeight="1">
      <c r="A462" s="20"/>
      <c r="B462" s="23" t="s">
        <v>1457</v>
      </c>
      <c r="C462" s="20" t="s">
        <v>236</v>
      </c>
      <c r="D462" s="62"/>
      <c r="E462" s="62"/>
      <c r="F462" s="62"/>
      <c r="G462" s="62"/>
      <c r="H462" s="62"/>
      <c r="I462" s="62"/>
      <c r="J462" s="62"/>
      <c r="K462" s="102">
        <v>350</v>
      </c>
      <c r="L462" s="102">
        <v>350</v>
      </c>
      <c r="M462" s="317"/>
      <c r="N462" s="317"/>
      <c r="O462" s="317"/>
    </row>
    <row r="463" spans="1:15" s="63" customFormat="1" ht="49.5" customHeight="1">
      <c r="A463" s="20"/>
      <c r="B463" s="23" t="s">
        <v>1458</v>
      </c>
      <c r="C463" s="20" t="s">
        <v>236</v>
      </c>
      <c r="D463" s="62"/>
      <c r="E463" s="62"/>
      <c r="F463" s="62"/>
      <c r="G463" s="62"/>
      <c r="H463" s="62"/>
      <c r="I463" s="62"/>
      <c r="J463" s="62"/>
      <c r="K463" s="102">
        <v>800</v>
      </c>
      <c r="L463" s="102">
        <v>800</v>
      </c>
      <c r="M463" s="317"/>
      <c r="N463" s="317"/>
      <c r="O463" s="317"/>
    </row>
    <row r="464" spans="1:15" s="63" customFormat="1" ht="48" customHeight="1">
      <c r="A464" s="20"/>
      <c r="B464" s="23" t="s">
        <v>1459</v>
      </c>
      <c r="C464" s="20" t="s">
        <v>236</v>
      </c>
      <c r="D464" s="62"/>
      <c r="E464" s="62"/>
      <c r="F464" s="62"/>
      <c r="G464" s="62"/>
      <c r="H464" s="62"/>
      <c r="I464" s="62"/>
      <c r="J464" s="62"/>
      <c r="K464" s="102">
        <v>650</v>
      </c>
      <c r="L464" s="102">
        <v>650</v>
      </c>
      <c r="M464" s="317"/>
      <c r="N464" s="317"/>
      <c r="O464" s="317"/>
    </row>
    <row r="465" spans="1:240" s="63" customFormat="1" ht="53.25" customHeight="1">
      <c r="A465" s="20"/>
      <c r="B465" s="23" t="s">
        <v>1470</v>
      </c>
      <c r="C465" s="20" t="s">
        <v>236</v>
      </c>
      <c r="D465" s="62"/>
      <c r="E465" s="62"/>
      <c r="F465" s="62"/>
      <c r="G465" s="62"/>
      <c r="H465" s="62"/>
      <c r="I465" s="62"/>
      <c r="J465" s="62"/>
      <c r="K465" s="102">
        <v>750</v>
      </c>
      <c r="L465" s="102">
        <v>750</v>
      </c>
      <c r="M465" s="317"/>
      <c r="N465" s="317"/>
      <c r="O465" s="317"/>
    </row>
    <row r="466" spans="1:240" s="22" customFormat="1" ht="29.1" customHeight="1">
      <c r="A466" s="47">
        <v>3</v>
      </c>
      <c r="B466" s="21" t="s">
        <v>101</v>
      </c>
      <c r="C466" s="47"/>
      <c r="D466" s="21"/>
      <c r="E466" s="21"/>
      <c r="F466" s="21"/>
      <c r="G466" s="21"/>
      <c r="H466" s="21"/>
      <c r="I466" s="21"/>
      <c r="J466" s="21"/>
      <c r="K466" s="160">
        <f>+K467</f>
        <v>2000</v>
      </c>
      <c r="L466" s="160">
        <f>+L467</f>
        <v>2000</v>
      </c>
      <c r="M466" s="160"/>
      <c r="N466" s="160"/>
      <c r="O466" s="160"/>
    </row>
    <row r="467" spans="1:240" s="32" customFormat="1" ht="37.5">
      <c r="A467" s="20"/>
      <c r="B467" s="31" t="s">
        <v>1696</v>
      </c>
      <c r="C467" s="20" t="s">
        <v>236</v>
      </c>
      <c r="D467" s="31"/>
      <c r="E467" s="31"/>
      <c r="F467" s="31"/>
      <c r="G467" s="31"/>
      <c r="H467" s="31"/>
      <c r="I467" s="31"/>
      <c r="J467" s="31"/>
      <c r="K467" s="331">
        <v>2000</v>
      </c>
      <c r="L467" s="331">
        <v>2000</v>
      </c>
      <c r="M467" s="102"/>
      <c r="N467" s="102"/>
      <c r="O467" s="102"/>
    </row>
    <row r="468" spans="1:240" s="32" customFormat="1" ht="33.950000000000003" customHeight="1">
      <c r="A468" s="47">
        <f>+A466+1</f>
        <v>4</v>
      </c>
      <c r="B468" s="21" t="s">
        <v>949</v>
      </c>
      <c r="C468" s="47"/>
      <c r="D468" s="21"/>
      <c r="E468" s="21"/>
      <c r="F468" s="21"/>
      <c r="G468" s="21"/>
      <c r="H468" s="21"/>
      <c r="I468" s="21"/>
      <c r="J468" s="21"/>
      <c r="K468" s="337">
        <f>SUM(K469:K476)</f>
        <v>3100</v>
      </c>
      <c r="L468" s="337">
        <f>SUM(L469:L476)</f>
        <v>3100</v>
      </c>
      <c r="M468" s="160"/>
      <c r="N468" s="160"/>
      <c r="O468" s="160"/>
    </row>
    <row r="469" spans="1:240" s="32" customFormat="1" ht="49.5" customHeight="1">
      <c r="A469" s="20"/>
      <c r="B469" s="31" t="s">
        <v>2676</v>
      </c>
      <c r="C469" s="20" t="s">
        <v>2236</v>
      </c>
      <c r="D469" s="31"/>
      <c r="E469" s="31"/>
      <c r="F469" s="31"/>
      <c r="G469" s="31"/>
      <c r="H469" s="31"/>
      <c r="I469" s="31"/>
      <c r="J469" s="31"/>
      <c r="K469" s="102">
        <f>+L469</f>
        <v>500</v>
      </c>
      <c r="L469" s="102">
        <v>500</v>
      </c>
      <c r="M469" s="102"/>
      <c r="N469" s="102"/>
      <c r="O469" s="102"/>
    </row>
    <row r="470" spans="1:240" s="32" customFormat="1" ht="37.5">
      <c r="A470" s="20"/>
      <c r="B470" s="31" t="s">
        <v>2678</v>
      </c>
      <c r="C470" s="20" t="s">
        <v>2236</v>
      </c>
      <c r="D470" s="31"/>
      <c r="E470" s="31"/>
      <c r="F470" s="31"/>
      <c r="G470" s="31"/>
      <c r="H470" s="31"/>
      <c r="I470" s="31"/>
      <c r="J470" s="31"/>
      <c r="K470" s="102">
        <f t="shared" ref="K470:K476" si="7">+L470</f>
        <v>400</v>
      </c>
      <c r="L470" s="102">
        <v>400</v>
      </c>
      <c r="M470" s="102"/>
      <c r="N470" s="102"/>
      <c r="O470" s="102"/>
    </row>
    <row r="471" spans="1:240" s="32" customFormat="1" ht="37.5">
      <c r="A471" s="20"/>
      <c r="B471" s="31" t="s">
        <v>2682</v>
      </c>
      <c r="C471" s="20" t="s">
        <v>2236</v>
      </c>
      <c r="D471" s="31"/>
      <c r="E471" s="31"/>
      <c r="F471" s="31"/>
      <c r="G471" s="31"/>
      <c r="H471" s="31"/>
      <c r="I471" s="31"/>
      <c r="J471" s="31"/>
      <c r="K471" s="102">
        <f t="shared" si="7"/>
        <v>300</v>
      </c>
      <c r="L471" s="102">
        <v>300</v>
      </c>
      <c r="M471" s="102"/>
      <c r="N471" s="102"/>
      <c r="O471" s="102"/>
    </row>
    <row r="472" spans="1:240" s="32" customFormat="1" ht="50.1" customHeight="1">
      <c r="A472" s="20"/>
      <c r="B472" s="31" t="s">
        <v>2686</v>
      </c>
      <c r="C472" s="20" t="s">
        <v>2236</v>
      </c>
      <c r="D472" s="31"/>
      <c r="E472" s="31"/>
      <c r="F472" s="31"/>
      <c r="G472" s="31"/>
      <c r="H472" s="31"/>
      <c r="I472" s="31"/>
      <c r="J472" s="31"/>
      <c r="K472" s="102">
        <f t="shared" si="7"/>
        <v>300</v>
      </c>
      <c r="L472" s="102">
        <v>300</v>
      </c>
      <c r="M472" s="102"/>
      <c r="N472" s="102"/>
      <c r="O472" s="102"/>
    </row>
    <row r="473" spans="1:240" s="32" customFormat="1" ht="50.1" customHeight="1">
      <c r="A473" s="20"/>
      <c r="B473" s="31" t="s">
        <v>2688</v>
      </c>
      <c r="C473" s="20" t="s">
        <v>2236</v>
      </c>
      <c r="D473" s="31"/>
      <c r="E473" s="31"/>
      <c r="F473" s="31"/>
      <c r="G473" s="31"/>
      <c r="H473" s="31"/>
      <c r="I473" s="31"/>
      <c r="J473" s="31"/>
      <c r="K473" s="102">
        <f t="shared" si="7"/>
        <v>700</v>
      </c>
      <c r="L473" s="102">
        <v>700</v>
      </c>
      <c r="M473" s="102"/>
      <c r="N473" s="102"/>
      <c r="O473" s="102"/>
    </row>
    <row r="474" spans="1:240" s="32" customFormat="1" ht="50.1" customHeight="1">
      <c r="A474" s="20"/>
      <c r="B474" s="31" t="s">
        <v>2692</v>
      </c>
      <c r="C474" s="20" t="s">
        <v>2236</v>
      </c>
      <c r="D474" s="31"/>
      <c r="E474" s="31"/>
      <c r="F474" s="31"/>
      <c r="G474" s="31"/>
      <c r="H474" s="31"/>
      <c r="I474" s="31"/>
      <c r="J474" s="31"/>
      <c r="K474" s="102">
        <f t="shared" si="7"/>
        <v>300</v>
      </c>
      <c r="L474" s="102">
        <v>300</v>
      </c>
      <c r="M474" s="102"/>
      <c r="N474" s="102"/>
      <c r="O474" s="102"/>
    </row>
    <row r="475" spans="1:240" s="32" customFormat="1" ht="46.5" customHeight="1">
      <c r="A475" s="20"/>
      <c r="B475" s="31" t="s">
        <v>2694</v>
      </c>
      <c r="C475" s="20" t="s">
        <v>2236</v>
      </c>
      <c r="D475" s="31"/>
      <c r="E475" s="31"/>
      <c r="F475" s="31"/>
      <c r="G475" s="31"/>
      <c r="H475" s="31"/>
      <c r="I475" s="31"/>
      <c r="J475" s="31"/>
      <c r="K475" s="102">
        <f t="shared" si="7"/>
        <v>300</v>
      </c>
      <c r="L475" s="102">
        <v>300</v>
      </c>
      <c r="M475" s="102"/>
      <c r="N475" s="102"/>
      <c r="O475" s="102"/>
    </row>
    <row r="476" spans="1:240" s="32" customFormat="1" ht="45.6" customHeight="1">
      <c r="A476" s="20"/>
      <c r="B476" s="31" t="s">
        <v>2695</v>
      </c>
      <c r="C476" s="20" t="s">
        <v>2236</v>
      </c>
      <c r="D476" s="31"/>
      <c r="E476" s="31"/>
      <c r="F476" s="31"/>
      <c r="G476" s="31"/>
      <c r="H476" s="31"/>
      <c r="I476" s="31"/>
      <c r="J476" s="31"/>
      <c r="K476" s="102">
        <f t="shared" si="7"/>
        <v>300</v>
      </c>
      <c r="L476" s="102">
        <v>300</v>
      </c>
      <c r="M476" s="102"/>
      <c r="N476" s="102"/>
      <c r="O476" s="102"/>
    </row>
    <row r="477" spans="1:240" s="32" customFormat="1">
      <c r="A477" s="47" t="s">
        <v>39</v>
      </c>
      <c r="B477" s="21" t="s">
        <v>40</v>
      </c>
      <c r="C477" s="47"/>
      <c r="D477" s="21"/>
      <c r="E477" s="21"/>
      <c r="F477" s="21"/>
      <c r="G477" s="21"/>
      <c r="H477" s="21"/>
      <c r="I477" s="21"/>
      <c r="J477" s="21"/>
      <c r="K477" s="160"/>
      <c r="L477" s="160"/>
      <c r="M477" s="160"/>
      <c r="N477" s="160"/>
      <c r="O477" s="160"/>
      <c r="P477" s="22"/>
      <c r="Q477" s="22"/>
      <c r="R477" s="22"/>
      <c r="S477" s="22"/>
      <c r="T477" s="22"/>
      <c r="U477" s="22"/>
      <c r="V477" s="22"/>
      <c r="W477" s="22"/>
      <c r="X477" s="22"/>
      <c r="Y477" s="22"/>
      <c r="Z477" s="22"/>
      <c r="AA477" s="22"/>
      <c r="AB477" s="22"/>
      <c r="AC477" s="22"/>
      <c r="AD477" s="22"/>
      <c r="AE477" s="22"/>
      <c r="AF477" s="22"/>
      <c r="AG477" s="22"/>
      <c r="AH477" s="22"/>
      <c r="AI477" s="22"/>
      <c r="AJ477" s="22"/>
      <c r="AK477" s="22"/>
      <c r="AL477" s="22"/>
      <c r="AM477" s="22"/>
      <c r="AN477" s="22"/>
      <c r="AO477" s="22"/>
      <c r="AP477" s="22"/>
      <c r="AQ477" s="22"/>
      <c r="AR477" s="22"/>
      <c r="AS477" s="22"/>
      <c r="AT477" s="22"/>
      <c r="AU477" s="22"/>
      <c r="AV477" s="22"/>
      <c r="AW477" s="22"/>
      <c r="AX477" s="22"/>
      <c r="AY477" s="22"/>
      <c r="AZ477" s="22"/>
      <c r="BA477" s="22"/>
      <c r="BB477" s="22"/>
      <c r="BC477" s="22"/>
      <c r="BD477" s="22"/>
      <c r="BE477" s="22"/>
      <c r="BF477" s="22"/>
      <c r="BG477" s="22"/>
      <c r="BH477" s="22"/>
      <c r="BI477" s="22"/>
      <c r="BJ477" s="22"/>
      <c r="BK477" s="22"/>
      <c r="BL477" s="22"/>
      <c r="BM477" s="22"/>
      <c r="BN477" s="22"/>
      <c r="BO477" s="22"/>
      <c r="BP477" s="22"/>
      <c r="BQ477" s="22"/>
      <c r="BR477" s="22"/>
      <c r="BS477" s="22"/>
      <c r="BT477" s="22"/>
      <c r="BU477" s="22"/>
      <c r="BV477" s="22"/>
      <c r="BW477" s="22"/>
      <c r="BX477" s="22"/>
      <c r="BY477" s="22"/>
      <c r="BZ477" s="22"/>
      <c r="CA477" s="22"/>
      <c r="CB477" s="22"/>
      <c r="CC477" s="22"/>
      <c r="CD477" s="22"/>
      <c r="CE477" s="22"/>
      <c r="CF477" s="22"/>
      <c r="CG477" s="22"/>
      <c r="CH477" s="22"/>
      <c r="CI477" s="22"/>
      <c r="CJ477" s="22"/>
      <c r="CK477" s="22"/>
      <c r="CL477" s="22"/>
      <c r="CM477" s="22"/>
      <c r="CN477" s="22"/>
      <c r="CO477" s="22"/>
      <c r="CP477" s="22"/>
      <c r="CQ477" s="22"/>
      <c r="CR477" s="22"/>
      <c r="CS477" s="22"/>
      <c r="CT477" s="22"/>
      <c r="CU477" s="22"/>
      <c r="CV477" s="22"/>
      <c r="CW477" s="22"/>
      <c r="CX477" s="22"/>
      <c r="CY477" s="22"/>
      <c r="CZ477" s="22"/>
      <c r="DA477" s="22"/>
      <c r="DB477" s="22"/>
      <c r="DC477" s="22"/>
      <c r="DD477" s="22"/>
      <c r="DE477" s="22"/>
      <c r="DF477" s="22"/>
      <c r="DG477" s="22"/>
      <c r="DH477" s="22"/>
      <c r="DI477" s="22"/>
      <c r="DJ477" s="22"/>
      <c r="DK477" s="22"/>
      <c r="DL477" s="22"/>
      <c r="DM477" s="22"/>
      <c r="DN477" s="22"/>
      <c r="DO477" s="22"/>
      <c r="DP477" s="22"/>
      <c r="DQ477" s="22"/>
      <c r="DR477" s="22"/>
      <c r="DS477" s="22"/>
      <c r="DT477" s="22"/>
      <c r="DU477" s="22"/>
      <c r="DV477" s="22"/>
      <c r="DW477" s="22"/>
      <c r="DX477" s="22"/>
      <c r="DY477" s="22"/>
      <c r="DZ477" s="22"/>
      <c r="EA477" s="22"/>
      <c r="EB477" s="22"/>
      <c r="EC477" s="22"/>
      <c r="ED477" s="22"/>
      <c r="EE477" s="22"/>
      <c r="EF477" s="22"/>
      <c r="EG477" s="22"/>
      <c r="EH477" s="22"/>
      <c r="EI477" s="22"/>
      <c r="EJ477" s="22"/>
      <c r="EK477" s="22"/>
      <c r="EL477" s="22"/>
      <c r="EM477" s="22"/>
      <c r="EN477" s="22"/>
      <c r="EO477" s="22"/>
      <c r="EP477" s="22"/>
      <c r="EQ477" s="22"/>
      <c r="ER477" s="22"/>
      <c r="ES477" s="22"/>
      <c r="ET477" s="22"/>
      <c r="EU477" s="22"/>
      <c r="EV477" s="22"/>
      <c r="EW477" s="22"/>
      <c r="EX477" s="22"/>
      <c r="EY477" s="22"/>
      <c r="EZ477" s="22"/>
      <c r="FA477" s="22"/>
      <c r="FB477" s="22"/>
      <c r="FC477" s="22"/>
      <c r="FD477" s="22"/>
      <c r="FE477" s="22"/>
      <c r="FF477" s="22"/>
      <c r="FG477" s="22"/>
      <c r="FH477" s="22"/>
      <c r="FI477" s="22"/>
      <c r="FJ477" s="22"/>
      <c r="FK477" s="22"/>
      <c r="FL477" s="22"/>
      <c r="FM477" s="22"/>
      <c r="FN477" s="22"/>
      <c r="FO477" s="22"/>
      <c r="FP477" s="22"/>
      <c r="FQ477" s="22"/>
      <c r="FR477" s="22"/>
      <c r="FS477" s="22"/>
      <c r="FT477" s="22"/>
      <c r="FU477" s="22"/>
      <c r="FV477" s="22"/>
      <c r="FW477" s="22"/>
      <c r="FX477" s="22"/>
      <c r="FY477" s="22"/>
      <c r="FZ477" s="22"/>
      <c r="GA477" s="22"/>
      <c r="GB477" s="22"/>
      <c r="GC477" s="22"/>
      <c r="GD477" s="22"/>
      <c r="GE477" s="22"/>
      <c r="GF477" s="22"/>
      <c r="GG477" s="22"/>
      <c r="GH477" s="22"/>
      <c r="GI477" s="22"/>
      <c r="GJ477" s="22"/>
      <c r="GK477" s="22"/>
      <c r="GL477" s="22"/>
      <c r="GM477" s="22"/>
      <c r="GN477" s="22"/>
      <c r="GO477" s="22"/>
      <c r="GP477" s="22"/>
      <c r="GQ477" s="22"/>
      <c r="GR477" s="22"/>
      <c r="GS477" s="22"/>
      <c r="GT477" s="22"/>
      <c r="GU477" s="22"/>
      <c r="GV477" s="22"/>
      <c r="GW477" s="22"/>
      <c r="GX477" s="22"/>
      <c r="GY477" s="22"/>
      <c r="GZ477" s="22"/>
      <c r="HA477" s="22"/>
      <c r="HB477" s="22"/>
      <c r="HC477" s="22"/>
      <c r="HD477" s="22"/>
      <c r="HE477" s="22"/>
      <c r="HF477" s="22"/>
      <c r="HG477" s="22"/>
      <c r="HH477" s="22"/>
      <c r="HI477" s="22"/>
      <c r="HJ477" s="22"/>
      <c r="HK477" s="22"/>
      <c r="HL477" s="22"/>
      <c r="HM477" s="22"/>
      <c r="HN477" s="22"/>
      <c r="HO477" s="22"/>
      <c r="HP477" s="22"/>
      <c r="HQ477" s="22"/>
      <c r="HR477" s="22"/>
      <c r="HS477" s="22"/>
      <c r="HT477" s="22"/>
      <c r="HU477" s="22"/>
      <c r="HV477" s="22"/>
      <c r="HW477" s="22"/>
      <c r="HX477" s="22"/>
      <c r="HY477" s="22"/>
      <c r="HZ477" s="22"/>
      <c r="IA477" s="22"/>
      <c r="IB477" s="22"/>
      <c r="IC477" s="22"/>
      <c r="ID477" s="22"/>
      <c r="IE477" s="22"/>
      <c r="IF477" s="22"/>
    </row>
    <row r="478" spans="1:240" s="32" customFormat="1" ht="34.5" customHeight="1">
      <c r="A478" s="118"/>
      <c r="B478" s="115" t="s">
        <v>67</v>
      </c>
      <c r="C478" s="118"/>
      <c r="D478" s="115"/>
      <c r="E478" s="115"/>
      <c r="F478" s="115"/>
      <c r="G478" s="115"/>
      <c r="H478" s="115"/>
      <c r="I478" s="115"/>
      <c r="J478" s="115"/>
      <c r="K478" s="319">
        <f>+K479</f>
        <v>71342</v>
      </c>
      <c r="L478" s="319">
        <f>+L479</f>
        <v>68727.5</v>
      </c>
      <c r="M478" s="319"/>
      <c r="N478" s="319"/>
      <c r="O478" s="319"/>
      <c r="P478" s="119"/>
      <c r="Q478" s="119"/>
      <c r="R478" s="119"/>
      <c r="S478" s="119"/>
      <c r="T478" s="119"/>
      <c r="U478" s="119"/>
      <c r="V478" s="119"/>
      <c r="W478" s="119"/>
      <c r="X478" s="119"/>
      <c r="Y478" s="119"/>
      <c r="Z478" s="119"/>
      <c r="AA478" s="119"/>
      <c r="AB478" s="119"/>
      <c r="AC478" s="119"/>
      <c r="AD478" s="119"/>
      <c r="AE478" s="119"/>
      <c r="AF478" s="119"/>
      <c r="AG478" s="119"/>
      <c r="AH478" s="119"/>
      <c r="AI478" s="119"/>
      <c r="AJ478" s="119"/>
      <c r="AK478" s="119"/>
      <c r="AL478" s="119"/>
      <c r="AM478" s="119"/>
      <c r="AN478" s="119"/>
      <c r="AO478" s="119"/>
      <c r="AP478" s="119"/>
      <c r="AQ478" s="119"/>
      <c r="AR478" s="119"/>
      <c r="AS478" s="119"/>
      <c r="AT478" s="119"/>
      <c r="AU478" s="119"/>
      <c r="AV478" s="119"/>
      <c r="AW478" s="119"/>
      <c r="AX478" s="119"/>
      <c r="AY478" s="119"/>
      <c r="AZ478" s="119"/>
      <c r="BA478" s="119"/>
      <c r="BB478" s="119"/>
      <c r="BC478" s="119"/>
      <c r="BD478" s="119"/>
      <c r="BE478" s="119"/>
      <c r="BF478" s="119"/>
      <c r="BG478" s="119"/>
      <c r="BH478" s="119"/>
      <c r="BI478" s="119"/>
      <c r="BJ478" s="119"/>
      <c r="BK478" s="119"/>
      <c r="BL478" s="119"/>
      <c r="BM478" s="119"/>
      <c r="BN478" s="119"/>
      <c r="BO478" s="119"/>
      <c r="BP478" s="119"/>
      <c r="BQ478" s="119"/>
      <c r="BR478" s="119"/>
      <c r="BS478" s="119"/>
      <c r="BT478" s="119"/>
      <c r="BU478" s="119"/>
      <c r="BV478" s="119"/>
      <c r="BW478" s="119"/>
      <c r="BX478" s="119"/>
      <c r="BY478" s="119"/>
      <c r="BZ478" s="119"/>
      <c r="CA478" s="119"/>
      <c r="CB478" s="119"/>
      <c r="CC478" s="119"/>
      <c r="CD478" s="119"/>
      <c r="CE478" s="119"/>
      <c r="CF478" s="119"/>
      <c r="CG478" s="119"/>
      <c r="CH478" s="119"/>
      <c r="CI478" s="119"/>
      <c r="CJ478" s="119"/>
      <c r="CK478" s="119"/>
      <c r="CL478" s="119"/>
      <c r="CM478" s="119"/>
      <c r="CN478" s="119"/>
      <c r="CO478" s="119"/>
      <c r="CP478" s="119"/>
      <c r="CQ478" s="119"/>
      <c r="CR478" s="119"/>
      <c r="CS478" s="119"/>
      <c r="CT478" s="119"/>
      <c r="CU478" s="119"/>
      <c r="CV478" s="119"/>
      <c r="CW478" s="119"/>
      <c r="CX478" s="119"/>
      <c r="CY478" s="119"/>
      <c r="CZ478" s="119"/>
      <c r="DA478" s="119"/>
      <c r="DB478" s="119"/>
      <c r="DC478" s="119"/>
      <c r="DD478" s="119"/>
      <c r="DE478" s="119"/>
      <c r="DF478" s="119"/>
      <c r="DG478" s="119"/>
      <c r="DH478" s="119"/>
      <c r="DI478" s="119"/>
      <c r="DJ478" s="119"/>
      <c r="DK478" s="119"/>
      <c r="DL478" s="119"/>
      <c r="DM478" s="119"/>
      <c r="DN478" s="119"/>
      <c r="DO478" s="119"/>
      <c r="DP478" s="119"/>
      <c r="DQ478" s="119"/>
      <c r="DR478" s="119"/>
      <c r="DS478" s="119"/>
      <c r="DT478" s="119"/>
      <c r="DU478" s="119"/>
      <c r="DV478" s="119"/>
      <c r="DW478" s="119"/>
      <c r="DX478" s="119"/>
      <c r="DY478" s="119"/>
      <c r="DZ478" s="119"/>
      <c r="EA478" s="119"/>
      <c r="EB478" s="119"/>
      <c r="EC478" s="119"/>
      <c r="ED478" s="119"/>
      <c r="EE478" s="119"/>
      <c r="EF478" s="119"/>
      <c r="EG478" s="119"/>
      <c r="EH478" s="119"/>
      <c r="EI478" s="119"/>
      <c r="EJ478" s="119"/>
      <c r="EK478" s="119"/>
      <c r="EL478" s="119"/>
      <c r="EM478" s="119"/>
      <c r="EN478" s="119"/>
      <c r="EO478" s="119"/>
      <c r="EP478" s="119"/>
      <c r="EQ478" s="119"/>
      <c r="ER478" s="119"/>
      <c r="ES478" s="119"/>
      <c r="ET478" s="119"/>
      <c r="EU478" s="119"/>
      <c r="EV478" s="119"/>
      <c r="EW478" s="119"/>
      <c r="EX478" s="119"/>
      <c r="EY478" s="119"/>
      <c r="EZ478" s="119"/>
      <c r="FA478" s="119"/>
      <c r="FB478" s="119"/>
      <c r="FC478" s="119"/>
      <c r="FD478" s="119"/>
      <c r="FE478" s="119"/>
      <c r="FF478" s="119"/>
      <c r="FG478" s="119"/>
      <c r="FH478" s="119"/>
      <c r="FI478" s="119"/>
      <c r="FJ478" s="119"/>
      <c r="FK478" s="119"/>
      <c r="FL478" s="119"/>
      <c r="FM478" s="119"/>
      <c r="FN478" s="119"/>
      <c r="FO478" s="119"/>
      <c r="FP478" s="119"/>
      <c r="FQ478" s="119"/>
      <c r="FR478" s="119"/>
      <c r="FS478" s="119"/>
      <c r="FT478" s="119"/>
      <c r="FU478" s="119"/>
      <c r="FV478" s="119"/>
      <c r="FW478" s="119"/>
      <c r="FX478" s="119"/>
      <c r="FY478" s="119"/>
      <c r="FZ478" s="119"/>
      <c r="GA478" s="119"/>
      <c r="GB478" s="119"/>
      <c r="GC478" s="119"/>
      <c r="GD478" s="119"/>
      <c r="GE478" s="119"/>
      <c r="GF478" s="119"/>
      <c r="GG478" s="119"/>
      <c r="GH478" s="119"/>
      <c r="GI478" s="119"/>
      <c r="GJ478" s="119"/>
      <c r="GK478" s="119"/>
      <c r="GL478" s="119"/>
      <c r="GM478" s="119"/>
      <c r="GN478" s="119"/>
      <c r="GO478" s="119"/>
      <c r="GP478" s="119"/>
      <c r="GQ478" s="119"/>
      <c r="GR478" s="119"/>
      <c r="GS478" s="119"/>
      <c r="GT478" s="119"/>
      <c r="GU478" s="119"/>
      <c r="GV478" s="119"/>
      <c r="GW478" s="119"/>
      <c r="GX478" s="119"/>
      <c r="GY478" s="119"/>
      <c r="GZ478" s="119"/>
      <c r="HA478" s="119"/>
      <c r="HB478" s="119"/>
      <c r="HC478" s="119"/>
      <c r="HD478" s="119"/>
      <c r="HE478" s="119"/>
      <c r="HF478" s="119"/>
      <c r="HG478" s="119"/>
      <c r="HH478" s="119"/>
      <c r="HI478" s="119"/>
      <c r="HJ478" s="119"/>
      <c r="HK478" s="119"/>
      <c r="HL478" s="119"/>
      <c r="HM478" s="119"/>
      <c r="HN478" s="119"/>
      <c r="HO478" s="119"/>
      <c r="HP478" s="119"/>
      <c r="HQ478" s="119"/>
      <c r="HR478" s="119"/>
      <c r="HS478" s="119"/>
      <c r="HT478" s="119"/>
      <c r="HU478" s="119"/>
      <c r="HV478" s="119"/>
      <c r="HW478" s="119"/>
      <c r="HX478" s="119"/>
      <c r="HY478" s="119"/>
      <c r="HZ478" s="119"/>
      <c r="IA478" s="119"/>
      <c r="IB478" s="119"/>
      <c r="IC478" s="119"/>
      <c r="ID478" s="119"/>
      <c r="IE478" s="119"/>
      <c r="IF478" s="119"/>
    </row>
    <row r="479" spans="1:240" s="32" customFormat="1" ht="69.95" customHeight="1">
      <c r="A479" s="20"/>
      <c r="B479" s="31" t="s">
        <v>137</v>
      </c>
      <c r="C479" s="20"/>
      <c r="D479" s="31"/>
      <c r="E479" s="31"/>
      <c r="F479" s="31"/>
      <c r="G479" s="31"/>
      <c r="H479" s="31"/>
      <c r="I479" s="31"/>
      <c r="J479" s="31"/>
      <c r="K479" s="102">
        <f>+K480+K504+K506+K515+K537+K549+K554</f>
        <v>71342</v>
      </c>
      <c r="L479" s="102">
        <f>+L480+L504+L506+L515+L537+L549+L554</f>
        <v>68727.5</v>
      </c>
      <c r="M479" s="102"/>
      <c r="N479" s="102"/>
      <c r="O479" s="102"/>
    </row>
    <row r="480" spans="1:240" s="22" customFormat="1" ht="27.95" customHeight="1">
      <c r="A480" s="47">
        <v>1</v>
      </c>
      <c r="B480" s="21" t="s">
        <v>1197</v>
      </c>
      <c r="C480" s="47"/>
      <c r="D480" s="21"/>
      <c r="E480" s="21"/>
      <c r="F480" s="21"/>
      <c r="G480" s="21"/>
      <c r="H480" s="21"/>
      <c r="I480" s="21"/>
      <c r="J480" s="21"/>
      <c r="K480" s="160">
        <f>+SUM(K481:K503)</f>
        <v>14340</v>
      </c>
      <c r="L480" s="160">
        <f>+SUM(L481:L503)</f>
        <v>14340</v>
      </c>
      <c r="M480" s="160"/>
      <c r="N480" s="160"/>
      <c r="O480" s="160"/>
    </row>
    <row r="481" spans="1:15" s="22" customFormat="1" ht="43.5" customHeight="1">
      <c r="A481" s="20"/>
      <c r="B481" s="31" t="s">
        <v>2257</v>
      </c>
      <c r="C481" s="20" t="s">
        <v>2236</v>
      </c>
      <c r="D481" s="31"/>
      <c r="E481" s="31"/>
      <c r="F481" s="21"/>
      <c r="G481" s="21"/>
      <c r="H481" s="21"/>
      <c r="I481" s="21"/>
      <c r="J481" s="21"/>
      <c r="K481" s="102">
        <v>200</v>
      </c>
      <c r="L481" s="102">
        <v>200</v>
      </c>
      <c r="M481" s="160"/>
      <c r="N481" s="160"/>
      <c r="O481" s="160"/>
    </row>
    <row r="482" spans="1:15" s="22" customFormat="1" ht="49.5" customHeight="1">
      <c r="A482" s="20"/>
      <c r="B482" s="31" t="s">
        <v>2258</v>
      </c>
      <c r="C482" s="20" t="s">
        <v>2236</v>
      </c>
      <c r="D482" s="31"/>
      <c r="E482" s="31"/>
      <c r="F482" s="21"/>
      <c r="G482" s="21"/>
      <c r="H482" s="21"/>
      <c r="I482" s="21"/>
      <c r="J482" s="21"/>
      <c r="K482" s="102">
        <v>200</v>
      </c>
      <c r="L482" s="102">
        <v>200</v>
      </c>
      <c r="M482" s="160"/>
      <c r="N482" s="160"/>
      <c r="O482" s="160"/>
    </row>
    <row r="483" spans="1:15" s="22" customFormat="1" ht="45" customHeight="1">
      <c r="A483" s="20"/>
      <c r="B483" s="31" t="s">
        <v>2259</v>
      </c>
      <c r="C483" s="20" t="s">
        <v>2236</v>
      </c>
      <c r="D483" s="31"/>
      <c r="E483" s="31"/>
      <c r="F483" s="21"/>
      <c r="G483" s="21"/>
      <c r="H483" s="21"/>
      <c r="I483" s="21"/>
      <c r="J483" s="21"/>
      <c r="K483" s="102">
        <v>100</v>
      </c>
      <c r="L483" s="102">
        <v>100</v>
      </c>
      <c r="M483" s="160"/>
      <c r="N483" s="160"/>
      <c r="O483" s="160"/>
    </row>
    <row r="484" spans="1:15" s="22" customFormat="1" ht="37.5">
      <c r="A484" s="20"/>
      <c r="B484" s="23" t="s">
        <v>1204</v>
      </c>
      <c r="C484" s="20" t="s">
        <v>2236</v>
      </c>
      <c r="D484" s="31"/>
      <c r="E484" s="31"/>
      <c r="F484" s="21"/>
      <c r="G484" s="21"/>
      <c r="H484" s="21"/>
      <c r="I484" s="21"/>
      <c r="J484" s="21"/>
      <c r="K484" s="102">
        <v>500</v>
      </c>
      <c r="L484" s="102">
        <v>500</v>
      </c>
      <c r="M484" s="160"/>
      <c r="N484" s="160"/>
      <c r="O484" s="160"/>
    </row>
    <row r="485" spans="1:15" s="22" customFormat="1">
      <c r="A485" s="20"/>
      <c r="B485" s="31" t="s">
        <v>2260</v>
      </c>
      <c r="C485" s="20" t="s">
        <v>2236</v>
      </c>
      <c r="D485" s="31"/>
      <c r="E485" s="31"/>
      <c r="F485" s="21"/>
      <c r="G485" s="21"/>
      <c r="H485" s="21"/>
      <c r="I485" s="21"/>
      <c r="J485" s="21"/>
      <c r="K485" s="102">
        <v>600</v>
      </c>
      <c r="L485" s="102">
        <v>600</v>
      </c>
      <c r="M485" s="160"/>
      <c r="N485" s="160"/>
      <c r="O485" s="160"/>
    </row>
    <row r="486" spans="1:15" s="22" customFormat="1" ht="44.45" customHeight="1">
      <c r="A486" s="20"/>
      <c r="B486" s="23" t="s">
        <v>2261</v>
      </c>
      <c r="C486" s="20" t="s">
        <v>2236</v>
      </c>
      <c r="D486" s="31"/>
      <c r="E486" s="31"/>
      <c r="F486" s="21"/>
      <c r="G486" s="21"/>
      <c r="H486" s="21"/>
      <c r="I486" s="21"/>
      <c r="J486" s="21"/>
      <c r="K486" s="102">
        <v>500</v>
      </c>
      <c r="L486" s="102">
        <v>500</v>
      </c>
      <c r="M486" s="160"/>
      <c r="N486" s="160"/>
      <c r="O486" s="160"/>
    </row>
    <row r="487" spans="1:15" s="22" customFormat="1" ht="37.5">
      <c r="A487" s="20"/>
      <c r="B487" s="23" t="s">
        <v>1238</v>
      </c>
      <c r="C487" s="20" t="s">
        <v>2236</v>
      </c>
      <c r="D487" s="31"/>
      <c r="E487" s="31"/>
      <c r="F487" s="21"/>
      <c r="G487" s="21"/>
      <c r="H487" s="21"/>
      <c r="I487" s="21"/>
      <c r="J487" s="21"/>
      <c r="K487" s="102">
        <v>300</v>
      </c>
      <c r="L487" s="102">
        <v>300</v>
      </c>
      <c r="M487" s="160"/>
      <c r="N487" s="160"/>
      <c r="O487" s="160"/>
    </row>
    <row r="488" spans="1:15" s="22" customFormat="1" ht="37.5">
      <c r="A488" s="20"/>
      <c r="B488" s="23" t="s">
        <v>1233</v>
      </c>
      <c r="C488" s="20" t="s">
        <v>2236</v>
      </c>
      <c r="D488" s="147"/>
      <c r="E488" s="147"/>
      <c r="F488" s="21"/>
      <c r="G488" s="21"/>
      <c r="H488" s="21"/>
      <c r="I488" s="21"/>
      <c r="J488" s="21"/>
      <c r="K488" s="338">
        <v>1080</v>
      </c>
      <c r="L488" s="338">
        <v>1080</v>
      </c>
      <c r="M488" s="160"/>
      <c r="N488" s="160"/>
      <c r="O488" s="160"/>
    </row>
    <row r="489" spans="1:15" s="22" customFormat="1" ht="37.5">
      <c r="A489" s="20"/>
      <c r="B489" s="23" t="s">
        <v>1236</v>
      </c>
      <c r="C489" s="20" t="s">
        <v>2236</v>
      </c>
      <c r="D489" s="147"/>
      <c r="E489" s="147"/>
      <c r="F489" s="21"/>
      <c r="G489" s="21"/>
      <c r="H489" s="21"/>
      <c r="I489" s="21"/>
      <c r="J489" s="21"/>
      <c r="K489" s="338">
        <v>1800</v>
      </c>
      <c r="L489" s="338">
        <v>1800</v>
      </c>
      <c r="M489" s="160"/>
      <c r="N489" s="160"/>
      <c r="O489" s="160"/>
    </row>
    <row r="490" spans="1:15" s="22" customFormat="1" ht="37.5">
      <c r="A490" s="20"/>
      <c r="B490" s="23" t="s">
        <v>2262</v>
      </c>
      <c r="C490" s="20" t="s">
        <v>2236</v>
      </c>
      <c r="D490" s="147"/>
      <c r="E490" s="147"/>
      <c r="F490" s="21"/>
      <c r="G490" s="21"/>
      <c r="H490" s="21"/>
      <c r="I490" s="21"/>
      <c r="J490" s="21"/>
      <c r="K490" s="338">
        <v>1200</v>
      </c>
      <c r="L490" s="338">
        <v>1200</v>
      </c>
      <c r="M490" s="160"/>
      <c r="N490" s="160"/>
      <c r="O490" s="160"/>
    </row>
    <row r="491" spans="1:15" s="22" customFormat="1">
      <c r="A491" s="20"/>
      <c r="B491" s="23" t="s">
        <v>1243</v>
      </c>
      <c r="C491" s="20" t="s">
        <v>2236</v>
      </c>
      <c r="D491" s="147"/>
      <c r="E491" s="147"/>
      <c r="F491" s="21"/>
      <c r="G491" s="21"/>
      <c r="H491" s="21"/>
      <c r="I491" s="21"/>
      <c r="J491" s="21"/>
      <c r="K491" s="338">
        <v>1560</v>
      </c>
      <c r="L491" s="338">
        <v>1560</v>
      </c>
      <c r="M491" s="160"/>
      <c r="N491" s="160"/>
      <c r="O491" s="160"/>
    </row>
    <row r="492" spans="1:15" s="22" customFormat="1" ht="37.5">
      <c r="A492" s="20"/>
      <c r="B492" s="48" t="s">
        <v>2263</v>
      </c>
      <c r="C492" s="20" t="s">
        <v>2236</v>
      </c>
      <c r="D492" s="31"/>
      <c r="E492" s="31"/>
      <c r="F492" s="21"/>
      <c r="G492" s="21"/>
      <c r="H492" s="21"/>
      <c r="I492" s="21"/>
      <c r="J492" s="21"/>
      <c r="K492" s="102">
        <v>400</v>
      </c>
      <c r="L492" s="102">
        <v>400</v>
      </c>
      <c r="M492" s="160"/>
      <c r="N492" s="160"/>
      <c r="O492" s="160"/>
    </row>
    <row r="493" spans="1:15" s="22" customFormat="1" ht="45" customHeight="1">
      <c r="A493" s="20"/>
      <c r="B493" s="31" t="s">
        <v>2264</v>
      </c>
      <c r="C493" s="20" t="s">
        <v>2236</v>
      </c>
      <c r="D493" s="31"/>
      <c r="E493" s="31"/>
      <c r="F493" s="21"/>
      <c r="G493" s="21"/>
      <c r="H493" s="21"/>
      <c r="I493" s="21"/>
      <c r="J493" s="21"/>
      <c r="K493" s="102">
        <v>1000</v>
      </c>
      <c r="L493" s="102">
        <v>1000</v>
      </c>
      <c r="M493" s="160"/>
      <c r="N493" s="160"/>
      <c r="O493" s="160"/>
    </row>
    <row r="494" spans="1:15" s="22" customFormat="1" ht="51" customHeight="1">
      <c r="A494" s="20"/>
      <c r="B494" s="31" t="s">
        <v>2265</v>
      </c>
      <c r="C494" s="20" t="s">
        <v>2236</v>
      </c>
      <c r="D494" s="31"/>
      <c r="E494" s="31"/>
      <c r="F494" s="21"/>
      <c r="G494" s="21"/>
      <c r="H494" s="21"/>
      <c r="I494" s="21"/>
      <c r="J494" s="21"/>
      <c r="K494" s="102">
        <v>1000</v>
      </c>
      <c r="L494" s="102">
        <v>1000</v>
      </c>
      <c r="M494" s="160"/>
      <c r="N494" s="160"/>
      <c r="O494" s="160"/>
    </row>
    <row r="495" spans="1:15" s="22" customFormat="1" ht="50.1" customHeight="1">
      <c r="A495" s="20"/>
      <c r="B495" s="23" t="s">
        <v>2266</v>
      </c>
      <c r="C495" s="20" t="s">
        <v>2236</v>
      </c>
      <c r="D495" s="148"/>
      <c r="E495" s="148"/>
      <c r="F495" s="21"/>
      <c r="G495" s="21"/>
      <c r="H495" s="21"/>
      <c r="I495" s="21"/>
      <c r="J495" s="21"/>
      <c r="K495" s="50">
        <v>700</v>
      </c>
      <c r="L495" s="50">
        <v>700</v>
      </c>
      <c r="M495" s="160"/>
      <c r="N495" s="160"/>
      <c r="O495" s="160"/>
    </row>
    <row r="496" spans="1:15" s="22" customFormat="1" ht="37.5">
      <c r="A496" s="20"/>
      <c r="B496" s="23" t="s">
        <v>2267</v>
      </c>
      <c r="C496" s="20" t="s">
        <v>2236</v>
      </c>
      <c r="D496" s="148"/>
      <c r="E496" s="148"/>
      <c r="F496" s="21"/>
      <c r="G496" s="21"/>
      <c r="H496" s="21"/>
      <c r="I496" s="21"/>
      <c r="J496" s="21"/>
      <c r="K496" s="50">
        <v>700</v>
      </c>
      <c r="L496" s="50">
        <v>700</v>
      </c>
      <c r="M496" s="160"/>
      <c r="N496" s="160"/>
      <c r="O496" s="160"/>
    </row>
    <row r="497" spans="1:15" s="22" customFormat="1" ht="37.5">
      <c r="A497" s="20"/>
      <c r="B497" s="23" t="s">
        <v>2268</v>
      </c>
      <c r="C497" s="20" t="s">
        <v>2236</v>
      </c>
      <c r="D497" s="148"/>
      <c r="E497" s="148"/>
      <c r="F497" s="21"/>
      <c r="G497" s="21"/>
      <c r="H497" s="21"/>
      <c r="I497" s="21"/>
      <c r="J497" s="21"/>
      <c r="K497" s="50">
        <v>700</v>
      </c>
      <c r="L497" s="50">
        <v>700</v>
      </c>
      <c r="M497" s="160"/>
      <c r="N497" s="160"/>
      <c r="O497" s="160"/>
    </row>
    <row r="498" spans="1:15" s="22" customFormat="1" ht="37.5">
      <c r="A498" s="20"/>
      <c r="B498" s="23" t="s">
        <v>2269</v>
      </c>
      <c r="C498" s="20" t="s">
        <v>2236</v>
      </c>
      <c r="D498" s="148"/>
      <c r="E498" s="148"/>
      <c r="F498" s="21"/>
      <c r="G498" s="21"/>
      <c r="H498" s="21"/>
      <c r="I498" s="21"/>
      <c r="J498" s="21"/>
      <c r="K498" s="50">
        <v>300</v>
      </c>
      <c r="L498" s="50">
        <v>300</v>
      </c>
      <c r="M498" s="160"/>
      <c r="N498" s="160"/>
      <c r="O498" s="160"/>
    </row>
    <row r="499" spans="1:15" s="22" customFormat="1" ht="37.5">
      <c r="A499" s="20"/>
      <c r="B499" s="23" t="s">
        <v>2270</v>
      </c>
      <c r="C499" s="20" t="s">
        <v>2236</v>
      </c>
      <c r="D499" s="148"/>
      <c r="E499" s="148"/>
      <c r="F499" s="21"/>
      <c r="G499" s="21"/>
      <c r="H499" s="21"/>
      <c r="I499" s="21"/>
      <c r="J499" s="21"/>
      <c r="K499" s="50">
        <v>400</v>
      </c>
      <c r="L499" s="50">
        <v>400</v>
      </c>
      <c r="M499" s="160"/>
      <c r="N499" s="160"/>
      <c r="O499" s="160"/>
    </row>
    <row r="500" spans="1:15" s="22" customFormat="1" ht="37.5">
      <c r="A500" s="20"/>
      <c r="B500" s="23" t="s">
        <v>2271</v>
      </c>
      <c r="C500" s="20" t="s">
        <v>2236</v>
      </c>
      <c r="D500" s="148"/>
      <c r="E500" s="148"/>
      <c r="F500" s="21"/>
      <c r="G500" s="21"/>
      <c r="H500" s="21"/>
      <c r="I500" s="21"/>
      <c r="J500" s="21"/>
      <c r="K500" s="50">
        <v>200</v>
      </c>
      <c r="L500" s="50">
        <v>200</v>
      </c>
      <c r="M500" s="160"/>
      <c r="N500" s="160"/>
      <c r="O500" s="160"/>
    </row>
    <row r="501" spans="1:15" s="22" customFormat="1" ht="37.5">
      <c r="A501" s="20"/>
      <c r="B501" s="23" t="s">
        <v>2272</v>
      </c>
      <c r="C501" s="20" t="s">
        <v>2236</v>
      </c>
      <c r="D501" s="148"/>
      <c r="E501" s="148"/>
      <c r="F501" s="21"/>
      <c r="G501" s="21"/>
      <c r="H501" s="21"/>
      <c r="I501" s="21"/>
      <c r="J501" s="21"/>
      <c r="K501" s="50">
        <v>400</v>
      </c>
      <c r="L501" s="50">
        <v>400</v>
      </c>
      <c r="M501" s="160"/>
      <c r="N501" s="160"/>
      <c r="O501" s="160"/>
    </row>
    <row r="502" spans="1:15" s="22" customFormat="1" ht="37.5">
      <c r="A502" s="20"/>
      <c r="B502" s="23" t="s">
        <v>2273</v>
      </c>
      <c r="C502" s="20" t="s">
        <v>2236</v>
      </c>
      <c r="D502" s="148"/>
      <c r="E502" s="148"/>
      <c r="F502" s="21"/>
      <c r="G502" s="21"/>
      <c r="H502" s="21"/>
      <c r="I502" s="21"/>
      <c r="J502" s="21"/>
      <c r="K502" s="50">
        <v>300</v>
      </c>
      <c r="L502" s="50">
        <v>300</v>
      </c>
      <c r="M502" s="160"/>
      <c r="N502" s="160"/>
      <c r="O502" s="160"/>
    </row>
    <row r="503" spans="1:15" s="22" customFormat="1" ht="44.45" customHeight="1">
      <c r="A503" s="20"/>
      <c r="B503" s="23" t="s">
        <v>2274</v>
      </c>
      <c r="C503" s="20" t="s">
        <v>2236</v>
      </c>
      <c r="D503" s="148"/>
      <c r="E503" s="148"/>
      <c r="F503" s="21"/>
      <c r="G503" s="21"/>
      <c r="H503" s="21"/>
      <c r="I503" s="21"/>
      <c r="J503" s="21"/>
      <c r="K503" s="50">
        <v>200</v>
      </c>
      <c r="L503" s="50">
        <v>200</v>
      </c>
      <c r="M503" s="160"/>
      <c r="N503" s="160"/>
      <c r="O503" s="160"/>
    </row>
    <row r="504" spans="1:15" s="22" customFormat="1" ht="30.6" customHeight="1">
      <c r="A504" s="47">
        <v>2</v>
      </c>
      <c r="B504" s="21" t="s">
        <v>354</v>
      </c>
      <c r="C504" s="47"/>
      <c r="D504" s="21"/>
      <c r="E504" s="21"/>
      <c r="F504" s="21"/>
      <c r="G504" s="21"/>
      <c r="H504" s="21"/>
      <c r="I504" s="21"/>
      <c r="J504" s="21"/>
      <c r="K504" s="160">
        <f>+K505</f>
        <v>2500</v>
      </c>
      <c r="L504" s="160">
        <f>+L505</f>
        <v>2500</v>
      </c>
      <c r="M504" s="160"/>
      <c r="N504" s="160"/>
      <c r="O504" s="160"/>
    </row>
    <row r="505" spans="1:15" s="63" customFormat="1" ht="42" customHeight="1">
      <c r="A505" s="20"/>
      <c r="B505" s="31" t="s">
        <v>1460</v>
      </c>
      <c r="C505" s="20" t="s">
        <v>236</v>
      </c>
      <c r="D505" s="31"/>
      <c r="E505" s="31"/>
      <c r="F505" s="31"/>
      <c r="G505" s="31"/>
      <c r="H505" s="31"/>
      <c r="I505" s="31"/>
      <c r="J505" s="31"/>
      <c r="K505" s="102">
        <v>2500</v>
      </c>
      <c r="L505" s="102">
        <v>2500</v>
      </c>
      <c r="M505" s="317"/>
      <c r="N505" s="317"/>
      <c r="O505" s="317"/>
    </row>
    <row r="506" spans="1:15" s="22" customFormat="1" ht="30.6" customHeight="1">
      <c r="A506" s="47">
        <v>3</v>
      </c>
      <c r="B506" s="21" t="s">
        <v>1129</v>
      </c>
      <c r="C506" s="47"/>
      <c r="D506" s="21"/>
      <c r="E506" s="21"/>
      <c r="F506" s="21"/>
      <c r="G506" s="21"/>
      <c r="H506" s="21"/>
      <c r="I506" s="21"/>
      <c r="J506" s="21"/>
      <c r="K506" s="160">
        <f>+SUM(K507:K514)</f>
        <v>8300</v>
      </c>
      <c r="L506" s="160">
        <f t="shared" ref="L506:O506" si="8">+SUM(L507:L514)</f>
        <v>5685.5</v>
      </c>
      <c r="M506" s="160"/>
      <c r="N506" s="160"/>
      <c r="O506" s="160">
        <f t="shared" si="8"/>
        <v>2614.5</v>
      </c>
    </row>
    <row r="507" spans="1:15" s="105" customFormat="1" ht="49.5" customHeight="1">
      <c r="A507" s="98"/>
      <c r="B507" s="97" t="s">
        <v>1148</v>
      </c>
      <c r="C507" s="98" t="s">
        <v>139</v>
      </c>
      <c r="D507" s="97"/>
      <c r="E507" s="97" t="s">
        <v>1149</v>
      </c>
      <c r="F507" s="97"/>
      <c r="G507" s="97"/>
      <c r="H507" s="97"/>
      <c r="I507" s="97"/>
      <c r="J507" s="97"/>
      <c r="K507" s="145">
        <v>350</v>
      </c>
      <c r="L507" s="145">
        <v>239.75</v>
      </c>
      <c r="M507" s="145"/>
      <c r="N507" s="145"/>
      <c r="O507" s="145">
        <v>110.25</v>
      </c>
    </row>
    <row r="508" spans="1:15" s="105" customFormat="1" ht="37.5">
      <c r="A508" s="98"/>
      <c r="B508" s="48" t="s">
        <v>1150</v>
      </c>
      <c r="C508" s="98" t="s">
        <v>139</v>
      </c>
      <c r="D508" s="97"/>
      <c r="E508" s="97"/>
      <c r="F508" s="97"/>
      <c r="G508" s="97"/>
      <c r="H508" s="97"/>
      <c r="I508" s="97"/>
      <c r="J508" s="97"/>
      <c r="K508" s="145">
        <v>200</v>
      </c>
      <c r="L508" s="145">
        <v>137</v>
      </c>
      <c r="M508" s="145"/>
      <c r="N508" s="145"/>
      <c r="O508" s="145">
        <v>63</v>
      </c>
    </row>
    <row r="509" spans="1:15" s="105" customFormat="1" ht="37.5">
      <c r="A509" s="98"/>
      <c r="B509" s="48" t="s">
        <v>1550</v>
      </c>
      <c r="C509" s="98" t="s">
        <v>141</v>
      </c>
      <c r="D509" s="97"/>
      <c r="E509" s="97"/>
      <c r="F509" s="97"/>
      <c r="G509" s="97"/>
      <c r="H509" s="97"/>
      <c r="I509" s="97"/>
      <c r="J509" s="97"/>
      <c r="K509" s="145">
        <v>2600</v>
      </c>
      <c r="L509" s="145">
        <v>1781</v>
      </c>
      <c r="M509" s="145"/>
      <c r="N509" s="145"/>
      <c r="O509" s="145">
        <v>819</v>
      </c>
    </row>
    <row r="510" spans="1:15" s="105" customFormat="1" ht="45.95" customHeight="1">
      <c r="A510" s="98"/>
      <c r="B510" s="48" t="s">
        <v>1549</v>
      </c>
      <c r="C510" s="98" t="s">
        <v>141</v>
      </c>
      <c r="D510" s="97"/>
      <c r="E510" s="97"/>
      <c r="F510" s="97"/>
      <c r="G510" s="97"/>
      <c r="H510" s="97"/>
      <c r="I510" s="97"/>
      <c r="J510" s="97"/>
      <c r="K510" s="145">
        <v>1600</v>
      </c>
      <c r="L510" s="145">
        <v>1096</v>
      </c>
      <c r="M510" s="145"/>
      <c r="N510" s="145"/>
      <c r="O510" s="145">
        <v>504</v>
      </c>
    </row>
    <row r="511" spans="1:15" s="105" customFormat="1" ht="45" customHeight="1">
      <c r="A511" s="98"/>
      <c r="B511" s="48" t="s">
        <v>1548</v>
      </c>
      <c r="C511" s="98" t="s">
        <v>146</v>
      </c>
      <c r="D511" s="97"/>
      <c r="E511" s="97"/>
      <c r="F511" s="97"/>
      <c r="G511" s="97"/>
      <c r="H511" s="97"/>
      <c r="I511" s="97"/>
      <c r="J511" s="97"/>
      <c r="K511" s="145">
        <v>750</v>
      </c>
      <c r="L511" s="145">
        <v>513.75</v>
      </c>
      <c r="M511" s="145"/>
      <c r="N511" s="145"/>
      <c r="O511" s="145">
        <v>236.25</v>
      </c>
    </row>
    <row r="512" spans="1:15" s="105" customFormat="1" ht="37.5">
      <c r="A512" s="98"/>
      <c r="B512" s="48" t="s">
        <v>1547</v>
      </c>
      <c r="C512" s="98" t="s">
        <v>146</v>
      </c>
      <c r="D512" s="97"/>
      <c r="E512" s="97"/>
      <c r="F512" s="97"/>
      <c r="G512" s="97"/>
      <c r="H512" s="97"/>
      <c r="I512" s="97"/>
      <c r="J512" s="97"/>
      <c r="K512" s="145">
        <v>500</v>
      </c>
      <c r="L512" s="145">
        <v>342.5</v>
      </c>
      <c r="M512" s="145"/>
      <c r="N512" s="145"/>
      <c r="O512" s="145">
        <v>157.5</v>
      </c>
    </row>
    <row r="513" spans="1:15" s="105" customFormat="1" ht="37.5">
      <c r="A513" s="98"/>
      <c r="B513" s="48" t="s">
        <v>1546</v>
      </c>
      <c r="C513" s="98" t="s">
        <v>150</v>
      </c>
      <c r="D513" s="97"/>
      <c r="E513" s="97"/>
      <c r="F513" s="97"/>
      <c r="G513" s="97"/>
      <c r="H513" s="97"/>
      <c r="I513" s="97"/>
      <c r="J513" s="97"/>
      <c r="K513" s="145">
        <v>1300</v>
      </c>
      <c r="L513" s="145">
        <v>890.5</v>
      </c>
      <c r="M513" s="145"/>
      <c r="N513" s="145"/>
      <c r="O513" s="145">
        <v>409.5</v>
      </c>
    </row>
    <row r="514" spans="1:15" s="105" customFormat="1" ht="50.1" customHeight="1">
      <c r="A514" s="98"/>
      <c r="B514" s="48" t="s">
        <v>1545</v>
      </c>
      <c r="C514" s="98" t="s">
        <v>150</v>
      </c>
      <c r="D514" s="97"/>
      <c r="E514" s="97"/>
      <c r="F514" s="97"/>
      <c r="G514" s="97"/>
      <c r="H514" s="97"/>
      <c r="I514" s="97"/>
      <c r="J514" s="97"/>
      <c r="K514" s="145">
        <v>1000</v>
      </c>
      <c r="L514" s="145">
        <v>685</v>
      </c>
      <c r="M514" s="145"/>
      <c r="N514" s="145"/>
      <c r="O514" s="145">
        <v>315</v>
      </c>
    </row>
    <row r="515" spans="1:15" s="22" customFormat="1" ht="33.950000000000003" customHeight="1">
      <c r="A515" s="47">
        <v>4</v>
      </c>
      <c r="B515" s="21" t="s">
        <v>77</v>
      </c>
      <c r="C515" s="47"/>
      <c r="D515" s="21"/>
      <c r="E515" s="21"/>
      <c r="F515" s="21"/>
      <c r="G515" s="21"/>
      <c r="H515" s="21"/>
      <c r="I515" s="21"/>
      <c r="J515" s="21"/>
      <c r="K515" s="160">
        <f>+SUM(K516:K536)</f>
        <v>33700</v>
      </c>
      <c r="L515" s="160">
        <f>+SUM(L516:L536)</f>
        <v>33700</v>
      </c>
      <c r="M515" s="160"/>
      <c r="N515" s="160"/>
      <c r="O515" s="160"/>
    </row>
    <row r="516" spans="1:15" s="105" customFormat="1" ht="37.5">
      <c r="A516" s="98"/>
      <c r="B516" s="97" t="s">
        <v>1638</v>
      </c>
      <c r="C516" s="98" t="s">
        <v>236</v>
      </c>
      <c r="D516" s="97"/>
      <c r="E516" s="97"/>
      <c r="F516" s="97"/>
      <c r="G516" s="97"/>
      <c r="H516" s="97"/>
      <c r="I516" s="97"/>
      <c r="J516" s="97"/>
      <c r="K516" s="145">
        <v>1000</v>
      </c>
      <c r="L516" s="145">
        <v>1000</v>
      </c>
      <c r="M516" s="145"/>
      <c r="N516" s="145"/>
      <c r="O516" s="145"/>
    </row>
    <row r="517" spans="1:15" s="104" customFormat="1" ht="37.5">
      <c r="A517" s="90"/>
      <c r="B517" s="97" t="s">
        <v>1639</v>
      </c>
      <c r="C517" s="98" t="s">
        <v>236</v>
      </c>
      <c r="D517" s="103"/>
      <c r="E517" s="103"/>
      <c r="F517" s="103"/>
      <c r="G517" s="103"/>
      <c r="H517" s="103"/>
      <c r="I517" s="103"/>
      <c r="J517" s="103"/>
      <c r="K517" s="145">
        <v>1000</v>
      </c>
      <c r="L517" s="145">
        <v>1000</v>
      </c>
      <c r="M517" s="318"/>
      <c r="N517" s="318"/>
      <c r="O517" s="318"/>
    </row>
    <row r="518" spans="1:15" s="105" customFormat="1" ht="44.1" customHeight="1">
      <c r="A518" s="98"/>
      <c r="B518" s="97" t="s">
        <v>1640</v>
      </c>
      <c r="C518" s="98" t="s">
        <v>236</v>
      </c>
      <c r="D518" s="97"/>
      <c r="E518" s="97"/>
      <c r="F518" s="97"/>
      <c r="G518" s="97"/>
      <c r="H518" s="97"/>
      <c r="I518" s="97"/>
      <c r="J518" s="97"/>
      <c r="K518" s="145">
        <v>350</v>
      </c>
      <c r="L518" s="145">
        <v>350</v>
      </c>
      <c r="M518" s="145"/>
      <c r="N518" s="145"/>
      <c r="O518" s="145"/>
    </row>
    <row r="519" spans="1:15" s="105" customFormat="1" ht="45.6" customHeight="1">
      <c r="A519" s="90"/>
      <c r="B519" s="97" t="s">
        <v>2946</v>
      </c>
      <c r="C519" s="98" t="s">
        <v>236</v>
      </c>
      <c r="D519" s="97"/>
      <c r="E519" s="97"/>
      <c r="F519" s="97"/>
      <c r="G519" s="97"/>
      <c r="H519" s="97"/>
      <c r="I519" s="97"/>
      <c r="J519" s="97"/>
      <c r="K519" s="145">
        <v>350</v>
      </c>
      <c r="L519" s="145">
        <v>350</v>
      </c>
      <c r="M519" s="145"/>
      <c r="N519" s="145"/>
      <c r="O519" s="145"/>
    </row>
    <row r="520" spans="1:15" s="105" customFormat="1" ht="56.25">
      <c r="A520" s="98"/>
      <c r="B520" s="97" t="s">
        <v>1642</v>
      </c>
      <c r="C520" s="98" t="s">
        <v>236</v>
      </c>
      <c r="D520" s="97"/>
      <c r="E520" s="97"/>
      <c r="F520" s="97"/>
      <c r="G520" s="97"/>
      <c r="H520" s="97"/>
      <c r="I520" s="97"/>
      <c r="J520" s="97"/>
      <c r="K520" s="145">
        <v>500</v>
      </c>
      <c r="L520" s="145">
        <v>500</v>
      </c>
      <c r="M520" s="145"/>
      <c r="N520" s="145"/>
      <c r="O520" s="145"/>
    </row>
    <row r="521" spans="1:15" s="105" customFormat="1" ht="48.6" customHeight="1">
      <c r="A521" s="90"/>
      <c r="B521" s="97" t="s">
        <v>1643</v>
      </c>
      <c r="C521" s="98" t="s">
        <v>236</v>
      </c>
      <c r="D521" s="97"/>
      <c r="E521" s="97"/>
      <c r="F521" s="97"/>
      <c r="G521" s="97"/>
      <c r="H521" s="97"/>
      <c r="I521" s="97"/>
      <c r="J521" s="97"/>
      <c r="K521" s="145">
        <v>400</v>
      </c>
      <c r="L521" s="145">
        <v>400</v>
      </c>
      <c r="M521" s="145"/>
      <c r="N521" s="145"/>
      <c r="O521" s="145"/>
    </row>
    <row r="522" spans="1:15" s="105" customFormat="1" ht="37.5">
      <c r="A522" s="98"/>
      <c r="B522" s="97" t="s">
        <v>1644</v>
      </c>
      <c r="C522" s="98" t="s">
        <v>236</v>
      </c>
      <c r="D522" s="97"/>
      <c r="E522" s="97"/>
      <c r="F522" s="97"/>
      <c r="G522" s="97"/>
      <c r="H522" s="97"/>
      <c r="I522" s="97"/>
      <c r="J522" s="97"/>
      <c r="K522" s="145">
        <v>500</v>
      </c>
      <c r="L522" s="145">
        <v>500</v>
      </c>
      <c r="M522" s="145"/>
      <c r="N522" s="145"/>
      <c r="O522" s="145"/>
    </row>
    <row r="523" spans="1:15" s="105" customFormat="1" ht="45" customHeight="1">
      <c r="A523" s="90"/>
      <c r="B523" s="97" t="s">
        <v>1645</v>
      </c>
      <c r="C523" s="98" t="s">
        <v>236</v>
      </c>
      <c r="D523" s="97"/>
      <c r="E523" s="97"/>
      <c r="F523" s="97"/>
      <c r="G523" s="97"/>
      <c r="H523" s="97"/>
      <c r="I523" s="97"/>
      <c r="J523" s="97"/>
      <c r="K523" s="145">
        <v>850</v>
      </c>
      <c r="L523" s="145">
        <v>850</v>
      </c>
      <c r="M523" s="145"/>
      <c r="N523" s="145"/>
      <c r="O523" s="145"/>
    </row>
    <row r="524" spans="1:15" s="105" customFormat="1" ht="47.45" customHeight="1">
      <c r="A524" s="98"/>
      <c r="B524" s="97" t="s">
        <v>1646</v>
      </c>
      <c r="C524" s="98" t="s">
        <v>236</v>
      </c>
      <c r="D524" s="97"/>
      <c r="E524" s="97"/>
      <c r="F524" s="97"/>
      <c r="G524" s="97"/>
      <c r="H524" s="97"/>
      <c r="I524" s="97"/>
      <c r="J524" s="97"/>
      <c r="K524" s="145">
        <v>550</v>
      </c>
      <c r="L524" s="145">
        <v>550</v>
      </c>
      <c r="M524" s="145"/>
      <c r="N524" s="145"/>
      <c r="O524" s="145"/>
    </row>
    <row r="525" spans="1:15" s="105" customFormat="1" ht="37.5">
      <c r="A525" s="90"/>
      <c r="B525" s="97" t="s">
        <v>1647</v>
      </c>
      <c r="C525" s="98" t="s">
        <v>236</v>
      </c>
      <c r="D525" s="97"/>
      <c r="E525" s="97"/>
      <c r="F525" s="97"/>
      <c r="G525" s="97"/>
      <c r="H525" s="97"/>
      <c r="I525" s="97"/>
      <c r="J525" s="97"/>
      <c r="K525" s="145">
        <v>1000</v>
      </c>
      <c r="L525" s="145">
        <v>1000</v>
      </c>
      <c r="M525" s="145"/>
      <c r="N525" s="145"/>
      <c r="O525" s="145"/>
    </row>
    <row r="526" spans="1:15" s="105" customFormat="1" ht="37.5">
      <c r="A526" s="98"/>
      <c r="B526" s="97" t="s">
        <v>1648</v>
      </c>
      <c r="C526" s="98" t="s">
        <v>236</v>
      </c>
      <c r="D526" s="97"/>
      <c r="E526" s="97"/>
      <c r="F526" s="97"/>
      <c r="G526" s="97"/>
      <c r="H526" s="97"/>
      <c r="I526" s="97"/>
      <c r="J526" s="97"/>
      <c r="K526" s="145">
        <v>200</v>
      </c>
      <c r="L526" s="145">
        <v>200</v>
      </c>
      <c r="M526" s="145"/>
      <c r="N526" s="145"/>
      <c r="O526" s="145"/>
    </row>
    <row r="527" spans="1:15" s="105" customFormat="1" ht="37.5">
      <c r="A527" s="90"/>
      <c r="B527" s="97" t="s">
        <v>1649</v>
      </c>
      <c r="C527" s="98" t="s">
        <v>236</v>
      </c>
      <c r="D527" s="97"/>
      <c r="E527" s="97"/>
      <c r="F527" s="97"/>
      <c r="G527" s="97"/>
      <c r="H527" s="97"/>
      <c r="I527" s="97"/>
      <c r="J527" s="97"/>
      <c r="K527" s="145">
        <v>500</v>
      </c>
      <c r="L527" s="145">
        <v>500</v>
      </c>
      <c r="M527" s="145"/>
      <c r="N527" s="145"/>
      <c r="O527" s="145"/>
    </row>
    <row r="528" spans="1:15" s="105" customFormat="1" ht="42.6" customHeight="1">
      <c r="A528" s="98"/>
      <c r="B528" s="97" t="s">
        <v>1650</v>
      </c>
      <c r="C528" s="98" t="s">
        <v>236</v>
      </c>
      <c r="D528" s="97"/>
      <c r="E528" s="97"/>
      <c r="F528" s="97"/>
      <c r="G528" s="97"/>
      <c r="H528" s="97"/>
      <c r="I528" s="97"/>
      <c r="J528" s="97"/>
      <c r="K528" s="145">
        <v>1000</v>
      </c>
      <c r="L528" s="145">
        <v>1000</v>
      </c>
      <c r="M528" s="145"/>
      <c r="N528" s="145"/>
      <c r="O528" s="145"/>
    </row>
    <row r="529" spans="1:15" s="105" customFormat="1" ht="37.5">
      <c r="A529" s="90"/>
      <c r="B529" s="97" t="s">
        <v>1651</v>
      </c>
      <c r="C529" s="98" t="s">
        <v>236</v>
      </c>
      <c r="D529" s="97"/>
      <c r="E529" s="97"/>
      <c r="F529" s="97"/>
      <c r="G529" s="97"/>
      <c r="H529" s="97"/>
      <c r="I529" s="97"/>
      <c r="J529" s="97"/>
      <c r="K529" s="145">
        <v>500</v>
      </c>
      <c r="L529" s="145">
        <v>500</v>
      </c>
      <c r="M529" s="145"/>
      <c r="N529" s="145"/>
      <c r="O529" s="145"/>
    </row>
    <row r="530" spans="1:15" s="105" customFormat="1" ht="42" customHeight="1">
      <c r="A530" s="98"/>
      <c r="B530" s="97" t="s">
        <v>1652</v>
      </c>
      <c r="C530" s="98" t="s">
        <v>236</v>
      </c>
      <c r="D530" s="97"/>
      <c r="E530" s="97"/>
      <c r="F530" s="97"/>
      <c r="G530" s="97"/>
      <c r="H530" s="97"/>
      <c r="I530" s="97"/>
      <c r="J530" s="97"/>
      <c r="K530" s="145">
        <v>1000</v>
      </c>
      <c r="L530" s="145">
        <v>1000</v>
      </c>
      <c r="M530" s="145"/>
      <c r="N530" s="145"/>
      <c r="O530" s="145"/>
    </row>
    <row r="531" spans="1:15" s="105" customFormat="1" ht="41.45" customHeight="1">
      <c r="A531" s="90"/>
      <c r="B531" s="48" t="s">
        <v>678</v>
      </c>
      <c r="C531" s="98" t="s">
        <v>236</v>
      </c>
      <c r="D531" s="97"/>
      <c r="E531" s="97"/>
      <c r="F531" s="97"/>
      <c r="G531" s="97"/>
      <c r="H531" s="97"/>
      <c r="I531" s="97"/>
      <c r="J531" s="97"/>
      <c r="K531" s="145">
        <v>4000</v>
      </c>
      <c r="L531" s="145">
        <v>4000</v>
      </c>
      <c r="M531" s="145"/>
      <c r="N531" s="145"/>
      <c r="O531" s="145"/>
    </row>
    <row r="532" spans="1:15" s="105" customFormat="1" ht="45.95" customHeight="1">
      <c r="A532" s="98"/>
      <c r="B532" s="48" t="s">
        <v>684</v>
      </c>
      <c r="C532" s="98" t="s">
        <v>236</v>
      </c>
      <c r="D532" s="97"/>
      <c r="E532" s="97"/>
      <c r="F532" s="97"/>
      <c r="G532" s="97"/>
      <c r="H532" s="97"/>
      <c r="I532" s="97"/>
      <c r="J532" s="97"/>
      <c r="K532" s="145">
        <v>5500</v>
      </c>
      <c r="L532" s="145">
        <v>5500</v>
      </c>
      <c r="M532" s="145"/>
      <c r="N532" s="145"/>
      <c r="O532" s="145"/>
    </row>
    <row r="533" spans="1:15" s="105" customFormat="1" ht="42.95" customHeight="1">
      <c r="A533" s="90"/>
      <c r="B533" s="48" t="s">
        <v>687</v>
      </c>
      <c r="C533" s="98" t="s">
        <v>236</v>
      </c>
      <c r="D533" s="97"/>
      <c r="E533" s="97"/>
      <c r="F533" s="97"/>
      <c r="G533" s="97"/>
      <c r="H533" s="97"/>
      <c r="I533" s="97"/>
      <c r="J533" s="97"/>
      <c r="K533" s="145">
        <v>1500</v>
      </c>
      <c r="L533" s="145">
        <v>1500</v>
      </c>
      <c r="M533" s="145"/>
      <c r="N533" s="145"/>
      <c r="O533" s="145"/>
    </row>
    <row r="534" spans="1:15" s="105" customFormat="1" ht="56.25">
      <c r="A534" s="98"/>
      <c r="B534" s="48" t="s">
        <v>703</v>
      </c>
      <c r="C534" s="98" t="s">
        <v>236</v>
      </c>
      <c r="D534" s="97"/>
      <c r="E534" s="97"/>
      <c r="F534" s="97"/>
      <c r="G534" s="97"/>
      <c r="H534" s="97"/>
      <c r="I534" s="97"/>
      <c r="J534" s="97"/>
      <c r="K534" s="145">
        <v>3000</v>
      </c>
      <c r="L534" s="145">
        <v>3000</v>
      </c>
      <c r="M534" s="145"/>
      <c r="N534" s="145"/>
      <c r="O534" s="145"/>
    </row>
    <row r="535" spans="1:15" s="105" customFormat="1" ht="44.1" customHeight="1">
      <c r="A535" s="90"/>
      <c r="B535" s="48" t="s">
        <v>706</v>
      </c>
      <c r="C535" s="98" t="s">
        <v>236</v>
      </c>
      <c r="D535" s="97"/>
      <c r="E535" s="97"/>
      <c r="F535" s="97"/>
      <c r="G535" s="97"/>
      <c r="H535" s="97"/>
      <c r="I535" s="97"/>
      <c r="J535" s="97"/>
      <c r="K535" s="145">
        <v>3000</v>
      </c>
      <c r="L535" s="145">
        <v>3000</v>
      </c>
      <c r="M535" s="145"/>
      <c r="N535" s="145"/>
      <c r="O535" s="145"/>
    </row>
    <row r="536" spans="1:15" s="105" customFormat="1" ht="42.95" customHeight="1">
      <c r="A536" s="98"/>
      <c r="B536" s="48" t="s">
        <v>2945</v>
      </c>
      <c r="C536" s="98" t="s">
        <v>236</v>
      </c>
      <c r="D536" s="97"/>
      <c r="E536" s="97"/>
      <c r="F536" s="97"/>
      <c r="G536" s="97"/>
      <c r="H536" s="97"/>
      <c r="I536" s="97"/>
      <c r="J536" s="97"/>
      <c r="K536" s="145">
        <v>7000</v>
      </c>
      <c r="L536" s="145">
        <v>7000</v>
      </c>
      <c r="M536" s="145"/>
      <c r="N536" s="145"/>
      <c r="O536" s="145"/>
    </row>
    <row r="537" spans="1:15" s="22" customFormat="1" ht="36.6" customHeight="1">
      <c r="A537" s="47">
        <v>5</v>
      </c>
      <c r="B537" s="21" t="s">
        <v>758</v>
      </c>
      <c r="C537" s="47"/>
      <c r="D537" s="21"/>
      <c r="E537" s="21"/>
      <c r="F537" s="21"/>
      <c r="G537" s="21"/>
      <c r="H537" s="21"/>
      <c r="I537" s="21"/>
      <c r="J537" s="21"/>
      <c r="K537" s="160">
        <f>+SUM(K538:K548)</f>
        <v>3630</v>
      </c>
      <c r="L537" s="160">
        <f>+SUM(L538:L548)</f>
        <v>3630</v>
      </c>
      <c r="M537" s="160"/>
      <c r="N537" s="160"/>
      <c r="O537" s="160"/>
    </row>
    <row r="538" spans="1:15" s="144" customFormat="1" ht="47.45" customHeight="1">
      <c r="A538" s="98"/>
      <c r="B538" s="48" t="s">
        <v>1831</v>
      </c>
      <c r="C538" s="98" t="s">
        <v>236</v>
      </c>
      <c r="D538" s="106"/>
      <c r="E538" s="106"/>
      <c r="F538" s="106"/>
      <c r="G538" s="106"/>
      <c r="H538" s="106"/>
      <c r="I538" s="106"/>
      <c r="J538" s="106"/>
      <c r="K538" s="324">
        <v>200</v>
      </c>
      <c r="L538" s="324">
        <v>200</v>
      </c>
      <c r="M538" s="335"/>
      <c r="N538" s="335"/>
      <c r="O538" s="335"/>
    </row>
    <row r="539" spans="1:15" s="144" customFormat="1" ht="44.45" customHeight="1">
      <c r="A539" s="98"/>
      <c r="B539" s="48" t="s">
        <v>1830</v>
      </c>
      <c r="C539" s="98" t="s">
        <v>236</v>
      </c>
      <c r="D539" s="106"/>
      <c r="E539" s="106"/>
      <c r="F539" s="106"/>
      <c r="G539" s="106"/>
      <c r="H539" s="106"/>
      <c r="I539" s="106"/>
      <c r="J539" s="106"/>
      <c r="K539" s="324">
        <v>250</v>
      </c>
      <c r="L539" s="324">
        <v>250</v>
      </c>
      <c r="M539" s="335"/>
      <c r="N539" s="335"/>
      <c r="O539" s="335"/>
    </row>
    <row r="540" spans="1:15" s="144" customFormat="1" ht="51.95" customHeight="1">
      <c r="A540" s="98"/>
      <c r="B540" s="48" t="s">
        <v>1829</v>
      </c>
      <c r="C540" s="98" t="s">
        <v>236</v>
      </c>
      <c r="D540" s="106"/>
      <c r="E540" s="106"/>
      <c r="F540" s="106"/>
      <c r="G540" s="106"/>
      <c r="H540" s="106"/>
      <c r="I540" s="106"/>
      <c r="J540" s="106"/>
      <c r="K540" s="324">
        <v>250</v>
      </c>
      <c r="L540" s="324">
        <v>250</v>
      </c>
      <c r="M540" s="335"/>
      <c r="N540" s="335"/>
      <c r="O540" s="335"/>
    </row>
    <row r="541" spans="1:15" s="144" customFormat="1" ht="47.1" customHeight="1">
      <c r="A541" s="98"/>
      <c r="B541" s="48" t="s">
        <v>1828</v>
      </c>
      <c r="C541" s="98" t="s">
        <v>236</v>
      </c>
      <c r="D541" s="106"/>
      <c r="E541" s="106"/>
      <c r="F541" s="106"/>
      <c r="G541" s="106"/>
      <c r="H541" s="106"/>
      <c r="I541" s="106"/>
      <c r="J541" s="106"/>
      <c r="K541" s="324">
        <v>320</v>
      </c>
      <c r="L541" s="324">
        <v>320</v>
      </c>
      <c r="M541" s="335"/>
      <c r="N541" s="335"/>
      <c r="O541" s="335"/>
    </row>
    <row r="542" spans="1:15" s="144" customFormat="1" ht="37.5">
      <c r="A542" s="98"/>
      <c r="B542" s="48" t="s">
        <v>1827</v>
      </c>
      <c r="C542" s="98" t="s">
        <v>236</v>
      </c>
      <c r="D542" s="106"/>
      <c r="E542" s="106"/>
      <c r="F542" s="106"/>
      <c r="G542" s="106"/>
      <c r="H542" s="106"/>
      <c r="I542" s="106"/>
      <c r="J542" s="106"/>
      <c r="K542" s="100">
        <v>260</v>
      </c>
      <c r="L542" s="100">
        <v>260</v>
      </c>
      <c r="M542" s="335"/>
      <c r="N542" s="335"/>
      <c r="O542" s="335"/>
    </row>
    <row r="543" spans="1:15" s="144" customFormat="1" ht="37.5">
      <c r="A543" s="98"/>
      <c r="B543" s="97" t="s">
        <v>1826</v>
      </c>
      <c r="C543" s="98" t="s">
        <v>236</v>
      </c>
      <c r="D543" s="106"/>
      <c r="E543" s="106"/>
      <c r="F543" s="106"/>
      <c r="G543" s="106"/>
      <c r="H543" s="106"/>
      <c r="I543" s="106"/>
      <c r="J543" s="106"/>
      <c r="K543" s="100">
        <v>500</v>
      </c>
      <c r="L543" s="100">
        <v>500</v>
      </c>
      <c r="M543" s="335"/>
      <c r="N543" s="335"/>
      <c r="O543" s="335"/>
    </row>
    <row r="544" spans="1:15" s="144" customFormat="1" ht="47.1" customHeight="1">
      <c r="A544" s="98"/>
      <c r="B544" s="97" t="s">
        <v>1825</v>
      </c>
      <c r="C544" s="98" t="s">
        <v>236</v>
      </c>
      <c r="D544" s="106"/>
      <c r="E544" s="106"/>
      <c r="F544" s="106"/>
      <c r="G544" s="106"/>
      <c r="H544" s="106"/>
      <c r="I544" s="106"/>
      <c r="J544" s="106"/>
      <c r="K544" s="100">
        <v>320</v>
      </c>
      <c r="L544" s="100">
        <v>320</v>
      </c>
      <c r="M544" s="335"/>
      <c r="N544" s="335"/>
      <c r="O544" s="335"/>
    </row>
    <row r="545" spans="1:29" s="144" customFormat="1" ht="56.25">
      <c r="A545" s="98"/>
      <c r="B545" s="97" t="s">
        <v>1824</v>
      </c>
      <c r="C545" s="98" t="s">
        <v>236</v>
      </c>
      <c r="D545" s="106"/>
      <c r="E545" s="106"/>
      <c r="F545" s="106"/>
      <c r="G545" s="106"/>
      <c r="H545" s="106"/>
      <c r="I545" s="106"/>
      <c r="J545" s="106"/>
      <c r="K545" s="100">
        <v>350</v>
      </c>
      <c r="L545" s="100">
        <v>350</v>
      </c>
      <c r="M545" s="335"/>
      <c r="N545" s="335"/>
      <c r="O545" s="335"/>
    </row>
    <row r="546" spans="1:29" s="144" customFormat="1" ht="37.5">
      <c r="A546" s="98"/>
      <c r="B546" s="97" t="s">
        <v>1823</v>
      </c>
      <c r="C546" s="98" t="s">
        <v>236</v>
      </c>
      <c r="D546" s="106"/>
      <c r="E546" s="106"/>
      <c r="F546" s="106"/>
      <c r="G546" s="106"/>
      <c r="H546" s="106"/>
      <c r="I546" s="106"/>
      <c r="J546" s="106"/>
      <c r="K546" s="100">
        <v>250</v>
      </c>
      <c r="L546" s="100">
        <v>250</v>
      </c>
      <c r="M546" s="335"/>
      <c r="N546" s="335"/>
      <c r="O546" s="335"/>
    </row>
    <row r="547" spans="1:29" s="144" customFormat="1" ht="45" customHeight="1">
      <c r="A547" s="98"/>
      <c r="B547" s="97" t="s">
        <v>1822</v>
      </c>
      <c r="C547" s="98" t="s">
        <v>236</v>
      </c>
      <c r="D547" s="106"/>
      <c r="E547" s="106"/>
      <c r="F547" s="106"/>
      <c r="G547" s="106"/>
      <c r="H547" s="106"/>
      <c r="I547" s="106"/>
      <c r="J547" s="106"/>
      <c r="K547" s="100">
        <v>800</v>
      </c>
      <c r="L547" s="100">
        <v>800</v>
      </c>
      <c r="M547" s="335"/>
      <c r="N547" s="335"/>
      <c r="O547" s="335"/>
    </row>
    <row r="548" spans="1:29" s="144" customFormat="1" ht="37.5">
      <c r="A548" s="98"/>
      <c r="B548" s="97" t="s">
        <v>1821</v>
      </c>
      <c r="C548" s="98" t="s">
        <v>236</v>
      </c>
      <c r="D548" s="106"/>
      <c r="E548" s="106"/>
      <c r="F548" s="106"/>
      <c r="G548" s="106"/>
      <c r="H548" s="106"/>
      <c r="I548" s="106"/>
      <c r="J548" s="106"/>
      <c r="K548" s="100">
        <v>130</v>
      </c>
      <c r="L548" s="100">
        <v>130</v>
      </c>
      <c r="M548" s="335"/>
      <c r="N548" s="335"/>
      <c r="O548" s="335"/>
    </row>
    <row r="549" spans="1:29" s="22" customFormat="1" ht="35.1" customHeight="1">
      <c r="A549" s="47">
        <v>6</v>
      </c>
      <c r="B549" s="21" t="s">
        <v>584</v>
      </c>
      <c r="C549" s="47"/>
      <c r="D549" s="21"/>
      <c r="E549" s="21"/>
      <c r="F549" s="21"/>
      <c r="G549" s="21"/>
      <c r="H549" s="21"/>
      <c r="I549" s="21"/>
      <c r="J549" s="21"/>
      <c r="K549" s="160">
        <f>+SUM(K550:K553)</f>
        <v>4300</v>
      </c>
      <c r="L549" s="160">
        <f>+SUM(L550:L553)</f>
        <v>4300</v>
      </c>
      <c r="M549" s="160"/>
      <c r="N549" s="160"/>
      <c r="O549" s="160"/>
    </row>
    <row r="550" spans="1:29" s="31" customFormat="1" ht="35.1" customHeight="1">
      <c r="A550" s="20"/>
      <c r="B550" s="23" t="s">
        <v>2145</v>
      </c>
      <c r="C550" s="98" t="s">
        <v>236</v>
      </c>
      <c r="K550" s="331">
        <v>1000</v>
      </c>
      <c r="L550" s="102">
        <f>K550</f>
        <v>1000</v>
      </c>
      <c r="M550" s="102"/>
      <c r="N550" s="102"/>
      <c r="O550" s="102"/>
      <c r="P550" s="76"/>
      <c r="Q550" s="76"/>
      <c r="R550" s="76"/>
      <c r="S550" s="76"/>
      <c r="T550" s="76"/>
      <c r="U550" s="76"/>
      <c r="V550" s="76"/>
      <c r="W550" s="76"/>
      <c r="X550" s="76"/>
      <c r="Y550" s="76"/>
      <c r="Z550" s="76"/>
      <c r="AA550" s="76"/>
      <c r="AB550" s="76"/>
      <c r="AC550" s="32"/>
    </row>
    <row r="551" spans="1:29" s="31" customFormat="1" ht="35.1" customHeight="1">
      <c r="A551" s="20"/>
      <c r="B551" s="23" t="s">
        <v>2144</v>
      </c>
      <c r="C551" s="98" t="s">
        <v>236</v>
      </c>
      <c r="K551" s="331">
        <v>1200</v>
      </c>
      <c r="L551" s="102">
        <f>K551</f>
        <v>1200</v>
      </c>
      <c r="M551" s="102"/>
      <c r="N551" s="102"/>
      <c r="O551" s="102"/>
      <c r="P551" s="76"/>
      <c r="Q551" s="76"/>
      <c r="R551" s="76"/>
      <c r="S551" s="76"/>
      <c r="T551" s="76"/>
      <c r="U551" s="76"/>
      <c r="V551" s="76"/>
      <c r="W551" s="76"/>
      <c r="X551" s="76"/>
      <c r="Y551" s="76"/>
      <c r="Z551" s="76"/>
      <c r="AA551" s="76"/>
      <c r="AB551" s="76"/>
      <c r="AC551" s="32"/>
    </row>
    <row r="552" spans="1:29" s="31" customFormat="1" ht="35.1" customHeight="1">
      <c r="A552" s="20"/>
      <c r="B552" s="23" t="s">
        <v>2143</v>
      </c>
      <c r="C552" s="98" t="s">
        <v>236</v>
      </c>
      <c r="K552" s="331">
        <v>1500</v>
      </c>
      <c r="L552" s="102">
        <f>K552</f>
        <v>1500</v>
      </c>
      <c r="M552" s="102"/>
      <c r="N552" s="102"/>
      <c r="O552" s="102"/>
      <c r="P552" s="76"/>
      <c r="Q552" s="76"/>
      <c r="R552" s="76"/>
      <c r="S552" s="76"/>
      <c r="T552" s="76"/>
      <c r="U552" s="76"/>
      <c r="V552" s="76"/>
      <c r="W552" s="76"/>
      <c r="X552" s="76"/>
      <c r="Y552" s="76"/>
      <c r="Z552" s="76"/>
      <c r="AA552" s="76"/>
      <c r="AB552" s="76"/>
      <c r="AC552" s="32"/>
    </row>
    <row r="553" spans="1:29" s="31" customFormat="1" ht="35.1" customHeight="1">
      <c r="A553" s="20"/>
      <c r="B553" s="23" t="s">
        <v>2142</v>
      </c>
      <c r="C553" s="98" t="s">
        <v>236</v>
      </c>
      <c r="K553" s="331">
        <v>600</v>
      </c>
      <c r="L553" s="102">
        <f>K553</f>
        <v>600</v>
      </c>
      <c r="M553" s="102"/>
      <c r="N553" s="102"/>
      <c r="O553" s="102"/>
      <c r="P553" s="76"/>
      <c r="Q553" s="76"/>
      <c r="R553" s="76"/>
      <c r="S553" s="76"/>
      <c r="T553" s="76"/>
      <c r="U553" s="76"/>
      <c r="V553" s="76"/>
      <c r="W553" s="76"/>
      <c r="X553" s="76"/>
      <c r="Y553" s="76"/>
      <c r="Z553" s="76"/>
      <c r="AA553" s="76"/>
      <c r="AB553" s="76"/>
      <c r="AC553" s="32"/>
    </row>
    <row r="554" spans="1:29" s="22" customFormat="1" ht="33" customHeight="1">
      <c r="A554" s="47">
        <v>7</v>
      </c>
      <c r="B554" s="21" t="s">
        <v>634</v>
      </c>
      <c r="C554" s="47"/>
      <c r="D554" s="21"/>
      <c r="E554" s="21"/>
      <c r="F554" s="21"/>
      <c r="G554" s="21"/>
      <c r="H554" s="21"/>
      <c r="I554" s="21"/>
      <c r="J554" s="21"/>
      <c r="K554" s="160">
        <f>+SUM(K555:K562)</f>
        <v>4572</v>
      </c>
      <c r="L554" s="160">
        <f>+SUM(L555:L562)</f>
        <v>4572</v>
      </c>
      <c r="M554" s="160"/>
      <c r="N554" s="160"/>
      <c r="O554" s="160"/>
    </row>
    <row r="555" spans="1:29" s="1" customFormat="1" ht="56.25">
      <c r="A555" s="219"/>
      <c r="B555" s="230" t="s">
        <v>2857</v>
      </c>
      <c r="C555" s="98" t="s">
        <v>236</v>
      </c>
      <c r="D555" s="177"/>
      <c r="E555" s="219"/>
      <c r="F555" s="230"/>
      <c r="G555" s="219"/>
      <c r="H555" s="219"/>
      <c r="I555" s="219"/>
      <c r="J555" s="177"/>
      <c r="K555" s="322">
        <v>1040</v>
      </c>
      <c r="L555" s="322">
        <v>1040</v>
      </c>
      <c r="M555" s="323"/>
      <c r="N555" s="323"/>
      <c r="O555" s="323"/>
    </row>
    <row r="556" spans="1:29" s="1" customFormat="1" ht="56.25">
      <c r="A556" s="219"/>
      <c r="B556" s="230" t="s">
        <v>2862</v>
      </c>
      <c r="C556" s="98" t="s">
        <v>236</v>
      </c>
      <c r="D556" s="177"/>
      <c r="E556" s="219"/>
      <c r="F556" s="230"/>
      <c r="G556" s="219"/>
      <c r="H556" s="219"/>
      <c r="I556" s="219"/>
      <c r="J556" s="177"/>
      <c r="K556" s="322">
        <v>520</v>
      </c>
      <c r="L556" s="322">
        <v>520</v>
      </c>
      <c r="M556" s="323"/>
      <c r="N556" s="323"/>
      <c r="O556" s="323"/>
    </row>
    <row r="557" spans="1:29" s="1" customFormat="1" ht="63.95" customHeight="1">
      <c r="A557" s="219"/>
      <c r="B557" s="230" t="s">
        <v>2864</v>
      </c>
      <c r="C557" s="98" t="s">
        <v>236</v>
      </c>
      <c r="D557" s="177"/>
      <c r="E557" s="219"/>
      <c r="F557" s="230"/>
      <c r="G557" s="219"/>
      <c r="H557" s="219"/>
      <c r="I557" s="219"/>
      <c r="J557" s="177"/>
      <c r="K557" s="322">
        <v>1300</v>
      </c>
      <c r="L557" s="322">
        <v>1300</v>
      </c>
      <c r="M557" s="323"/>
      <c r="N557" s="323"/>
      <c r="O557" s="323"/>
    </row>
    <row r="558" spans="1:29" s="1" customFormat="1" ht="62.1" customHeight="1">
      <c r="A558" s="219"/>
      <c r="B558" s="230" t="s">
        <v>2866</v>
      </c>
      <c r="C558" s="98" t="s">
        <v>236</v>
      </c>
      <c r="D558" s="177"/>
      <c r="E558" s="219"/>
      <c r="F558" s="230"/>
      <c r="G558" s="219"/>
      <c r="H558" s="219"/>
      <c r="I558" s="219"/>
      <c r="J558" s="177"/>
      <c r="K558" s="322">
        <v>182</v>
      </c>
      <c r="L558" s="322">
        <v>182</v>
      </c>
      <c r="M558" s="323"/>
      <c r="N558" s="323"/>
      <c r="O558" s="323"/>
    </row>
    <row r="559" spans="1:29" s="1" customFormat="1" ht="53.1" customHeight="1">
      <c r="A559" s="219"/>
      <c r="B559" s="230" t="s">
        <v>2868</v>
      </c>
      <c r="C559" s="98" t="s">
        <v>236</v>
      </c>
      <c r="D559" s="177"/>
      <c r="E559" s="219"/>
      <c r="F559" s="230"/>
      <c r="G559" s="219"/>
      <c r="H559" s="219"/>
      <c r="I559" s="219"/>
      <c r="J559" s="177"/>
      <c r="K559" s="322">
        <v>780</v>
      </c>
      <c r="L559" s="322">
        <v>780</v>
      </c>
      <c r="M559" s="323"/>
      <c r="N559" s="323"/>
      <c r="O559" s="323"/>
    </row>
    <row r="560" spans="1:29" s="1" customFormat="1" ht="54.6" customHeight="1">
      <c r="A560" s="219"/>
      <c r="B560" s="230" t="s">
        <v>2870</v>
      </c>
      <c r="C560" s="98" t="s">
        <v>236</v>
      </c>
      <c r="D560" s="177"/>
      <c r="E560" s="219"/>
      <c r="F560" s="230"/>
      <c r="G560" s="219"/>
      <c r="H560" s="219"/>
      <c r="I560" s="219"/>
      <c r="J560" s="177"/>
      <c r="K560" s="322">
        <v>150</v>
      </c>
      <c r="L560" s="322">
        <v>150</v>
      </c>
      <c r="M560" s="323"/>
      <c r="N560" s="323"/>
      <c r="O560" s="323"/>
    </row>
    <row r="561" spans="1:15" s="1" customFormat="1" ht="51.6" customHeight="1">
      <c r="A561" s="219"/>
      <c r="B561" s="230" t="s">
        <v>2872</v>
      </c>
      <c r="C561" s="98" t="s">
        <v>236</v>
      </c>
      <c r="D561" s="177"/>
      <c r="E561" s="219"/>
      <c r="F561" s="230"/>
      <c r="G561" s="219"/>
      <c r="H561" s="219"/>
      <c r="I561" s="219"/>
      <c r="J561" s="177"/>
      <c r="K561" s="322">
        <v>400</v>
      </c>
      <c r="L561" s="322">
        <v>400</v>
      </c>
      <c r="M561" s="323"/>
      <c r="N561" s="323"/>
      <c r="O561" s="323"/>
    </row>
    <row r="562" spans="1:15" s="1" customFormat="1" ht="45.95" customHeight="1">
      <c r="A562" s="219"/>
      <c r="B562" s="230" t="s">
        <v>2874</v>
      </c>
      <c r="C562" s="98" t="s">
        <v>236</v>
      </c>
      <c r="D562" s="177"/>
      <c r="E562" s="219"/>
      <c r="F562" s="230"/>
      <c r="G562" s="219"/>
      <c r="H562" s="219"/>
      <c r="I562" s="219"/>
      <c r="J562" s="177"/>
      <c r="K562" s="322">
        <v>200</v>
      </c>
      <c r="L562" s="322">
        <v>200</v>
      </c>
      <c r="M562" s="323"/>
      <c r="N562" s="323"/>
      <c r="O562" s="323"/>
    </row>
    <row r="563" spans="1:15" s="32" customFormat="1">
      <c r="A563" s="90"/>
    </row>
    <row r="564" spans="1:15" s="32" customFormat="1">
      <c r="A564" s="90"/>
    </row>
    <row r="565" spans="1:15" s="32" customFormat="1">
      <c r="A565" s="90"/>
    </row>
    <row r="566" spans="1:15" s="32" customFormat="1">
      <c r="A566" s="90"/>
    </row>
    <row r="567" spans="1:15" s="32" customFormat="1">
      <c r="A567" s="90"/>
    </row>
    <row r="568" spans="1:15" s="32" customFormat="1">
      <c r="A568" s="90"/>
    </row>
    <row r="569" spans="1:15" s="32" customFormat="1">
      <c r="A569" s="90"/>
    </row>
    <row r="570" spans="1:15" s="32" customFormat="1">
      <c r="A570" s="90"/>
    </row>
    <row r="571" spans="1:15" s="32" customFormat="1">
      <c r="A571" s="90"/>
    </row>
    <row r="572" spans="1:15" s="32" customFormat="1">
      <c r="A572" s="90"/>
    </row>
    <row r="573" spans="1:15" s="32" customFormat="1">
      <c r="A573" s="90"/>
    </row>
    <row r="574" spans="1:15" s="32" customFormat="1">
      <c r="A574" s="90"/>
    </row>
  </sheetData>
  <mergeCells count="16">
    <mergeCell ref="K5:N6"/>
    <mergeCell ref="O5:O7"/>
    <mergeCell ref="D6:D7"/>
    <mergeCell ref="E6:F6"/>
    <mergeCell ref="G6:H6"/>
    <mergeCell ref="I6:J6"/>
    <mergeCell ref="A1:O1"/>
    <mergeCell ref="A2:O2"/>
    <mergeCell ref="A3:O3"/>
    <mergeCell ref="A4:H4"/>
    <mergeCell ref="J4:O4"/>
    <mergeCell ref="A5:A7"/>
    <mergeCell ref="B5:B7"/>
    <mergeCell ref="C5:C7"/>
    <mergeCell ref="D5:F5"/>
    <mergeCell ref="G5:J5"/>
  </mergeCells>
  <conditionalFormatting sqref="B62">
    <cfRule type="duplicateValues" dxfId="4" priority="2"/>
  </conditionalFormatting>
  <conditionalFormatting sqref="B62">
    <cfRule type="duplicateValues" dxfId="3" priority="1"/>
  </conditionalFormatting>
  <printOptions horizontalCentered="1"/>
  <pageMargins left="0.15" right="0.01" top="0.27" bottom="0.25" header="0.3" footer="0.3"/>
  <pageSetup paperSize="9" scale="6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868"/>
  <sheetViews>
    <sheetView zoomScale="80" zoomScaleNormal="80" workbookViewId="0">
      <pane ySplit="6" topLeftCell="A31" activePane="bottomLeft" state="frozen"/>
      <selection pane="bottomLeft" activeCell="A34" sqref="A34:XFD34"/>
    </sheetView>
  </sheetViews>
  <sheetFormatPr defaultColWidth="8.85546875" defaultRowHeight="15"/>
  <cols>
    <col min="1" max="1" width="7.140625" style="1" customWidth="1"/>
    <col min="2" max="2" width="22.28515625" style="1" customWidth="1"/>
    <col min="3" max="4" width="17.28515625" style="1" customWidth="1"/>
    <col min="5" max="5" width="31.7109375" style="1" customWidth="1"/>
    <col min="6" max="6" width="32.7109375" style="1" customWidth="1"/>
    <col min="7" max="7" width="41.140625" style="1" customWidth="1"/>
    <col min="8" max="8" width="30.7109375" style="1" customWidth="1"/>
    <col min="9" max="9" width="19.5703125" style="1" customWidth="1"/>
    <col min="10" max="39" width="8.85546875" style="33"/>
    <col min="40" max="16384" width="8.85546875" style="1"/>
  </cols>
  <sheetData>
    <row r="1" spans="1:39" ht="24.6" customHeight="1">
      <c r="A1" s="437" t="s">
        <v>63</v>
      </c>
      <c r="B1" s="437"/>
      <c r="C1" s="437"/>
      <c r="D1" s="437"/>
      <c r="E1" s="437"/>
      <c r="F1" s="437"/>
      <c r="G1" s="437"/>
      <c r="H1" s="437"/>
      <c r="I1" s="437"/>
    </row>
    <row r="2" spans="1:39" ht="24" customHeight="1">
      <c r="A2" s="437" t="s">
        <v>0</v>
      </c>
      <c r="B2" s="437"/>
      <c r="C2" s="437"/>
      <c r="D2" s="437"/>
      <c r="E2" s="437"/>
      <c r="F2" s="437"/>
      <c r="G2" s="437"/>
      <c r="H2" s="437"/>
      <c r="I2" s="437"/>
    </row>
    <row r="3" spans="1:39" ht="24" customHeight="1">
      <c r="A3" s="439" t="str">
        <f>+'Biểu 01- NSTW'!A3:O3</f>
        <v>(Kèm theo Báo cáo số 528/BC-UBND ngày 11 tháng 9 năm 2024 của Ủy ban nhân dân huyện Na Rì)</v>
      </c>
      <c r="B3" s="439"/>
      <c r="C3" s="439"/>
      <c r="D3" s="439"/>
      <c r="E3" s="439"/>
      <c r="F3" s="439"/>
      <c r="G3" s="439"/>
      <c r="H3" s="439"/>
      <c r="I3" s="439"/>
    </row>
    <row r="4" spans="1:39" ht="26.45" customHeight="1">
      <c r="A4" s="41"/>
      <c r="B4" s="41"/>
      <c r="C4" s="41"/>
      <c r="D4" s="41"/>
      <c r="E4" s="41"/>
      <c r="F4" s="41"/>
      <c r="G4" s="184"/>
      <c r="H4" s="438" t="s">
        <v>15</v>
      </c>
      <c r="I4" s="438"/>
    </row>
    <row r="5" spans="1:39">
      <c r="A5" s="435" t="s">
        <v>1</v>
      </c>
      <c r="B5" s="435" t="s">
        <v>2</v>
      </c>
      <c r="C5" s="435" t="s">
        <v>3</v>
      </c>
      <c r="D5" s="440" t="s">
        <v>4</v>
      </c>
      <c r="E5" s="435" t="s">
        <v>5</v>
      </c>
      <c r="F5" s="435" t="s">
        <v>6</v>
      </c>
      <c r="G5" s="435" t="s">
        <v>7</v>
      </c>
      <c r="H5" s="435" t="s">
        <v>8</v>
      </c>
      <c r="I5" s="435" t="s">
        <v>9</v>
      </c>
    </row>
    <row r="6" spans="1:39" ht="57" customHeight="1">
      <c r="A6" s="436"/>
      <c r="B6" s="436"/>
      <c r="C6" s="436"/>
      <c r="D6" s="441"/>
      <c r="E6" s="436"/>
      <c r="F6" s="436"/>
      <c r="G6" s="436"/>
      <c r="H6" s="436"/>
      <c r="I6" s="436"/>
    </row>
    <row r="7" spans="1:39" ht="29.1" customHeight="1">
      <c r="A7" s="245">
        <v>1</v>
      </c>
      <c r="B7" s="245">
        <v>2</v>
      </c>
      <c r="C7" s="245">
        <v>3</v>
      </c>
      <c r="D7" s="245">
        <v>4</v>
      </c>
      <c r="E7" s="245">
        <v>5</v>
      </c>
      <c r="F7" s="245">
        <v>6</v>
      </c>
      <c r="G7" s="245">
        <v>7</v>
      </c>
      <c r="H7" s="245">
        <v>8</v>
      </c>
      <c r="I7" s="245">
        <v>9</v>
      </c>
    </row>
    <row r="8" spans="1:39" ht="39.6" customHeight="1">
      <c r="A8" s="224"/>
      <c r="B8" s="224" t="s">
        <v>2797</v>
      </c>
      <c r="C8" s="224"/>
      <c r="D8" s="254">
        <f>+D9+D14</f>
        <v>2295182</v>
      </c>
      <c r="E8" s="224"/>
      <c r="F8" s="224"/>
      <c r="G8" s="373"/>
      <c r="H8" s="176"/>
      <c r="I8" s="224"/>
    </row>
    <row r="9" spans="1:39" s="82" customFormat="1" ht="22.5" hidden="1" customHeight="1">
      <c r="A9" s="78" t="s">
        <v>10</v>
      </c>
      <c r="B9" s="122" t="s">
        <v>13</v>
      </c>
      <c r="C9" s="78"/>
      <c r="D9" s="255">
        <f>+SUM(D10:D13)</f>
        <v>470000</v>
      </c>
      <c r="E9" s="78"/>
      <c r="F9" s="78"/>
      <c r="G9" s="78"/>
      <c r="H9" s="78"/>
      <c r="I9" s="78"/>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row>
    <row r="10" spans="1:39" s="29" customFormat="1" ht="44.45" customHeight="1">
      <c r="A10" s="42">
        <v>1</v>
      </c>
      <c r="B10" s="16" t="s">
        <v>2451</v>
      </c>
      <c r="C10" s="17" t="s">
        <v>77</v>
      </c>
      <c r="D10" s="256">
        <v>100000</v>
      </c>
      <c r="E10" s="17" t="s">
        <v>2452</v>
      </c>
      <c r="F10" s="17" t="s">
        <v>2453</v>
      </c>
      <c r="G10" s="17" t="s">
        <v>79</v>
      </c>
      <c r="H10" s="17" t="s">
        <v>2454</v>
      </c>
      <c r="I10" s="17"/>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row>
    <row r="11" spans="1:39" s="29" customFormat="1" ht="135">
      <c r="A11" s="42">
        <v>2</v>
      </c>
      <c r="B11" s="24" t="s">
        <v>70</v>
      </c>
      <c r="C11" s="42" t="s">
        <v>71</v>
      </c>
      <c r="D11" s="257">
        <v>150000</v>
      </c>
      <c r="E11" s="42" t="s">
        <v>72</v>
      </c>
      <c r="F11" s="24" t="s">
        <v>73</v>
      </c>
      <c r="G11" s="42" t="s">
        <v>74</v>
      </c>
      <c r="H11" s="91" t="s">
        <v>1116</v>
      </c>
      <c r="I11" s="42" t="s">
        <v>75</v>
      </c>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row>
    <row r="12" spans="1:39" s="29" customFormat="1" ht="78" customHeight="1">
      <c r="A12" s="42">
        <v>3</v>
      </c>
      <c r="B12" s="16" t="s">
        <v>2450</v>
      </c>
      <c r="C12" s="17" t="s">
        <v>81</v>
      </c>
      <c r="D12" s="256">
        <v>100000</v>
      </c>
      <c r="E12" s="17" t="s">
        <v>82</v>
      </c>
      <c r="F12" s="16" t="s">
        <v>83</v>
      </c>
      <c r="G12" s="17" t="s">
        <v>79</v>
      </c>
      <c r="H12" s="17" t="s">
        <v>84</v>
      </c>
      <c r="I12" s="17"/>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row>
    <row r="13" spans="1:39" s="29" customFormat="1" ht="124.5" customHeight="1">
      <c r="A13" s="91">
        <v>4</v>
      </c>
      <c r="B13" s="16" t="s">
        <v>2831</v>
      </c>
      <c r="C13" s="91" t="s">
        <v>76</v>
      </c>
      <c r="D13" s="257">
        <v>120000</v>
      </c>
      <c r="E13" s="91" t="s">
        <v>86</v>
      </c>
      <c r="F13" s="92" t="s">
        <v>85</v>
      </c>
      <c r="G13" s="91" t="s">
        <v>86</v>
      </c>
      <c r="H13" s="91" t="s">
        <v>1116</v>
      </c>
      <c r="I13" s="91"/>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row>
    <row r="14" spans="1:39" s="82" customFormat="1" ht="50.25" customHeight="1">
      <c r="A14" s="78" t="s">
        <v>11</v>
      </c>
      <c r="B14" s="122" t="s">
        <v>2717</v>
      </c>
      <c r="C14" s="78"/>
      <c r="D14" s="255">
        <f>+D15+D66+D36+D40+D96+D128+D172+D205+D234+D292+D340+D388+D453+D489+D621+D670+D687+D734+D801+D850+D35+D47+D52+D56</f>
        <v>1825182</v>
      </c>
      <c r="E14" s="78"/>
      <c r="F14" s="78"/>
      <c r="G14" s="78"/>
      <c r="H14" s="78"/>
      <c r="I14" s="78"/>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row>
    <row r="15" spans="1:39" s="82" customFormat="1" ht="47.1" customHeight="1">
      <c r="A15" s="78" t="s">
        <v>1113</v>
      </c>
      <c r="B15" s="55" t="s">
        <v>2455</v>
      </c>
      <c r="C15" s="78"/>
      <c r="D15" s="255">
        <f>+SUM(D17:D34)</f>
        <v>451200</v>
      </c>
      <c r="E15" s="78"/>
      <c r="F15" s="78"/>
      <c r="G15" s="78"/>
      <c r="H15" s="78"/>
      <c r="I15" s="78"/>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row>
    <row r="16" spans="1:39" s="29" customFormat="1" ht="28.5" customHeight="1">
      <c r="A16" s="42"/>
      <c r="B16" s="57" t="s">
        <v>1364</v>
      </c>
      <c r="C16" s="42"/>
      <c r="D16" s="258">
        <f>+D15</f>
        <v>451200</v>
      </c>
      <c r="E16" s="42"/>
      <c r="F16" s="42"/>
      <c r="G16" s="42"/>
      <c r="H16" s="42"/>
      <c r="I16" s="42"/>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row>
    <row r="17" spans="1:39" s="29" customFormat="1" ht="120">
      <c r="A17" s="91">
        <v>1</v>
      </c>
      <c r="B17" s="24" t="s">
        <v>2456</v>
      </c>
      <c r="C17" s="42" t="s">
        <v>101</v>
      </c>
      <c r="D17" s="257">
        <v>30000</v>
      </c>
      <c r="E17" s="42" t="s">
        <v>100</v>
      </c>
      <c r="F17" s="42" t="s">
        <v>99</v>
      </c>
      <c r="G17" s="42" t="s">
        <v>98</v>
      </c>
      <c r="H17" s="42" t="s">
        <v>93</v>
      </c>
      <c r="I17" s="403" t="s">
        <v>2993</v>
      </c>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row>
    <row r="18" spans="1:39" s="29" customFormat="1" ht="135">
      <c r="A18" s="42">
        <v>2</v>
      </c>
      <c r="B18" s="24" t="s">
        <v>88</v>
      </c>
      <c r="C18" s="42" t="s">
        <v>97</v>
      </c>
      <c r="D18" s="257">
        <v>60000</v>
      </c>
      <c r="E18" s="42" t="s">
        <v>96</v>
      </c>
      <c r="F18" s="42" t="s">
        <v>95</v>
      </c>
      <c r="G18" s="42" t="s">
        <v>94</v>
      </c>
      <c r="H18" s="42" t="s">
        <v>93</v>
      </c>
      <c r="I18" s="403" t="s">
        <v>2993</v>
      </c>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row>
    <row r="19" spans="1:39" s="29" customFormat="1" ht="65.45" customHeight="1">
      <c r="A19" s="91">
        <v>3</v>
      </c>
      <c r="B19" s="16" t="s">
        <v>121</v>
      </c>
      <c r="C19" s="17" t="s">
        <v>120</v>
      </c>
      <c r="D19" s="256">
        <v>60000</v>
      </c>
      <c r="E19" s="17" t="s">
        <v>119</v>
      </c>
      <c r="F19" s="17" t="s">
        <v>118</v>
      </c>
      <c r="G19" s="17" t="s">
        <v>117</v>
      </c>
      <c r="H19" s="17" t="s">
        <v>116</v>
      </c>
      <c r="I19" s="403" t="s">
        <v>2993</v>
      </c>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row>
    <row r="20" spans="1:39" s="29" customFormat="1" ht="91.5" customHeight="1">
      <c r="A20" s="42">
        <v>4</v>
      </c>
      <c r="B20" s="16" t="s">
        <v>115</v>
      </c>
      <c r="C20" s="17" t="s">
        <v>114</v>
      </c>
      <c r="D20" s="256">
        <v>18000</v>
      </c>
      <c r="E20" s="17" t="s">
        <v>78</v>
      </c>
      <c r="F20" s="17" t="s">
        <v>113</v>
      </c>
      <c r="G20" s="17" t="s">
        <v>108</v>
      </c>
      <c r="H20" s="17" t="s">
        <v>112</v>
      </c>
      <c r="I20" s="403" t="s">
        <v>2993</v>
      </c>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row>
    <row r="21" spans="1:39" s="29" customFormat="1" ht="52.5" customHeight="1">
      <c r="A21" s="91">
        <v>5</v>
      </c>
      <c r="B21" s="16" t="s">
        <v>111</v>
      </c>
      <c r="C21" s="17" t="s">
        <v>110</v>
      </c>
      <c r="D21" s="256">
        <v>60000</v>
      </c>
      <c r="E21" s="17" t="s">
        <v>78</v>
      </c>
      <c r="F21" s="17" t="s">
        <v>109</v>
      </c>
      <c r="G21" s="17" t="s">
        <v>108</v>
      </c>
      <c r="H21" s="17" t="s">
        <v>107</v>
      </c>
      <c r="I21" s="403" t="s">
        <v>2993</v>
      </c>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row>
    <row r="22" spans="1:39" s="29" customFormat="1" ht="60">
      <c r="A22" s="42">
        <v>6</v>
      </c>
      <c r="B22" s="16" t="s">
        <v>106</v>
      </c>
      <c r="C22" s="17" t="s">
        <v>105</v>
      </c>
      <c r="D22" s="256">
        <v>75000</v>
      </c>
      <c r="E22" s="17" t="s">
        <v>78</v>
      </c>
      <c r="F22" s="17" t="s">
        <v>104</v>
      </c>
      <c r="G22" s="17" t="s">
        <v>103</v>
      </c>
      <c r="H22" s="17" t="s">
        <v>102</v>
      </c>
      <c r="I22" s="403" t="s">
        <v>2993</v>
      </c>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row>
    <row r="23" spans="1:39" s="29" customFormat="1" ht="150">
      <c r="A23" s="91">
        <v>7</v>
      </c>
      <c r="B23" s="24" t="s">
        <v>128</v>
      </c>
      <c r="C23" s="42" t="s">
        <v>71</v>
      </c>
      <c r="D23" s="257">
        <f>70000000000/1000000</f>
        <v>70000</v>
      </c>
      <c r="E23" s="42" t="s">
        <v>127</v>
      </c>
      <c r="F23" s="42" t="s">
        <v>126</v>
      </c>
      <c r="G23" s="42" t="s">
        <v>125</v>
      </c>
      <c r="H23" s="42" t="s">
        <v>92</v>
      </c>
      <c r="I23" s="403" t="s">
        <v>2993</v>
      </c>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row>
    <row r="24" spans="1:39" s="29" customFormat="1" ht="75">
      <c r="A24" s="42">
        <v>8</v>
      </c>
      <c r="B24" s="92" t="s">
        <v>131</v>
      </c>
      <c r="C24" s="91" t="s">
        <v>76</v>
      </c>
      <c r="D24" s="257">
        <f>25000000000/1000000</f>
        <v>25000</v>
      </c>
      <c r="E24" s="91" t="s">
        <v>130</v>
      </c>
      <c r="F24" s="91" t="s">
        <v>129</v>
      </c>
      <c r="G24" s="93" t="s">
        <v>1125</v>
      </c>
      <c r="H24" s="42" t="s">
        <v>92</v>
      </c>
      <c r="I24" s="403" t="s">
        <v>2993</v>
      </c>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row>
    <row r="25" spans="1:39" s="29" customFormat="1" ht="90">
      <c r="A25" s="91">
        <v>9</v>
      </c>
      <c r="B25" s="24" t="s">
        <v>87</v>
      </c>
      <c r="C25" s="42" t="s">
        <v>71</v>
      </c>
      <c r="D25" s="257">
        <v>20000</v>
      </c>
      <c r="E25" s="17" t="s">
        <v>89</v>
      </c>
      <c r="F25" s="42" t="s">
        <v>90</v>
      </c>
      <c r="G25" s="42" t="s">
        <v>91</v>
      </c>
      <c r="H25" s="42" t="s">
        <v>92</v>
      </c>
      <c r="I25" s="403" t="s">
        <v>2993</v>
      </c>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row>
    <row r="26" spans="1:39" ht="75">
      <c r="A26" s="42">
        <v>10</v>
      </c>
      <c r="B26" s="248" t="s">
        <v>3033</v>
      </c>
      <c r="C26" s="295" t="s">
        <v>2994</v>
      </c>
      <c r="D26" s="257">
        <v>12000</v>
      </c>
      <c r="E26" s="295" t="s">
        <v>2995</v>
      </c>
      <c r="F26" s="295" t="s">
        <v>2996</v>
      </c>
      <c r="G26" s="295" t="s">
        <v>2997</v>
      </c>
      <c r="H26" s="42" t="s">
        <v>92</v>
      </c>
      <c r="I26" s="403" t="s">
        <v>2993</v>
      </c>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s="29" customFormat="1" ht="45">
      <c r="A27" s="91">
        <v>11</v>
      </c>
      <c r="B27" s="384" t="s">
        <v>2999</v>
      </c>
      <c r="C27" s="295" t="s">
        <v>3034</v>
      </c>
      <c r="D27" s="388">
        <v>1000</v>
      </c>
      <c r="E27" s="295" t="s">
        <v>3000</v>
      </c>
      <c r="F27" s="295" t="s">
        <v>3001</v>
      </c>
      <c r="G27" s="295" t="s">
        <v>2997</v>
      </c>
      <c r="H27" s="42" t="s">
        <v>92</v>
      </c>
      <c r="I27" s="42"/>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row>
    <row r="28" spans="1:39" s="29" customFormat="1" ht="38.25" customHeight="1">
      <c r="A28" s="42">
        <v>12</v>
      </c>
      <c r="B28" s="16" t="s">
        <v>3035</v>
      </c>
      <c r="C28" s="42" t="s">
        <v>71</v>
      </c>
      <c r="D28" s="397">
        <v>4000</v>
      </c>
      <c r="E28" s="17" t="s">
        <v>3003</v>
      </c>
      <c r="F28" s="17" t="s">
        <v>3004</v>
      </c>
      <c r="G28" s="17" t="s">
        <v>3005</v>
      </c>
      <c r="H28" s="42" t="s">
        <v>92</v>
      </c>
      <c r="I28" s="42"/>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row>
    <row r="29" spans="1:39" s="29" customFormat="1" ht="30">
      <c r="A29" s="91">
        <v>13</v>
      </c>
      <c r="B29" s="248" t="s">
        <v>3036</v>
      </c>
      <c r="C29" s="385" t="s">
        <v>71</v>
      </c>
      <c r="D29" s="386">
        <v>9000</v>
      </c>
      <c r="E29" s="295" t="s">
        <v>3007</v>
      </c>
      <c r="F29" s="295" t="s">
        <v>3008</v>
      </c>
      <c r="G29" s="387"/>
      <c r="H29" s="42" t="s">
        <v>92</v>
      </c>
      <c r="I29" s="42"/>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row>
    <row r="30" spans="1:39" s="29" customFormat="1" ht="45">
      <c r="A30" s="42">
        <v>14</v>
      </c>
      <c r="B30" s="384" t="s">
        <v>3009</v>
      </c>
      <c r="C30" s="390" t="s">
        <v>354</v>
      </c>
      <c r="D30" s="389">
        <v>700</v>
      </c>
      <c r="E30" s="295" t="s">
        <v>3010</v>
      </c>
      <c r="F30" s="295" t="s">
        <v>3011</v>
      </c>
      <c r="G30" s="295" t="s">
        <v>2997</v>
      </c>
      <c r="H30" s="42" t="s">
        <v>92</v>
      </c>
      <c r="I30" s="42"/>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row>
    <row r="31" spans="1:39" s="29" customFormat="1" ht="45">
      <c r="A31" s="91">
        <v>15</v>
      </c>
      <c r="B31" s="384" t="s">
        <v>3037</v>
      </c>
      <c r="C31" s="390" t="s">
        <v>750</v>
      </c>
      <c r="D31" s="389">
        <v>500</v>
      </c>
      <c r="E31" s="295" t="s">
        <v>3010</v>
      </c>
      <c r="F31" s="295" t="s">
        <v>3013</v>
      </c>
      <c r="G31" s="295" t="s">
        <v>2997</v>
      </c>
      <c r="H31" s="42" t="s">
        <v>92</v>
      </c>
      <c r="I31" s="42"/>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row>
    <row r="32" spans="1:39" s="29" customFormat="1" ht="45">
      <c r="A32" s="42">
        <v>16</v>
      </c>
      <c r="B32" s="384" t="s">
        <v>3014</v>
      </c>
      <c r="C32" s="390" t="s">
        <v>77</v>
      </c>
      <c r="D32" s="389">
        <v>1500</v>
      </c>
      <c r="E32" s="295" t="s">
        <v>3010</v>
      </c>
      <c r="F32" s="295" t="s">
        <v>3015</v>
      </c>
      <c r="G32" s="295" t="s">
        <v>2997</v>
      </c>
      <c r="H32" s="42" t="s">
        <v>92</v>
      </c>
      <c r="I32" s="42"/>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row>
    <row r="33" spans="1:39" s="29" customFormat="1" ht="45">
      <c r="A33" s="91">
        <v>17</v>
      </c>
      <c r="B33" s="384" t="s">
        <v>3016</v>
      </c>
      <c r="C33" s="390" t="s">
        <v>71</v>
      </c>
      <c r="D33" s="389">
        <v>500</v>
      </c>
      <c r="E33" s="295" t="s">
        <v>3010</v>
      </c>
      <c r="F33" s="295" t="s">
        <v>3013</v>
      </c>
      <c r="G33" s="295" t="s">
        <v>2997</v>
      </c>
      <c r="H33" s="42" t="s">
        <v>92</v>
      </c>
      <c r="I33" s="42"/>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row>
    <row r="34" spans="1:39" ht="118.5" customHeight="1">
      <c r="A34" s="300">
        <v>18</v>
      </c>
      <c r="B34" s="234" t="s">
        <v>3038</v>
      </c>
      <c r="C34" s="300" t="s">
        <v>77</v>
      </c>
      <c r="D34" s="446">
        <v>4000</v>
      </c>
      <c r="E34" s="229" t="s">
        <v>3039</v>
      </c>
      <c r="F34" s="229" t="s">
        <v>3040</v>
      </c>
      <c r="G34" s="300" t="s">
        <v>3041</v>
      </c>
      <c r="H34" s="385" t="s">
        <v>92</v>
      </c>
      <c r="I34" s="300"/>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s="35" customFormat="1" ht="30">
      <c r="A35" s="54" t="s">
        <v>1114</v>
      </c>
      <c r="B35" s="55" t="s">
        <v>2801</v>
      </c>
      <c r="C35" s="54"/>
      <c r="D35" s="259">
        <v>500</v>
      </c>
      <c r="E35" s="54"/>
      <c r="F35" s="54"/>
      <c r="G35" s="54"/>
      <c r="H35" s="54"/>
      <c r="I35" s="182"/>
    </row>
    <row r="36" spans="1:39" s="29" customFormat="1" ht="33" customHeight="1">
      <c r="A36" s="54" t="s">
        <v>1115</v>
      </c>
      <c r="B36" s="55" t="s">
        <v>226</v>
      </c>
      <c r="C36" s="120"/>
      <c r="D36" s="259">
        <f>+D38+D39</f>
        <v>3128</v>
      </c>
      <c r="E36" s="120"/>
      <c r="F36" s="120"/>
      <c r="G36" s="120"/>
      <c r="H36" s="120"/>
      <c r="I36" s="120"/>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row>
    <row r="37" spans="1:39" s="29" customFormat="1" ht="25.5" customHeight="1">
      <c r="A37" s="83"/>
      <c r="B37" s="57" t="s">
        <v>1364</v>
      </c>
      <c r="C37" s="120"/>
      <c r="D37" s="260">
        <f>+D38+D39</f>
        <v>3128</v>
      </c>
      <c r="E37" s="120"/>
      <c r="F37" s="120"/>
      <c r="G37" s="120"/>
      <c r="H37" s="120"/>
      <c r="I37" s="120"/>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row>
    <row r="38" spans="1:39" s="29" customFormat="1" ht="69" customHeight="1">
      <c r="A38" s="42">
        <v>1</v>
      </c>
      <c r="B38" s="24" t="s">
        <v>222</v>
      </c>
      <c r="C38" s="42" t="s">
        <v>227</v>
      </c>
      <c r="D38" s="256">
        <v>2040</v>
      </c>
      <c r="E38" s="42" t="s">
        <v>228</v>
      </c>
      <c r="F38" s="42" t="s">
        <v>229</v>
      </c>
      <c r="G38" s="42" t="s">
        <v>230</v>
      </c>
      <c r="H38" s="42" t="s">
        <v>116</v>
      </c>
      <c r="I38" s="120"/>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row>
    <row r="39" spans="1:39" s="29" customFormat="1" ht="75">
      <c r="A39" s="42">
        <v>2</v>
      </c>
      <c r="B39" s="24" t="s">
        <v>223</v>
      </c>
      <c r="C39" s="42" t="s">
        <v>227</v>
      </c>
      <c r="D39" s="256">
        <v>1088</v>
      </c>
      <c r="E39" s="42" t="s">
        <v>231</v>
      </c>
      <c r="F39" s="42" t="s">
        <v>232</v>
      </c>
      <c r="G39" s="42" t="s">
        <v>233</v>
      </c>
      <c r="H39" s="42" t="s">
        <v>116</v>
      </c>
      <c r="I39" s="120"/>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row>
    <row r="40" spans="1:39" s="29" customFormat="1" ht="45">
      <c r="A40" s="54" t="s">
        <v>2807</v>
      </c>
      <c r="B40" s="55" t="s">
        <v>1087</v>
      </c>
      <c r="C40" s="120"/>
      <c r="D40" s="259">
        <f>+D41</f>
        <v>9300</v>
      </c>
      <c r="E40" s="120"/>
      <c r="F40" s="120"/>
      <c r="G40" s="120"/>
      <c r="H40" s="120"/>
      <c r="I40" s="120"/>
    </row>
    <row r="41" spans="1:39" s="29" customFormat="1" ht="24.6" customHeight="1">
      <c r="A41" s="56"/>
      <c r="B41" s="57" t="s">
        <v>1364</v>
      </c>
      <c r="C41" s="120"/>
      <c r="D41" s="260">
        <f>+SUM(D42:D46)</f>
        <v>9300</v>
      </c>
      <c r="E41" s="120"/>
      <c r="F41" s="120"/>
      <c r="G41" s="120"/>
      <c r="H41" s="120"/>
      <c r="I41" s="120"/>
    </row>
    <row r="42" spans="1:39" s="29" customFormat="1" ht="61.5" customHeight="1">
      <c r="A42" s="42">
        <v>1</v>
      </c>
      <c r="B42" s="24" t="s">
        <v>1088</v>
      </c>
      <c r="C42" s="42" t="s">
        <v>1089</v>
      </c>
      <c r="D42" s="256">
        <v>4500</v>
      </c>
      <c r="E42" s="42" t="s">
        <v>1090</v>
      </c>
      <c r="F42" s="42" t="s">
        <v>1091</v>
      </c>
      <c r="G42" s="42" t="s">
        <v>1092</v>
      </c>
      <c r="H42" s="42" t="s">
        <v>116</v>
      </c>
      <c r="I42" s="120"/>
    </row>
    <row r="43" spans="1:39" s="29" customFormat="1" ht="65.45" customHeight="1">
      <c r="A43" s="42">
        <v>2</v>
      </c>
      <c r="B43" s="24" t="s">
        <v>1093</v>
      </c>
      <c r="C43" s="42" t="s">
        <v>1094</v>
      </c>
      <c r="D43" s="256">
        <v>2500</v>
      </c>
      <c r="E43" s="58" t="s">
        <v>1095</v>
      </c>
      <c r="F43" s="42" t="s">
        <v>1096</v>
      </c>
      <c r="G43" s="42" t="s">
        <v>1097</v>
      </c>
      <c r="H43" s="42" t="s">
        <v>1098</v>
      </c>
      <c r="I43" s="120"/>
    </row>
    <row r="44" spans="1:39" s="29" customFormat="1" ht="35.450000000000003" customHeight="1">
      <c r="A44" s="42">
        <v>3</v>
      </c>
      <c r="B44" s="24" t="s">
        <v>1099</v>
      </c>
      <c r="C44" s="42" t="s">
        <v>1089</v>
      </c>
      <c r="D44" s="256">
        <v>500</v>
      </c>
      <c r="E44" s="42" t="s">
        <v>1100</v>
      </c>
      <c r="F44" s="42" t="s">
        <v>1101</v>
      </c>
      <c r="G44" s="42" t="s">
        <v>1102</v>
      </c>
      <c r="H44" s="42" t="s">
        <v>1103</v>
      </c>
      <c r="I44" s="120"/>
    </row>
    <row r="45" spans="1:39" s="29" customFormat="1" ht="47.1" customHeight="1">
      <c r="A45" s="42">
        <v>4</v>
      </c>
      <c r="B45" s="24" t="s">
        <v>1109</v>
      </c>
      <c r="C45" s="42" t="s">
        <v>1104</v>
      </c>
      <c r="D45" s="256">
        <v>1500</v>
      </c>
      <c r="E45" s="42" t="s">
        <v>1105</v>
      </c>
      <c r="F45" s="42" t="s">
        <v>1106</v>
      </c>
      <c r="G45" s="42" t="s">
        <v>1107</v>
      </c>
      <c r="H45" s="42" t="s">
        <v>1108</v>
      </c>
      <c r="I45" s="120"/>
    </row>
    <row r="46" spans="1:39" s="29" customFormat="1" ht="52.5" customHeight="1">
      <c r="A46" s="42">
        <v>5</v>
      </c>
      <c r="B46" s="24" t="s">
        <v>2802</v>
      </c>
      <c r="C46" s="42" t="s">
        <v>2803</v>
      </c>
      <c r="D46" s="256">
        <v>300</v>
      </c>
      <c r="E46" s="42" t="s">
        <v>2806</v>
      </c>
      <c r="F46" s="42" t="s">
        <v>3020</v>
      </c>
      <c r="G46" s="42" t="s">
        <v>2804</v>
      </c>
      <c r="H46" s="42" t="s">
        <v>2805</v>
      </c>
      <c r="I46" s="120"/>
      <c r="J46" s="186"/>
    </row>
    <row r="47" spans="1:39" s="35" customFormat="1" ht="30">
      <c r="A47" s="182" t="s">
        <v>2808</v>
      </c>
      <c r="B47" s="55" t="s">
        <v>2826</v>
      </c>
      <c r="C47" s="182"/>
      <c r="D47" s="215">
        <f>+D49+D50+D51</f>
        <v>9000</v>
      </c>
      <c r="E47" s="182"/>
      <c r="F47" s="182"/>
      <c r="G47" s="182"/>
      <c r="H47" s="182"/>
      <c r="I47" s="182"/>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row>
    <row r="48" spans="1:39" s="35" customFormat="1">
      <c r="A48" s="182"/>
      <c r="B48" s="57" t="s">
        <v>1364</v>
      </c>
      <c r="C48" s="182"/>
      <c r="D48" s="311">
        <f>+D49+D50+D51</f>
        <v>9000</v>
      </c>
      <c r="E48" s="182"/>
      <c r="F48" s="182"/>
      <c r="G48" s="182"/>
      <c r="H48" s="182"/>
      <c r="I48" s="182"/>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row>
    <row r="49" spans="1:39" s="29" customFormat="1" ht="45">
      <c r="A49" s="120">
        <v>1</v>
      </c>
      <c r="B49" s="24" t="s">
        <v>2827</v>
      </c>
      <c r="C49" s="120" t="s">
        <v>71</v>
      </c>
      <c r="D49" s="214">
        <v>4000</v>
      </c>
      <c r="E49" s="42" t="s">
        <v>3021</v>
      </c>
      <c r="F49" s="42" t="s">
        <v>3022</v>
      </c>
      <c r="G49" s="42" t="s">
        <v>3023</v>
      </c>
      <c r="H49" s="42" t="s">
        <v>3024</v>
      </c>
      <c r="I49" s="120"/>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row>
    <row r="50" spans="1:39" s="29" customFormat="1" ht="30">
      <c r="A50" s="120">
        <v>2</v>
      </c>
      <c r="B50" s="24" t="s">
        <v>2828</v>
      </c>
      <c r="C50" s="120" t="s">
        <v>71</v>
      </c>
      <c r="D50" s="214">
        <v>2000</v>
      </c>
      <c r="E50" s="42" t="s">
        <v>3025</v>
      </c>
      <c r="F50" s="42" t="s">
        <v>3026</v>
      </c>
      <c r="G50" s="42" t="s">
        <v>3027</v>
      </c>
      <c r="H50" s="42" t="s">
        <v>3028</v>
      </c>
      <c r="I50" s="120"/>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row>
    <row r="51" spans="1:39" s="29" customFormat="1" ht="45">
      <c r="A51" s="120">
        <v>3</v>
      </c>
      <c r="B51" s="30" t="s">
        <v>2829</v>
      </c>
      <c r="C51" s="120" t="s">
        <v>71</v>
      </c>
      <c r="D51" s="214">
        <v>3000</v>
      </c>
      <c r="E51" s="42" t="s">
        <v>3029</v>
      </c>
      <c r="F51" s="42" t="s">
        <v>3030</v>
      </c>
      <c r="G51" s="42" t="s">
        <v>3031</v>
      </c>
      <c r="H51" s="42" t="s">
        <v>3028</v>
      </c>
      <c r="I51" s="120"/>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row>
    <row r="52" spans="1:39" s="35" customFormat="1" ht="30">
      <c r="A52" s="182" t="s">
        <v>2809</v>
      </c>
      <c r="B52" s="55" t="s">
        <v>2936</v>
      </c>
      <c r="C52" s="182"/>
      <c r="D52" s="215">
        <f>+D53</f>
        <v>30000</v>
      </c>
      <c r="E52" s="182"/>
      <c r="F52" s="182"/>
      <c r="G52" s="182"/>
      <c r="H52" s="182"/>
      <c r="I52" s="182"/>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row>
    <row r="53" spans="1:39" s="35" customFormat="1" ht="18" customHeight="1">
      <c r="A53" s="182"/>
      <c r="B53" s="57" t="s">
        <v>1364</v>
      </c>
      <c r="C53" s="182"/>
      <c r="D53" s="311">
        <f>+D54+D55</f>
        <v>30000</v>
      </c>
      <c r="E53" s="182"/>
      <c r="F53" s="182"/>
      <c r="G53" s="182"/>
      <c r="H53" s="182"/>
      <c r="I53" s="182"/>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row>
    <row r="54" spans="1:39" ht="45">
      <c r="A54" s="229">
        <v>1</v>
      </c>
      <c r="B54" s="229" t="s">
        <v>2938</v>
      </c>
      <c r="C54" s="229" t="s">
        <v>634</v>
      </c>
      <c r="D54" s="376">
        <v>15000</v>
      </c>
      <c r="E54" s="229" t="s">
        <v>2939</v>
      </c>
      <c r="F54" s="229" t="s">
        <v>2940</v>
      </c>
      <c r="G54" s="229" t="s">
        <v>2941</v>
      </c>
      <c r="H54" s="229" t="s">
        <v>2942</v>
      </c>
      <c r="I54" s="229"/>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45">
      <c r="A55" s="300">
        <v>2</v>
      </c>
      <c r="B55" s="229" t="s">
        <v>2943</v>
      </c>
      <c r="C55" s="300" t="s">
        <v>101</v>
      </c>
      <c r="D55" s="376">
        <v>15000</v>
      </c>
      <c r="E55" s="229" t="s">
        <v>2939</v>
      </c>
      <c r="F55" s="229" t="s">
        <v>2940</v>
      </c>
      <c r="G55" s="229" t="s">
        <v>2941</v>
      </c>
      <c r="H55" s="229" t="s">
        <v>2942</v>
      </c>
      <c r="I55" s="375"/>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s="35" customFormat="1" ht="30">
      <c r="A56" s="182" t="s">
        <v>2810</v>
      </c>
      <c r="B56" s="55" t="s">
        <v>2950</v>
      </c>
      <c r="C56" s="182"/>
      <c r="D56" s="215">
        <f>+D57</f>
        <v>15300</v>
      </c>
      <c r="E56" s="182"/>
      <c r="F56" s="182"/>
      <c r="G56" s="182"/>
      <c r="H56" s="182"/>
      <c r="I56" s="182"/>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row>
    <row r="57" spans="1:39" s="35" customFormat="1" ht="18" customHeight="1">
      <c r="A57" s="182"/>
      <c r="B57" s="57" t="s">
        <v>1364</v>
      </c>
      <c r="C57" s="182"/>
      <c r="D57" s="311">
        <f>+SUM(D58:D65)</f>
        <v>15300</v>
      </c>
      <c r="E57" s="182"/>
      <c r="F57" s="182"/>
      <c r="G57" s="182"/>
      <c r="H57" s="182"/>
      <c r="I57" s="182"/>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row>
    <row r="58" spans="1:39" s="29" customFormat="1" ht="55.5" customHeight="1">
      <c r="A58" s="42">
        <v>1</v>
      </c>
      <c r="B58" s="16" t="s">
        <v>2951</v>
      </c>
      <c r="C58" s="17" t="s">
        <v>71</v>
      </c>
      <c r="D58" s="256">
        <v>2000</v>
      </c>
      <c r="E58" s="17" t="s">
        <v>2952</v>
      </c>
      <c r="F58" s="17" t="s">
        <v>2953</v>
      </c>
      <c r="G58" s="17" t="s">
        <v>2954</v>
      </c>
      <c r="H58" s="17" t="s">
        <v>2955</v>
      </c>
      <c r="I58" s="17"/>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row>
    <row r="59" spans="1:39" s="29" customFormat="1" ht="120" customHeight="1">
      <c r="A59" s="42">
        <v>2</v>
      </c>
      <c r="B59" s="24" t="s">
        <v>2956</v>
      </c>
      <c r="C59" s="42" t="s">
        <v>71</v>
      </c>
      <c r="D59" s="257">
        <v>5000</v>
      </c>
      <c r="E59" s="42" t="s">
        <v>2957</v>
      </c>
      <c r="F59" s="42" t="s">
        <v>2958</v>
      </c>
      <c r="G59" s="42" t="s">
        <v>2959</v>
      </c>
      <c r="H59" s="91" t="s">
        <v>92</v>
      </c>
      <c r="I59" s="42"/>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row>
    <row r="60" spans="1:39" s="29" customFormat="1" ht="78" customHeight="1">
      <c r="A60" s="42">
        <v>3</v>
      </c>
      <c r="B60" s="16" t="s">
        <v>2960</v>
      </c>
      <c r="C60" s="17" t="s">
        <v>71</v>
      </c>
      <c r="D60" s="256">
        <v>500</v>
      </c>
      <c r="E60" s="17" t="s">
        <v>2961</v>
      </c>
      <c r="F60" s="17" t="s">
        <v>2962</v>
      </c>
      <c r="G60" s="17" t="s">
        <v>2963</v>
      </c>
      <c r="H60" s="17" t="s">
        <v>2964</v>
      </c>
      <c r="I60" s="17"/>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row>
    <row r="61" spans="1:39" s="29" customFormat="1" ht="89.1" customHeight="1">
      <c r="A61" s="91">
        <v>4</v>
      </c>
      <c r="B61" s="16" t="s">
        <v>2965</v>
      </c>
      <c r="C61" s="91" t="s">
        <v>2966</v>
      </c>
      <c r="D61" s="257">
        <v>1500</v>
      </c>
      <c r="E61" s="91" t="s">
        <v>2967</v>
      </c>
      <c r="F61" s="91" t="s">
        <v>2968</v>
      </c>
      <c r="G61" s="91" t="s">
        <v>2969</v>
      </c>
      <c r="H61" s="91" t="s">
        <v>2970</v>
      </c>
      <c r="I61" s="91"/>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row>
    <row r="62" spans="1:39" s="82" customFormat="1" ht="50.25" customHeight="1">
      <c r="A62" s="42">
        <v>5</v>
      </c>
      <c r="B62" s="24" t="s">
        <v>2971</v>
      </c>
      <c r="C62" s="42" t="s">
        <v>71</v>
      </c>
      <c r="D62" s="380">
        <v>1000</v>
      </c>
      <c r="E62" s="42" t="s">
        <v>2972</v>
      </c>
      <c r="F62" s="42" t="s">
        <v>2973</v>
      </c>
      <c r="G62" s="42" t="s">
        <v>2969</v>
      </c>
      <c r="H62" s="42" t="s">
        <v>92</v>
      </c>
      <c r="I62" s="78"/>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row>
    <row r="63" spans="1:39" s="82" customFormat="1" ht="75" customHeight="1">
      <c r="A63" s="42">
        <v>6</v>
      </c>
      <c r="B63" s="16" t="s">
        <v>2974</v>
      </c>
      <c r="C63" s="42" t="s">
        <v>2975</v>
      </c>
      <c r="D63" s="380">
        <v>800</v>
      </c>
      <c r="E63" s="42" t="s">
        <v>2976</v>
      </c>
      <c r="F63" s="42" t="s">
        <v>2977</v>
      </c>
      <c r="G63" s="42" t="s">
        <v>2978</v>
      </c>
      <c r="H63" s="42" t="s">
        <v>92</v>
      </c>
      <c r="I63" s="78"/>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row>
    <row r="64" spans="1:39" s="29" customFormat="1" ht="52.5" customHeight="1">
      <c r="A64" s="42">
        <v>7</v>
      </c>
      <c r="B64" s="24" t="s">
        <v>2979</v>
      </c>
      <c r="C64" s="42" t="s">
        <v>2975</v>
      </c>
      <c r="D64" s="380">
        <v>3000</v>
      </c>
      <c r="E64" s="42" t="s">
        <v>2980</v>
      </c>
      <c r="F64" s="42" t="s">
        <v>2981</v>
      </c>
      <c r="G64" s="42" t="s">
        <v>2980</v>
      </c>
      <c r="H64" s="42" t="s">
        <v>92</v>
      </c>
      <c r="I64" s="42"/>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row>
    <row r="65" spans="1:39" s="29" customFormat="1" ht="102" customHeight="1">
      <c r="A65" s="91">
        <v>8</v>
      </c>
      <c r="B65" s="24" t="s">
        <v>2982</v>
      </c>
      <c r="C65" s="42" t="s">
        <v>2983</v>
      </c>
      <c r="D65" s="257">
        <v>1500</v>
      </c>
      <c r="E65" s="42" t="s">
        <v>2984</v>
      </c>
      <c r="F65" s="42" t="s">
        <v>2986</v>
      </c>
      <c r="G65" s="42" t="s">
        <v>2984</v>
      </c>
      <c r="H65" s="42" t="s">
        <v>92</v>
      </c>
      <c r="I65" s="42"/>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row>
    <row r="66" spans="1:39" s="35" customFormat="1" ht="31.5" customHeight="1">
      <c r="A66" s="182" t="s">
        <v>2811</v>
      </c>
      <c r="B66" s="247" t="s">
        <v>71</v>
      </c>
      <c r="C66" s="182"/>
      <c r="D66" s="215">
        <f>+D67+D73</f>
        <v>117070</v>
      </c>
      <c r="E66" s="182"/>
      <c r="F66" s="182"/>
      <c r="G66" s="182"/>
      <c r="H66" s="182"/>
      <c r="I66" s="182"/>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row>
    <row r="67" spans="1:39" s="125" customFormat="1" ht="33" customHeight="1">
      <c r="A67" s="187"/>
      <c r="B67" s="121" t="s">
        <v>1400</v>
      </c>
      <c r="C67" s="187"/>
      <c r="D67" s="260">
        <f>+SUM(D68:D72)</f>
        <v>3400</v>
      </c>
      <c r="E67" s="187"/>
      <c r="F67" s="187"/>
      <c r="G67" s="187"/>
      <c r="H67" s="187"/>
      <c r="I67" s="187"/>
    </row>
    <row r="68" spans="1:39" s="188" customFormat="1" ht="42.6" customHeight="1">
      <c r="A68" s="17">
        <v>1</v>
      </c>
      <c r="B68" s="16" t="s">
        <v>2468</v>
      </c>
      <c r="C68" s="17" t="s">
        <v>71</v>
      </c>
      <c r="D68" s="256">
        <v>400</v>
      </c>
      <c r="E68" s="17" t="s">
        <v>1486</v>
      </c>
      <c r="F68" s="17" t="s">
        <v>1485</v>
      </c>
      <c r="G68" s="17" t="s">
        <v>2928</v>
      </c>
      <c r="H68" s="17"/>
      <c r="I68" s="17" t="s">
        <v>158</v>
      </c>
    </row>
    <row r="69" spans="1:39" s="188" customFormat="1" ht="68.25" customHeight="1">
      <c r="A69" s="17">
        <v>2</v>
      </c>
      <c r="B69" s="16" t="s">
        <v>144</v>
      </c>
      <c r="C69" s="17" t="s">
        <v>2469</v>
      </c>
      <c r="D69" s="256">
        <v>1500</v>
      </c>
      <c r="E69" s="17" t="s">
        <v>2470</v>
      </c>
      <c r="F69" s="17" t="s">
        <v>1713</v>
      </c>
      <c r="G69" s="17" t="s">
        <v>2471</v>
      </c>
      <c r="H69" s="17"/>
      <c r="I69" s="17" t="s">
        <v>162</v>
      </c>
    </row>
    <row r="70" spans="1:39" s="188" customFormat="1" ht="69.599999999999994" customHeight="1">
      <c r="A70" s="17">
        <v>3</v>
      </c>
      <c r="B70" s="16" t="s">
        <v>142</v>
      </c>
      <c r="C70" s="17" t="s">
        <v>2469</v>
      </c>
      <c r="D70" s="256">
        <v>350</v>
      </c>
      <c r="E70" s="17" t="s">
        <v>2472</v>
      </c>
      <c r="F70" s="17" t="s">
        <v>177</v>
      </c>
      <c r="G70" s="298" t="s">
        <v>2504</v>
      </c>
      <c r="H70" s="17" t="s">
        <v>116</v>
      </c>
      <c r="I70" s="17" t="s">
        <v>166</v>
      </c>
    </row>
    <row r="71" spans="1:39" s="188" customFormat="1" ht="63" customHeight="1">
      <c r="A71" s="17">
        <v>4</v>
      </c>
      <c r="B71" s="16" t="s">
        <v>2466</v>
      </c>
      <c r="C71" s="17" t="s">
        <v>2469</v>
      </c>
      <c r="D71" s="256">
        <v>150</v>
      </c>
      <c r="E71" s="17" t="s">
        <v>2473</v>
      </c>
      <c r="F71" s="17" t="s">
        <v>2474</v>
      </c>
      <c r="G71" s="17" t="s">
        <v>2475</v>
      </c>
      <c r="H71" s="17" t="s">
        <v>2476</v>
      </c>
      <c r="I71" s="17" t="s">
        <v>170</v>
      </c>
    </row>
    <row r="72" spans="1:39" s="188" customFormat="1" ht="87.75" customHeight="1">
      <c r="A72" s="17">
        <v>5</v>
      </c>
      <c r="B72" s="16" t="s">
        <v>2467</v>
      </c>
      <c r="C72" s="17" t="s">
        <v>2469</v>
      </c>
      <c r="D72" s="256">
        <v>1000</v>
      </c>
      <c r="E72" s="17" t="s">
        <v>171</v>
      </c>
      <c r="F72" s="17" t="s">
        <v>2477</v>
      </c>
      <c r="G72" s="17" t="s">
        <v>172</v>
      </c>
      <c r="H72" s="17" t="s">
        <v>116</v>
      </c>
      <c r="I72" s="17" t="s">
        <v>173</v>
      </c>
    </row>
    <row r="73" spans="1:39" s="188" customFormat="1" ht="33" customHeight="1">
      <c r="A73" s="189"/>
      <c r="B73" s="121" t="s">
        <v>1364</v>
      </c>
      <c r="C73" s="189"/>
      <c r="D73" s="260">
        <f>+SUM(D74:D95)</f>
        <v>113670</v>
      </c>
      <c r="E73" s="189"/>
      <c r="F73" s="189"/>
      <c r="G73" s="189"/>
      <c r="H73" s="189"/>
      <c r="I73" s="189"/>
    </row>
    <row r="74" spans="1:39" s="40" customFormat="1" ht="84.6" customHeight="1">
      <c r="A74" s="17">
        <v>1</v>
      </c>
      <c r="B74" s="16" t="s">
        <v>138</v>
      </c>
      <c r="C74" s="17" t="s">
        <v>71</v>
      </c>
      <c r="D74" s="261">
        <v>10000</v>
      </c>
      <c r="E74" s="17" t="s">
        <v>2898</v>
      </c>
      <c r="F74" s="17" t="s">
        <v>2899</v>
      </c>
      <c r="G74" s="17" t="s">
        <v>157</v>
      </c>
      <c r="H74" s="17" t="s">
        <v>116</v>
      </c>
      <c r="I74" s="70" t="s">
        <v>158</v>
      </c>
    </row>
    <row r="75" spans="1:39" s="40" customFormat="1" ht="92.45" customHeight="1">
      <c r="A75" s="17">
        <v>2</v>
      </c>
      <c r="B75" s="16" t="s">
        <v>2461</v>
      </c>
      <c r="C75" s="17" t="s">
        <v>71</v>
      </c>
      <c r="D75" s="261">
        <v>3000</v>
      </c>
      <c r="E75" s="17" t="s">
        <v>2478</v>
      </c>
      <c r="F75" s="17" t="s">
        <v>2479</v>
      </c>
      <c r="G75" s="17" t="s">
        <v>2480</v>
      </c>
      <c r="H75" s="17" t="s">
        <v>2476</v>
      </c>
      <c r="I75" s="70" t="s">
        <v>162</v>
      </c>
    </row>
    <row r="76" spans="1:39" s="40" customFormat="1" ht="69" customHeight="1">
      <c r="A76" s="17">
        <v>3</v>
      </c>
      <c r="B76" s="16" t="s">
        <v>2462</v>
      </c>
      <c r="C76" s="17" t="s">
        <v>71</v>
      </c>
      <c r="D76" s="262">
        <v>1000</v>
      </c>
      <c r="E76" s="17" t="s">
        <v>174</v>
      </c>
      <c r="F76" s="17" t="s">
        <v>175</v>
      </c>
      <c r="G76" s="17" t="s">
        <v>169</v>
      </c>
      <c r="H76" s="17" t="s">
        <v>116</v>
      </c>
      <c r="I76" s="70" t="s">
        <v>166</v>
      </c>
    </row>
    <row r="77" spans="1:39" s="40" customFormat="1" ht="141.94999999999999" customHeight="1">
      <c r="A77" s="17">
        <v>4</v>
      </c>
      <c r="B77" s="16" t="s">
        <v>2900</v>
      </c>
      <c r="C77" s="17" t="s">
        <v>71</v>
      </c>
      <c r="D77" s="262">
        <v>1000</v>
      </c>
      <c r="E77" s="17" t="s">
        <v>159</v>
      </c>
      <c r="F77" s="17" t="s">
        <v>160</v>
      </c>
      <c r="G77" s="70" t="s">
        <v>161</v>
      </c>
      <c r="H77" s="17" t="s">
        <v>116</v>
      </c>
      <c r="I77" s="70" t="s">
        <v>170</v>
      </c>
    </row>
    <row r="78" spans="1:39" s="188" customFormat="1" ht="134.1" customHeight="1">
      <c r="A78" s="17">
        <v>5</v>
      </c>
      <c r="B78" s="16" t="s">
        <v>2481</v>
      </c>
      <c r="C78" s="17" t="s">
        <v>2482</v>
      </c>
      <c r="D78" s="262">
        <v>3000</v>
      </c>
      <c r="E78" s="17" t="s">
        <v>163</v>
      </c>
      <c r="F78" s="17" t="s">
        <v>164</v>
      </c>
      <c r="G78" s="70" t="s">
        <v>165</v>
      </c>
      <c r="H78" s="17" t="s">
        <v>116</v>
      </c>
      <c r="I78" s="70" t="s">
        <v>173</v>
      </c>
    </row>
    <row r="79" spans="1:39" s="40" customFormat="1" ht="66" customHeight="1">
      <c r="A79" s="17">
        <v>6</v>
      </c>
      <c r="B79" s="16" t="s">
        <v>140</v>
      </c>
      <c r="C79" s="17" t="s">
        <v>71</v>
      </c>
      <c r="D79" s="262">
        <v>500</v>
      </c>
      <c r="E79" s="17" t="s">
        <v>167</v>
      </c>
      <c r="F79" s="17" t="s">
        <v>168</v>
      </c>
      <c r="G79" s="17" t="s">
        <v>169</v>
      </c>
      <c r="H79" s="17" t="s">
        <v>116</v>
      </c>
      <c r="I79" s="70" t="s">
        <v>176</v>
      </c>
    </row>
    <row r="80" spans="1:39" s="40" customFormat="1" ht="93" customHeight="1">
      <c r="A80" s="17">
        <v>7</v>
      </c>
      <c r="B80" s="16" t="s">
        <v>143</v>
      </c>
      <c r="C80" s="17" t="s">
        <v>71</v>
      </c>
      <c r="D80" s="262">
        <v>15000</v>
      </c>
      <c r="E80" s="17" t="s">
        <v>2505</v>
      </c>
      <c r="F80" s="17" t="s">
        <v>179</v>
      </c>
      <c r="G80" s="17" t="s">
        <v>169</v>
      </c>
      <c r="H80" s="17" t="s">
        <v>116</v>
      </c>
      <c r="I80" s="70" t="s">
        <v>178</v>
      </c>
    </row>
    <row r="81" spans="1:39" s="40" customFormat="1" ht="148.5" customHeight="1">
      <c r="A81" s="17">
        <v>8</v>
      </c>
      <c r="B81" s="16" t="s">
        <v>2483</v>
      </c>
      <c r="C81" s="17" t="s">
        <v>2484</v>
      </c>
      <c r="D81" s="263">
        <v>18500</v>
      </c>
      <c r="E81" s="17" t="s">
        <v>181</v>
      </c>
      <c r="F81" s="17" t="s">
        <v>182</v>
      </c>
      <c r="G81" s="17" t="s">
        <v>183</v>
      </c>
      <c r="H81" s="17" t="s">
        <v>184</v>
      </c>
      <c r="I81" s="70" t="s">
        <v>180</v>
      </c>
    </row>
    <row r="82" spans="1:39" s="40" customFormat="1" ht="70.5" customHeight="1">
      <c r="A82" s="17">
        <v>9</v>
      </c>
      <c r="B82" s="16" t="s">
        <v>145</v>
      </c>
      <c r="C82" s="17" t="s">
        <v>2485</v>
      </c>
      <c r="D82" s="262">
        <v>3000</v>
      </c>
      <c r="E82" s="17" t="s">
        <v>187</v>
      </c>
      <c r="F82" s="17" t="s">
        <v>188</v>
      </c>
      <c r="G82" s="17" t="s">
        <v>189</v>
      </c>
      <c r="H82" s="17" t="s">
        <v>116</v>
      </c>
      <c r="I82" s="70" t="s">
        <v>185</v>
      </c>
    </row>
    <row r="83" spans="1:39" s="40" customFormat="1" ht="112.5" customHeight="1">
      <c r="A83" s="17">
        <v>10</v>
      </c>
      <c r="B83" s="16" t="s">
        <v>147</v>
      </c>
      <c r="C83" s="17" t="s">
        <v>2486</v>
      </c>
      <c r="D83" s="256">
        <v>3000</v>
      </c>
      <c r="E83" s="17" t="s">
        <v>191</v>
      </c>
      <c r="F83" s="17" t="s">
        <v>192</v>
      </c>
      <c r="G83" s="17" t="s">
        <v>193</v>
      </c>
      <c r="H83" s="17" t="s">
        <v>194</v>
      </c>
      <c r="I83" s="70" t="s">
        <v>186</v>
      </c>
    </row>
    <row r="84" spans="1:39" s="40" customFormat="1" ht="60" customHeight="1">
      <c r="A84" s="17">
        <v>11</v>
      </c>
      <c r="B84" s="16" t="s">
        <v>2487</v>
      </c>
      <c r="C84" s="17" t="s">
        <v>71</v>
      </c>
      <c r="D84" s="256">
        <v>15000</v>
      </c>
      <c r="E84" s="17" t="s">
        <v>2488</v>
      </c>
      <c r="F84" s="17" t="s">
        <v>2489</v>
      </c>
      <c r="G84" s="17" t="s">
        <v>183</v>
      </c>
      <c r="H84" s="17" t="s">
        <v>116</v>
      </c>
      <c r="I84" s="70" t="s">
        <v>190</v>
      </c>
    </row>
    <row r="85" spans="1:39" s="40" customFormat="1" ht="147" customHeight="1">
      <c r="A85" s="17">
        <v>12</v>
      </c>
      <c r="B85" s="16" t="s">
        <v>148</v>
      </c>
      <c r="C85" s="17" t="s">
        <v>71</v>
      </c>
      <c r="D85" s="262">
        <v>2000</v>
      </c>
      <c r="E85" s="17" t="s">
        <v>196</v>
      </c>
      <c r="F85" s="17" t="s">
        <v>197</v>
      </c>
      <c r="G85" s="17" t="s">
        <v>198</v>
      </c>
      <c r="H85" s="17" t="s">
        <v>116</v>
      </c>
      <c r="I85" s="70" t="s">
        <v>195</v>
      </c>
    </row>
    <row r="86" spans="1:39" s="40" customFormat="1" ht="90">
      <c r="A86" s="17">
        <v>13</v>
      </c>
      <c r="B86" s="16" t="s">
        <v>149</v>
      </c>
      <c r="C86" s="17" t="s">
        <v>2490</v>
      </c>
      <c r="D86" s="261">
        <v>800</v>
      </c>
      <c r="E86" s="17" t="s">
        <v>200</v>
      </c>
      <c r="F86" s="17" t="s">
        <v>201</v>
      </c>
      <c r="G86" s="17" t="s">
        <v>202</v>
      </c>
      <c r="H86" s="17"/>
      <c r="I86" s="70" t="s">
        <v>199</v>
      </c>
    </row>
    <row r="87" spans="1:39" s="40" customFormat="1" ht="101.1" customHeight="1">
      <c r="A87" s="17">
        <v>14</v>
      </c>
      <c r="B87" s="16" t="s">
        <v>151</v>
      </c>
      <c r="C87" s="17" t="s">
        <v>2491</v>
      </c>
      <c r="D87" s="262">
        <v>10000</v>
      </c>
      <c r="E87" s="17" t="s">
        <v>204</v>
      </c>
      <c r="F87" s="17" t="s">
        <v>205</v>
      </c>
      <c r="G87" s="17" t="s">
        <v>206</v>
      </c>
      <c r="H87" s="17" t="s">
        <v>116</v>
      </c>
      <c r="I87" s="70" t="s">
        <v>203</v>
      </c>
    </row>
    <row r="88" spans="1:39" s="40" customFormat="1" ht="57" customHeight="1">
      <c r="A88" s="17">
        <v>15</v>
      </c>
      <c r="B88" s="190" t="s">
        <v>152</v>
      </c>
      <c r="C88" s="191" t="s">
        <v>2490</v>
      </c>
      <c r="D88" s="264">
        <v>550</v>
      </c>
      <c r="E88" s="191" t="s">
        <v>208</v>
      </c>
      <c r="F88" s="191" t="s">
        <v>209</v>
      </c>
      <c r="G88" s="191" t="s">
        <v>202</v>
      </c>
      <c r="H88" s="192"/>
      <c r="I88" s="70" t="s">
        <v>207</v>
      </c>
    </row>
    <row r="89" spans="1:39" s="40" customFormat="1" ht="53.1" customHeight="1">
      <c r="A89" s="17">
        <v>16</v>
      </c>
      <c r="B89" s="16" t="s">
        <v>153</v>
      </c>
      <c r="C89" s="17" t="s">
        <v>2490</v>
      </c>
      <c r="D89" s="256">
        <v>620</v>
      </c>
      <c r="E89" s="191" t="s">
        <v>208</v>
      </c>
      <c r="F89" s="17" t="s">
        <v>211</v>
      </c>
      <c r="G89" s="17" t="s">
        <v>202</v>
      </c>
      <c r="H89" s="70"/>
      <c r="I89" s="70" t="s">
        <v>210</v>
      </c>
    </row>
    <row r="90" spans="1:39" s="40" customFormat="1" ht="52.5" customHeight="1">
      <c r="A90" s="17">
        <v>17</v>
      </c>
      <c r="B90" s="16" t="s">
        <v>155</v>
      </c>
      <c r="C90" s="17" t="s">
        <v>2491</v>
      </c>
      <c r="D90" s="261">
        <v>700</v>
      </c>
      <c r="E90" s="17" t="s">
        <v>208</v>
      </c>
      <c r="F90" s="17" t="s">
        <v>213</v>
      </c>
      <c r="G90" s="17" t="s">
        <v>202</v>
      </c>
      <c r="H90" s="70"/>
      <c r="I90" s="70" t="s">
        <v>212</v>
      </c>
    </row>
    <row r="91" spans="1:39" s="29" customFormat="1" ht="75">
      <c r="A91" s="42">
        <v>18</v>
      </c>
      <c r="B91" s="24" t="s">
        <v>2929</v>
      </c>
      <c r="C91" s="371" t="s">
        <v>2930</v>
      </c>
      <c r="D91" s="379">
        <v>1000</v>
      </c>
      <c r="E91" s="42" t="s">
        <v>2931</v>
      </c>
      <c r="F91" s="30" t="s">
        <v>2932</v>
      </c>
      <c r="G91" s="42" t="s">
        <v>2933</v>
      </c>
      <c r="H91" s="42" t="s">
        <v>116</v>
      </c>
      <c r="I91" s="120" t="s">
        <v>214</v>
      </c>
    </row>
    <row r="92" spans="1:39" s="40" customFormat="1" ht="87" customHeight="1">
      <c r="A92" s="17">
        <v>19</v>
      </c>
      <c r="B92" s="16" t="s">
        <v>156</v>
      </c>
      <c r="C92" s="17" t="s">
        <v>71</v>
      </c>
      <c r="D92" s="262">
        <v>7000</v>
      </c>
      <c r="E92" s="17" t="s">
        <v>215</v>
      </c>
      <c r="F92" s="17" t="s">
        <v>216</v>
      </c>
      <c r="G92" s="17" t="s">
        <v>217</v>
      </c>
      <c r="H92" s="17" t="s">
        <v>116</v>
      </c>
      <c r="I92" s="70" t="s">
        <v>214</v>
      </c>
    </row>
    <row r="93" spans="1:39" s="40" customFormat="1" ht="62.45" customHeight="1">
      <c r="A93" s="17">
        <v>20</v>
      </c>
      <c r="B93" s="193" t="s">
        <v>2465</v>
      </c>
      <c r="C93" s="17" t="s">
        <v>2492</v>
      </c>
      <c r="D93" s="262">
        <v>5000</v>
      </c>
      <c r="E93" s="17" t="s">
        <v>2493</v>
      </c>
      <c r="F93" s="17" t="s">
        <v>2494</v>
      </c>
      <c r="G93" s="17" t="s">
        <v>2495</v>
      </c>
      <c r="H93" s="17" t="s">
        <v>116</v>
      </c>
      <c r="I93" s="70" t="s">
        <v>1757</v>
      </c>
    </row>
    <row r="94" spans="1:39" s="40" customFormat="1" ht="56.1" customHeight="1">
      <c r="A94" s="42">
        <v>21</v>
      </c>
      <c r="B94" s="193" t="s">
        <v>2496</v>
      </c>
      <c r="C94" s="17" t="s">
        <v>2497</v>
      </c>
      <c r="D94" s="262">
        <v>5000</v>
      </c>
      <c r="E94" s="17" t="s">
        <v>2498</v>
      </c>
      <c r="F94" s="17" t="s">
        <v>2499</v>
      </c>
      <c r="G94" s="17" t="s">
        <v>2500</v>
      </c>
      <c r="H94" s="17" t="s">
        <v>2476</v>
      </c>
      <c r="I94" s="70" t="s">
        <v>1762</v>
      </c>
    </row>
    <row r="95" spans="1:39" s="40" customFormat="1" ht="96.6" customHeight="1">
      <c r="A95" s="17">
        <v>22</v>
      </c>
      <c r="B95" s="193" t="s">
        <v>2458</v>
      </c>
      <c r="C95" s="17" t="s">
        <v>71</v>
      </c>
      <c r="D95" s="262">
        <v>8000</v>
      </c>
      <c r="E95" s="17" t="s">
        <v>2501</v>
      </c>
      <c r="F95" s="17" t="s">
        <v>2502</v>
      </c>
      <c r="G95" s="17" t="s">
        <v>2503</v>
      </c>
      <c r="H95" s="17" t="s">
        <v>116</v>
      </c>
      <c r="I95" s="70" t="s">
        <v>1766</v>
      </c>
    </row>
    <row r="96" spans="1:39" s="35" customFormat="1" ht="20.45" customHeight="1">
      <c r="A96" s="182" t="s">
        <v>2812</v>
      </c>
      <c r="B96" s="247" t="s">
        <v>77</v>
      </c>
      <c r="C96" s="182"/>
      <c r="D96" s="259">
        <f>+D97+D121+D99</f>
        <v>58200</v>
      </c>
      <c r="E96" s="182"/>
      <c r="F96" s="182"/>
      <c r="G96" s="182"/>
      <c r="H96" s="182"/>
      <c r="I96" s="182"/>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row>
    <row r="97" spans="1:39" s="66" customFormat="1" ht="34.5" customHeight="1">
      <c r="A97" s="53"/>
      <c r="B97" s="57" t="s">
        <v>2555</v>
      </c>
      <c r="C97" s="56"/>
      <c r="D97" s="265">
        <f>+D98</f>
        <v>2500</v>
      </c>
      <c r="E97" s="56"/>
      <c r="F97" s="56"/>
      <c r="G97" s="56"/>
      <c r="H97" s="56"/>
      <c r="I97" s="56"/>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row>
    <row r="98" spans="1:39" s="40" customFormat="1" ht="80.45" customHeight="1">
      <c r="A98" s="17">
        <v>1</v>
      </c>
      <c r="B98" s="16" t="s">
        <v>1659</v>
      </c>
      <c r="C98" s="17" t="s">
        <v>694</v>
      </c>
      <c r="D98" s="266">
        <v>2500</v>
      </c>
      <c r="E98" s="17" t="s">
        <v>695</v>
      </c>
      <c r="F98" s="17" t="s">
        <v>1660</v>
      </c>
      <c r="G98" s="17" t="s">
        <v>696</v>
      </c>
      <c r="H98" s="17" t="s">
        <v>691</v>
      </c>
      <c r="I98" s="17" t="s">
        <v>139</v>
      </c>
    </row>
    <row r="99" spans="1:39" s="125" customFormat="1" ht="30">
      <c r="A99" s="187"/>
      <c r="B99" s="121" t="s">
        <v>136</v>
      </c>
      <c r="C99" s="187"/>
      <c r="D99" s="267">
        <f>+SUM(D100:D120)</f>
        <v>33700</v>
      </c>
      <c r="E99" s="187"/>
      <c r="F99" s="187"/>
      <c r="G99" s="187"/>
      <c r="H99" s="187"/>
      <c r="I99" s="187"/>
    </row>
    <row r="100" spans="1:39" s="40" customFormat="1" ht="81.95" customHeight="1">
      <c r="A100" s="17">
        <v>1</v>
      </c>
      <c r="B100" s="16" t="s">
        <v>1638</v>
      </c>
      <c r="C100" s="17" t="s">
        <v>679</v>
      </c>
      <c r="D100" s="266">
        <v>1000</v>
      </c>
      <c r="E100" s="17" t="s">
        <v>1661</v>
      </c>
      <c r="F100" s="17" t="s">
        <v>1660</v>
      </c>
      <c r="G100" s="17" t="s">
        <v>710</v>
      </c>
      <c r="H100" s="17" t="s">
        <v>691</v>
      </c>
      <c r="I100" s="17" t="s">
        <v>139</v>
      </c>
    </row>
    <row r="101" spans="1:39" s="40" customFormat="1" ht="75" customHeight="1">
      <c r="A101" s="17">
        <v>2</v>
      </c>
      <c r="B101" s="16" t="s">
        <v>1639</v>
      </c>
      <c r="C101" s="17" t="s">
        <v>711</v>
      </c>
      <c r="D101" s="266">
        <v>1000</v>
      </c>
      <c r="E101" s="17" t="s">
        <v>1662</v>
      </c>
      <c r="F101" s="17" t="s">
        <v>1660</v>
      </c>
      <c r="G101" s="17" t="s">
        <v>710</v>
      </c>
      <c r="H101" s="17" t="s">
        <v>691</v>
      </c>
      <c r="I101" s="17" t="s">
        <v>139</v>
      </c>
    </row>
    <row r="102" spans="1:39" s="40" customFormat="1" ht="75.95" customHeight="1">
      <c r="A102" s="17">
        <v>3</v>
      </c>
      <c r="B102" s="16" t="s">
        <v>1640</v>
      </c>
      <c r="C102" s="17" t="s">
        <v>1663</v>
      </c>
      <c r="D102" s="266">
        <v>350</v>
      </c>
      <c r="E102" s="17" t="s">
        <v>1664</v>
      </c>
      <c r="F102" s="17" t="s">
        <v>1660</v>
      </c>
      <c r="G102" s="17" t="s">
        <v>710</v>
      </c>
      <c r="H102" s="17" t="s">
        <v>691</v>
      </c>
      <c r="I102" s="17" t="s">
        <v>141</v>
      </c>
    </row>
    <row r="103" spans="1:39" s="40" customFormat="1" ht="77.099999999999994" customHeight="1">
      <c r="A103" s="17">
        <v>4</v>
      </c>
      <c r="B103" s="16" t="s">
        <v>1641</v>
      </c>
      <c r="C103" s="17" t="s">
        <v>538</v>
      </c>
      <c r="D103" s="266">
        <v>350</v>
      </c>
      <c r="E103" s="17" t="s">
        <v>1666</v>
      </c>
      <c r="F103" s="17" t="s">
        <v>1660</v>
      </c>
      <c r="G103" s="17" t="s">
        <v>710</v>
      </c>
      <c r="H103" s="17" t="s">
        <v>691</v>
      </c>
      <c r="I103" s="17" t="s">
        <v>146</v>
      </c>
    </row>
    <row r="104" spans="1:39" s="40" customFormat="1" ht="72" customHeight="1">
      <c r="A104" s="17">
        <v>5</v>
      </c>
      <c r="B104" s="16" t="s">
        <v>1642</v>
      </c>
      <c r="C104" s="17" t="s">
        <v>1667</v>
      </c>
      <c r="D104" s="266">
        <v>500</v>
      </c>
      <c r="E104" s="17" t="s">
        <v>1668</v>
      </c>
      <c r="F104" s="17" t="s">
        <v>1660</v>
      </c>
      <c r="G104" s="17" t="s">
        <v>710</v>
      </c>
      <c r="H104" s="17" t="s">
        <v>691</v>
      </c>
      <c r="I104" s="17" t="s">
        <v>146</v>
      </c>
    </row>
    <row r="105" spans="1:39" s="40" customFormat="1" ht="75.95" customHeight="1">
      <c r="A105" s="17">
        <v>6</v>
      </c>
      <c r="B105" s="16" t="s">
        <v>1643</v>
      </c>
      <c r="C105" s="17" t="s">
        <v>709</v>
      </c>
      <c r="D105" s="266">
        <v>400</v>
      </c>
      <c r="E105" s="17" t="s">
        <v>1669</v>
      </c>
      <c r="F105" s="17" t="s">
        <v>1660</v>
      </c>
      <c r="G105" s="17" t="s">
        <v>710</v>
      </c>
      <c r="H105" s="17" t="s">
        <v>691</v>
      </c>
      <c r="I105" s="17" t="s">
        <v>146</v>
      </c>
    </row>
    <row r="106" spans="1:39" s="40" customFormat="1" ht="77.45" customHeight="1">
      <c r="A106" s="17">
        <v>7</v>
      </c>
      <c r="B106" s="16" t="s">
        <v>1644</v>
      </c>
      <c r="C106" s="17" t="s">
        <v>709</v>
      </c>
      <c r="D106" s="266">
        <v>500</v>
      </c>
      <c r="E106" s="17" t="s">
        <v>1670</v>
      </c>
      <c r="F106" s="17" t="s">
        <v>1660</v>
      </c>
      <c r="G106" s="17"/>
      <c r="H106" s="17" t="s">
        <v>691</v>
      </c>
      <c r="I106" s="17" t="s">
        <v>146</v>
      </c>
    </row>
    <row r="107" spans="1:39" s="40" customFormat="1" ht="74.099999999999994" customHeight="1">
      <c r="A107" s="17">
        <v>8</v>
      </c>
      <c r="B107" s="16" t="s">
        <v>1645</v>
      </c>
      <c r="C107" s="17" t="s">
        <v>697</v>
      </c>
      <c r="D107" s="266">
        <v>850</v>
      </c>
      <c r="E107" s="17" t="s">
        <v>1671</v>
      </c>
      <c r="F107" s="17" t="s">
        <v>1660</v>
      </c>
      <c r="G107" s="17" t="s">
        <v>710</v>
      </c>
      <c r="H107" s="17" t="s">
        <v>691</v>
      </c>
      <c r="I107" s="17" t="s">
        <v>150</v>
      </c>
    </row>
    <row r="108" spans="1:39" s="40" customFormat="1" ht="80.45" customHeight="1">
      <c r="A108" s="17">
        <v>9</v>
      </c>
      <c r="B108" s="16" t="s">
        <v>1646</v>
      </c>
      <c r="C108" s="17" t="s">
        <v>1672</v>
      </c>
      <c r="D108" s="266">
        <v>550</v>
      </c>
      <c r="E108" s="17" t="s">
        <v>1673</v>
      </c>
      <c r="F108" s="17" t="s">
        <v>1660</v>
      </c>
      <c r="G108" s="17" t="s">
        <v>710</v>
      </c>
      <c r="H108" s="17" t="s">
        <v>691</v>
      </c>
      <c r="I108" s="17" t="s">
        <v>150</v>
      </c>
    </row>
    <row r="109" spans="1:39" s="40" customFormat="1" ht="74.45" customHeight="1">
      <c r="A109" s="17">
        <v>10</v>
      </c>
      <c r="B109" s="16" t="s">
        <v>1647</v>
      </c>
      <c r="C109" s="17" t="s">
        <v>697</v>
      </c>
      <c r="D109" s="266">
        <v>1000</v>
      </c>
      <c r="E109" s="17" t="s">
        <v>1674</v>
      </c>
      <c r="F109" s="17" t="s">
        <v>1660</v>
      </c>
      <c r="G109" s="17" t="s">
        <v>710</v>
      </c>
      <c r="H109" s="17" t="s">
        <v>691</v>
      </c>
      <c r="I109" s="17" t="s">
        <v>150</v>
      </c>
    </row>
    <row r="110" spans="1:39" s="40" customFormat="1" ht="77.45" customHeight="1">
      <c r="A110" s="17">
        <v>11</v>
      </c>
      <c r="B110" s="16" t="s">
        <v>1648</v>
      </c>
      <c r="C110" s="17" t="s">
        <v>1675</v>
      </c>
      <c r="D110" s="266">
        <v>200</v>
      </c>
      <c r="E110" s="17" t="s">
        <v>1676</v>
      </c>
      <c r="F110" s="17" t="s">
        <v>1660</v>
      </c>
      <c r="G110" s="17" t="s">
        <v>710</v>
      </c>
      <c r="H110" s="17" t="s">
        <v>691</v>
      </c>
      <c r="I110" s="17" t="s">
        <v>150</v>
      </c>
    </row>
    <row r="111" spans="1:39" s="40" customFormat="1" ht="77.45" customHeight="1">
      <c r="A111" s="17">
        <v>12</v>
      </c>
      <c r="B111" s="16" t="s">
        <v>1649</v>
      </c>
      <c r="C111" s="17" t="s">
        <v>692</v>
      </c>
      <c r="D111" s="266">
        <v>500</v>
      </c>
      <c r="E111" s="17" t="s">
        <v>1677</v>
      </c>
      <c r="F111" s="17" t="s">
        <v>1660</v>
      </c>
      <c r="G111" s="17" t="s">
        <v>710</v>
      </c>
      <c r="H111" s="17" t="s">
        <v>691</v>
      </c>
      <c r="I111" s="17" t="s">
        <v>150</v>
      </c>
    </row>
    <row r="112" spans="1:39" s="40" customFormat="1" ht="75.599999999999994" customHeight="1">
      <c r="A112" s="17">
        <v>13</v>
      </c>
      <c r="B112" s="16" t="s">
        <v>1650</v>
      </c>
      <c r="C112" s="17" t="s">
        <v>538</v>
      </c>
      <c r="D112" s="266">
        <v>1000</v>
      </c>
      <c r="E112" s="17" t="s">
        <v>1674</v>
      </c>
      <c r="F112" s="17" t="s">
        <v>1660</v>
      </c>
      <c r="G112" s="17" t="s">
        <v>710</v>
      </c>
      <c r="H112" s="17" t="s">
        <v>691</v>
      </c>
      <c r="I112" s="17" t="s">
        <v>154</v>
      </c>
    </row>
    <row r="113" spans="1:39" s="40" customFormat="1" ht="74.099999999999994" customHeight="1">
      <c r="A113" s="17">
        <v>14</v>
      </c>
      <c r="B113" s="16" t="s">
        <v>1651</v>
      </c>
      <c r="C113" s="17" t="s">
        <v>712</v>
      </c>
      <c r="D113" s="266">
        <v>500</v>
      </c>
      <c r="E113" s="17" t="s">
        <v>1678</v>
      </c>
      <c r="F113" s="17" t="s">
        <v>1660</v>
      </c>
      <c r="G113" s="17" t="s">
        <v>710</v>
      </c>
      <c r="H113" s="17" t="s">
        <v>691</v>
      </c>
      <c r="I113" s="17" t="s">
        <v>154</v>
      </c>
    </row>
    <row r="114" spans="1:39" s="40" customFormat="1" ht="74.099999999999994" customHeight="1">
      <c r="A114" s="17">
        <v>15</v>
      </c>
      <c r="B114" s="16" t="s">
        <v>1652</v>
      </c>
      <c r="C114" s="17" t="s">
        <v>1675</v>
      </c>
      <c r="D114" s="266">
        <v>1000</v>
      </c>
      <c r="E114" s="17" t="s">
        <v>1674</v>
      </c>
      <c r="F114" s="17" t="s">
        <v>1660</v>
      </c>
      <c r="G114" s="17" t="s">
        <v>710</v>
      </c>
      <c r="H114" s="17" t="s">
        <v>691</v>
      </c>
      <c r="I114" s="17" t="s">
        <v>154</v>
      </c>
    </row>
    <row r="115" spans="1:39" s="40" customFormat="1" ht="80.099999999999994" customHeight="1">
      <c r="A115" s="17">
        <v>16</v>
      </c>
      <c r="B115" s="16" t="s">
        <v>678</v>
      </c>
      <c r="C115" s="17" t="s">
        <v>679</v>
      </c>
      <c r="D115" s="266">
        <v>4000</v>
      </c>
      <c r="E115" s="17" t="s">
        <v>680</v>
      </c>
      <c r="F115" s="17" t="s">
        <v>681</v>
      </c>
      <c r="G115" s="17" t="s">
        <v>682</v>
      </c>
      <c r="H115" s="17" t="s">
        <v>683</v>
      </c>
      <c r="I115" s="17" t="s">
        <v>139</v>
      </c>
    </row>
    <row r="116" spans="1:39" s="40" customFormat="1" ht="47.45" customHeight="1">
      <c r="A116" s="17">
        <v>17</v>
      </c>
      <c r="B116" s="16" t="s">
        <v>684</v>
      </c>
      <c r="C116" s="17" t="s">
        <v>679</v>
      </c>
      <c r="D116" s="266">
        <v>5500</v>
      </c>
      <c r="E116" s="17" t="s">
        <v>685</v>
      </c>
      <c r="F116" s="17" t="s">
        <v>686</v>
      </c>
      <c r="G116" s="17" t="s">
        <v>682</v>
      </c>
      <c r="H116" s="17" t="s">
        <v>683</v>
      </c>
      <c r="I116" s="17" t="s">
        <v>139</v>
      </c>
    </row>
    <row r="117" spans="1:39" s="40" customFormat="1" ht="69.599999999999994" customHeight="1">
      <c r="A117" s="17">
        <v>18</v>
      </c>
      <c r="B117" s="16" t="s">
        <v>687</v>
      </c>
      <c r="C117" s="17" t="s">
        <v>679</v>
      </c>
      <c r="D117" s="266">
        <v>1500</v>
      </c>
      <c r="E117" s="17" t="s">
        <v>688</v>
      </c>
      <c r="F117" s="17" t="s">
        <v>689</v>
      </c>
      <c r="G117" s="17" t="s">
        <v>682</v>
      </c>
      <c r="H117" s="17" t="s">
        <v>683</v>
      </c>
      <c r="I117" s="17" t="s">
        <v>139</v>
      </c>
    </row>
    <row r="118" spans="1:39" s="40" customFormat="1" ht="75">
      <c r="A118" s="17">
        <v>19</v>
      </c>
      <c r="B118" s="16" t="s">
        <v>703</v>
      </c>
      <c r="C118" s="17" t="s">
        <v>679</v>
      </c>
      <c r="D118" s="266">
        <v>3000</v>
      </c>
      <c r="E118" s="17" t="s">
        <v>704</v>
      </c>
      <c r="F118" s="17" t="s">
        <v>705</v>
      </c>
      <c r="G118" s="17" t="s">
        <v>682</v>
      </c>
      <c r="H118" s="17" t="s">
        <v>683</v>
      </c>
      <c r="I118" s="17" t="s">
        <v>139</v>
      </c>
    </row>
    <row r="119" spans="1:39" s="40" customFormat="1" ht="60.6" customHeight="1">
      <c r="A119" s="17">
        <v>20</v>
      </c>
      <c r="B119" s="16" t="s">
        <v>706</v>
      </c>
      <c r="C119" s="17" t="s">
        <v>679</v>
      </c>
      <c r="D119" s="266">
        <v>3000</v>
      </c>
      <c r="E119" s="17" t="s">
        <v>707</v>
      </c>
      <c r="F119" s="17" t="s">
        <v>708</v>
      </c>
      <c r="G119" s="17" t="s">
        <v>682</v>
      </c>
      <c r="H119" s="17" t="s">
        <v>683</v>
      </c>
      <c r="I119" s="17" t="s">
        <v>139</v>
      </c>
    </row>
    <row r="120" spans="1:39" s="40" customFormat="1" ht="75">
      <c r="A120" s="17">
        <v>21</v>
      </c>
      <c r="B120" s="16" t="s">
        <v>2945</v>
      </c>
      <c r="C120" s="17" t="s">
        <v>679</v>
      </c>
      <c r="D120" s="266">
        <v>7000</v>
      </c>
      <c r="E120" s="17" t="s">
        <v>717</v>
      </c>
      <c r="F120" s="17" t="s">
        <v>718</v>
      </c>
      <c r="G120" s="17" t="s">
        <v>719</v>
      </c>
      <c r="H120" s="17" t="s">
        <v>92</v>
      </c>
      <c r="I120" s="17" t="s">
        <v>139</v>
      </c>
    </row>
    <row r="121" spans="1:39" s="66" customFormat="1" ht="25.5" customHeight="1">
      <c r="A121" s="53"/>
      <c r="B121" s="57" t="s">
        <v>1364</v>
      </c>
      <c r="C121" s="56"/>
      <c r="D121" s="265">
        <f>+SUM(D122:D127)</f>
        <v>22000</v>
      </c>
      <c r="E121" s="56"/>
      <c r="F121" s="56"/>
      <c r="G121" s="56"/>
      <c r="H121" s="56"/>
      <c r="I121" s="56"/>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row>
    <row r="122" spans="1:39" s="40" customFormat="1" ht="72.95" customHeight="1">
      <c r="A122" s="17">
        <v>1</v>
      </c>
      <c r="B122" s="16" t="s">
        <v>1653</v>
      </c>
      <c r="C122" s="17" t="s">
        <v>690</v>
      </c>
      <c r="D122" s="266">
        <v>7000</v>
      </c>
      <c r="E122" s="17" t="s">
        <v>1654</v>
      </c>
      <c r="F122" s="17" t="s">
        <v>1655</v>
      </c>
      <c r="G122" s="17" t="s">
        <v>1656</v>
      </c>
      <c r="H122" s="17" t="s">
        <v>691</v>
      </c>
      <c r="I122" s="17" t="s">
        <v>139</v>
      </c>
    </row>
    <row r="123" spans="1:39" s="40" customFormat="1" ht="74.45" customHeight="1">
      <c r="A123" s="17">
        <v>2</v>
      </c>
      <c r="B123" s="16" t="s">
        <v>1632</v>
      </c>
      <c r="C123" s="17" t="s">
        <v>692</v>
      </c>
      <c r="D123" s="266">
        <v>3000</v>
      </c>
      <c r="E123" s="17" t="s">
        <v>693</v>
      </c>
      <c r="F123" s="17" t="s">
        <v>1657</v>
      </c>
      <c r="G123" s="17" t="s">
        <v>1658</v>
      </c>
      <c r="H123" s="17" t="s">
        <v>691</v>
      </c>
      <c r="I123" s="17" t="s">
        <v>139</v>
      </c>
    </row>
    <row r="124" spans="1:39" s="40" customFormat="1" ht="76.5" customHeight="1">
      <c r="A124" s="17">
        <v>3</v>
      </c>
      <c r="B124" s="16" t="s">
        <v>1633</v>
      </c>
      <c r="C124" s="17" t="s">
        <v>697</v>
      </c>
      <c r="D124" s="266">
        <v>5000</v>
      </c>
      <c r="E124" s="17" t="s">
        <v>1665</v>
      </c>
      <c r="F124" s="17" t="s">
        <v>1660</v>
      </c>
      <c r="G124" s="17" t="s">
        <v>698</v>
      </c>
      <c r="H124" s="17" t="s">
        <v>691</v>
      </c>
      <c r="I124" s="17" t="s">
        <v>141</v>
      </c>
    </row>
    <row r="125" spans="1:39" s="40" customFormat="1" ht="75.95" customHeight="1">
      <c r="A125" s="17">
        <v>4</v>
      </c>
      <c r="B125" s="16" t="s">
        <v>1635</v>
      </c>
      <c r="C125" s="17" t="s">
        <v>699</v>
      </c>
      <c r="D125" s="266">
        <v>3000</v>
      </c>
      <c r="E125" s="17" t="s">
        <v>700</v>
      </c>
      <c r="F125" s="17" t="s">
        <v>701</v>
      </c>
      <c r="G125" s="17" t="s">
        <v>702</v>
      </c>
      <c r="H125" s="17" t="s">
        <v>691</v>
      </c>
      <c r="I125" s="17" t="s">
        <v>141</v>
      </c>
    </row>
    <row r="126" spans="1:39" s="40" customFormat="1" ht="48.6" customHeight="1">
      <c r="A126" s="17">
        <v>5</v>
      </c>
      <c r="B126" s="16" t="s">
        <v>1679</v>
      </c>
      <c r="C126" s="17" t="s">
        <v>712</v>
      </c>
      <c r="D126" s="266">
        <v>2000</v>
      </c>
      <c r="E126" s="17" t="s">
        <v>713</v>
      </c>
      <c r="F126" s="17" t="s">
        <v>714</v>
      </c>
      <c r="G126" s="17" t="s">
        <v>715</v>
      </c>
      <c r="H126" s="17"/>
      <c r="I126" s="17" t="s">
        <v>154</v>
      </c>
    </row>
    <row r="127" spans="1:39" s="40" customFormat="1" ht="45">
      <c r="A127" s="17">
        <v>6</v>
      </c>
      <c r="B127" s="16" t="s">
        <v>716</v>
      </c>
      <c r="C127" s="17" t="s">
        <v>679</v>
      </c>
      <c r="D127" s="266">
        <v>2000</v>
      </c>
      <c r="E127" s="17" t="s">
        <v>717</v>
      </c>
      <c r="F127" s="17" t="s">
        <v>718</v>
      </c>
      <c r="G127" s="17" t="s">
        <v>719</v>
      </c>
      <c r="H127" s="17"/>
      <c r="I127" s="17" t="s">
        <v>154</v>
      </c>
    </row>
    <row r="128" spans="1:39" s="35" customFormat="1" ht="29.45" customHeight="1">
      <c r="A128" s="182" t="s">
        <v>2813</v>
      </c>
      <c r="B128" s="247" t="s">
        <v>234</v>
      </c>
      <c r="C128" s="182"/>
      <c r="D128" s="259">
        <f>+D129+D150+D159</f>
        <v>88836</v>
      </c>
      <c r="E128" s="182"/>
      <c r="F128" s="182"/>
      <c r="G128" s="182"/>
      <c r="H128" s="182"/>
      <c r="I128" s="182"/>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row>
    <row r="129" spans="1:9" s="79" customFormat="1" ht="38.450000000000003" customHeight="1">
      <c r="A129" s="56"/>
      <c r="B129" s="57" t="s">
        <v>2901</v>
      </c>
      <c r="C129" s="56"/>
      <c r="D129" s="268">
        <f>SUM(D130:D149)</f>
        <v>35926</v>
      </c>
      <c r="E129" s="56"/>
      <c r="F129" s="56"/>
      <c r="G129" s="56"/>
      <c r="H129" s="430" t="s">
        <v>2733</v>
      </c>
      <c r="I129" s="194"/>
    </row>
    <row r="130" spans="1:9" s="82" customFormat="1" ht="45.6" customHeight="1">
      <c r="A130" s="42">
        <v>1</v>
      </c>
      <c r="B130" s="24" t="s">
        <v>292</v>
      </c>
      <c r="C130" s="42" t="s">
        <v>2734</v>
      </c>
      <c r="D130" s="214">
        <v>4000</v>
      </c>
      <c r="E130" s="42" t="s">
        <v>293</v>
      </c>
      <c r="F130" s="42" t="s">
        <v>2735</v>
      </c>
      <c r="G130" s="42" t="s">
        <v>272</v>
      </c>
      <c r="H130" s="431"/>
      <c r="I130" s="195"/>
    </row>
    <row r="131" spans="1:9" s="82" customFormat="1" ht="41.45" customHeight="1">
      <c r="A131" s="42">
        <v>2</v>
      </c>
      <c r="B131" s="24" t="s">
        <v>285</v>
      </c>
      <c r="C131" s="42" t="s">
        <v>2736</v>
      </c>
      <c r="D131" s="214">
        <v>400</v>
      </c>
      <c r="E131" s="42" t="s">
        <v>273</v>
      </c>
      <c r="F131" s="42" t="s">
        <v>2737</v>
      </c>
      <c r="G131" s="42" t="s">
        <v>286</v>
      </c>
      <c r="H131" s="431"/>
      <c r="I131" s="195"/>
    </row>
    <row r="132" spans="1:9" s="82" customFormat="1" ht="39.950000000000003" customHeight="1">
      <c r="A132" s="42">
        <v>3</v>
      </c>
      <c r="B132" s="24" t="s">
        <v>281</v>
      </c>
      <c r="C132" s="42" t="s">
        <v>2738</v>
      </c>
      <c r="D132" s="214">
        <v>500</v>
      </c>
      <c r="E132" s="42" t="s">
        <v>273</v>
      </c>
      <c r="F132" s="42" t="s">
        <v>2739</v>
      </c>
      <c r="G132" s="42" t="s">
        <v>278</v>
      </c>
      <c r="H132" s="431"/>
      <c r="I132" s="195"/>
    </row>
    <row r="133" spans="1:9" s="82" customFormat="1" ht="60" customHeight="1">
      <c r="A133" s="42">
        <v>4</v>
      </c>
      <c r="B133" s="24" t="s">
        <v>258</v>
      </c>
      <c r="C133" s="42" t="s">
        <v>2734</v>
      </c>
      <c r="D133" s="214">
        <v>4500</v>
      </c>
      <c r="E133" s="42" t="s">
        <v>2740</v>
      </c>
      <c r="F133" s="42" t="s">
        <v>2741</v>
      </c>
      <c r="G133" s="42" t="s">
        <v>2742</v>
      </c>
      <c r="H133" s="431"/>
      <c r="I133" s="195"/>
    </row>
    <row r="134" spans="1:9" s="82" customFormat="1" ht="50.1" customHeight="1">
      <c r="A134" s="42">
        <v>5</v>
      </c>
      <c r="B134" s="24" t="s">
        <v>305</v>
      </c>
      <c r="C134" s="42" t="s">
        <v>269</v>
      </c>
      <c r="D134" s="269">
        <v>2500</v>
      </c>
      <c r="E134" s="42" t="s">
        <v>293</v>
      </c>
      <c r="F134" s="42" t="s">
        <v>2743</v>
      </c>
      <c r="G134" s="42" t="s">
        <v>272</v>
      </c>
      <c r="H134" s="431"/>
      <c r="I134" s="195"/>
    </row>
    <row r="135" spans="1:9" s="82" customFormat="1" ht="53.1" customHeight="1">
      <c r="A135" s="42">
        <v>6</v>
      </c>
      <c r="B135" s="24" t="s">
        <v>264</v>
      </c>
      <c r="C135" s="42" t="s">
        <v>265</v>
      </c>
      <c r="D135" s="214">
        <v>5000</v>
      </c>
      <c r="E135" s="42" t="s">
        <v>2744</v>
      </c>
      <c r="F135" s="42" t="s">
        <v>2745</v>
      </c>
      <c r="G135" s="42" t="s">
        <v>2746</v>
      </c>
      <c r="H135" s="431"/>
      <c r="I135" s="195"/>
    </row>
    <row r="136" spans="1:9" s="82" customFormat="1" ht="44.1" customHeight="1">
      <c r="A136" s="42">
        <v>7</v>
      </c>
      <c r="B136" s="24" t="s">
        <v>271</v>
      </c>
      <c r="C136" s="42" t="s">
        <v>2747</v>
      </c>
      <c r="D136" s="214">
        <v>3000</v>
      </c>
      <c r="E136" s="42" t="s">
        <v>2748</v>
      </c>
      <c r="F136" s="42" t="s">
        <v>2749</v>
      </c>
      <c r="G136" s="42" t="s">
        <v>272</v>
      </c>
      <c r="H136" s="431"/>
      <c r="I136" s="195"/>
    </row>
    <row r="137" spans="1:9" s="82" customFormat="1" ht="46.5" customHeight="1">
      <c r="A137" s="42">
        <v>8</v>
      </c>
      <c r="B137" s="24" t="s">
        <v>279</v>
      </c>
      <c r="C137" s="42" t="s">
        <v>2750</v>
      </c>
      <c r="D137" s="214">
        <v>400</v>
      </c>
      <c r="E137" s="42" t="s">
        <v>2751</v>
      </c>
      <c r="F137" s="42" t="s">
        <v>2752</v>
      </c>
      <c r="G137" s="42" t="s">
        <v>272</v>
      </c>
      <c r="H137" s="431"/>
      <c r="I137" s="195"/>
    </row>
    <row r="138" spans="1:9" s="82" customFormat="1" ht="46.5" customHeight="1">
      <c r="A138" s="42">
        <v>9</v>
      </c>
      <c r="B138" s="24" t="s">
        <v>282</v>
      </c>
      <c r="C138" s="42" t="s">
        <v>1952</v>
      </c>
      <c r="D138" s="214">
        <v>800</v>
      </c>
      <c r="E138" s="42" t="s">
        <v>2748</v>
      </c>
      <c r="F138" s="42" t="s">
        <v>2753</v>
      </c>
      <c r="G138" s="42" t="s">
        <v>272</v>
      </c>
      <c r="H138" s="431"/>
      <c r="I138" s="195"/>
    </row>
    <row r="139" spans="1:9" s="82" customFormat="1" ht="41.45" customHeight="1">
      <c r="A139" s="42">
        <v>10</v>
      </c>
      <c r="B139" s="24" t="s">
        <v>290</v>
      </c>
      <c r="C139" s="42" t="s">
        <v>2754</v>
      </c>
      <c r="D139" s="214">
        <v>800</v>
      </c>
      <c r="E139" s="42" t="s">
        <v>2755</v>
      </c>
      <c r="F139" s="42" t="s">
        <v>2756</v>
      </c>
      <c r="G139" s="42" t="s">
        <v>272</v>
      </c>
      <c r="H139" s="431"/>
      <c r="I139" s="195"/>
    </row>
    <row r="140" spans="1:9" s="82" customFormat="1" ht="41.45" customHeight="1">
      <c r="A140" s="42">
        <v>11</v>
      </c>
      <c r="B140" s="24" t="s">
        <v>291</v>
      </c>
      <c r="C140" s="42" t="s">
        <v>2757</v>
      </c>
      <c r="D140" s="214">
        <v>2500</v>
      </c>
      <c r="E140" s="42" t="s">
        <v>2755</v>
      </c>
      <c r="F140" s="42" t="s">
        <v>2758</v>
      </c>
      <c r="G140" s="42" t="s">
        <v>272</v>
      </c>
      <c r="H140" s="431"/>
      <c r="I140" s="195"/>
    </row>
    <row r="141" spans="1:9" s="82" customFormat="1" ht="41.1" customHeight="1">
      <c r="A141" s="42">
        <v>12</v>
      </c>
      <c r="B141" s="24" t="s">
        <v>276</v>
      </c>
      <c r="C141" s="42" t="s">
        <v>2759</v>
      </c>
      <c r="D141" s="214">
        <v>400</v>
      </c>
      <c r="E141" s="42" t="s">
        <v>273</v>
      </c>
      <c r="F141" s="42" t="s">
        <v>277</v>
      </c>
      <c r="G141" s="42" t="s">
        <v>278</v>
      </c>
      <c r="H141" s="431"/>
      <c r="I141" s="195"/>
    </row>
    <row r="142" spans="1:9" s="82" customFormat="1" ht="41.1" customHeight="1">
      <c r="A142" s="42">
        <v>13</v>
      </c>
      <c r="B142" s="24" t="s">
        <v>240</v>
      </c>
      <c r="C142" s="42" t="s">
        <v>267</v>
      </c>
      <c r="D142" s="214">
        <v>400</v>
      </c>
      <c r="E142" s="42" t="s">
        <v>273</v>
      </c>
      <c r="F142" s="42" t="s">
        <v>277</v>
      </c>
      <c r="G142" s="42" t="s">
        <v>278</v>
      </c>
      <c r="H142" s="431"/>
      <c r="I142" s="195"/>
    </row>
    <row r="143" spans="1:9" s="82" customFormat="1" ht="46.5" customHeight="1">
      <c r="A143" s="42">
        <v>14</v>
      </c>
      <c r="B143" s="24" t="s">
        <v>280</v>
      </c>
      <c r="C143" s="42" t="s">
        <v>2757</v>
      </c>
      <c r="D143" s="214">
        <v>500</v>
      </c>
      <c r="E143" s="42" t="s">
        <v>273</v>
      </c>
      <c r="F143" s="42" t="s">
        <v>2760</v>
      </c>
      <c r="G143" s="42" t="s">
        <v>278</v>
      </c>
      <c r="H143" s="431"/>
      <c r="I143" s="195"/>
    </row>
    <row r="144" spans="1:9" s="82" customFormat="1" ht="46.5" customHeight="1">
      <c r="A144" s="42">
        <v>15</v>
      </c>
      <c r="B144" s="24" t="s">
        <v>289</v>
      </c>
      <c r="C144" s="42" t="s">
        <v>267</v>
      </c>
      <c r="D144" s="214">
        <v>800</v>
      </c>
      <c r="E144" s="42" t="s">
        <v>273</v>
      </c>
      <c r="F144" s="42" t="s">
        <v>2761</v>
      </c>
      <c r="G144" s="42" t="s">
        <v>2762</v>
      </c>
      <c r="H144" s="431"/>
      <c r="I144" s="195"/>
    </row>
    <row r="145" spans="1:9" s="82" customFormat="1" ht="41.45" customHeight="1">
      <c r="A145" s="42">
        <v>16</v>
      </c>
      <c r="B145" s="24" t="s">
        <v>283</v>
      </c>
      <c r="C145" s="42" t="s">
        <v>2763</v>
      </c>
      <c r="D145" s="214">
        <v>150</v>
      </c>
      <c r="E145" s="42" t="s">
        <v>273</v>
      </c>
      <c r="F145" s="42" t="s">
        <v>2764</v>
      </c>
      <c r="G145" s="42" t="s">
        <v>2765</v>
      </c>
      <c r="H145" s="431"/>
      <c r="I145" s="195"/>
    </row>
    <row r="146" spans="1:9" s="82" customFormat="1" ht="41.1" customHeight="1">
      <c r="A146" s="42">
        <v>17</v>
      </c>
      <c r="B146" s="24" t="s">
        <v>284</v>
      </c>
      <c r="C146" s="42" t="s">
        <v>249</v>
      </c>
      <c r="D146" s="214">
        <v>500</v>
      </c>
      <c r="E146" s="42" t="s">
        <v>273</v>
      </c>
      <c r="F146" s="42" t="s">
        <v>2766</v>
      </c>
      <c r="G146" s="42" t="s">
        <v>278</v>
      </c>
      <c r="H146" s="431"/>
      <c r="I146" s="195"/>
    </row>
    <row r="147" spans="1:9" s="82" customFormat="1" ht="36.950000000000003" customHeight="1">
      <c r="A147" s="42">
        <v>18</v>
      </c>
      <c r="B147" s="24" t="s">
        <v>287</v>
      </c>
      <c r="C147" s="42" t="s">
        <v>2767</v>
      </c>
      <c r="D147" s="214">
        <v>600</v>
      </c>
      <c r="E147" s="42" t="s">
        <v>273</v>
      </c>
      <c r="F147" s="42" t="s">
        <v>2768</v>
      </c>
      <c r="G147" s="42" t="s">
        <v>278</v>
      </c>
      <c r="H147" s="431"/>
      <c r="I147" s="195"/>
    </row>
    <row r="148" spans="1:9" s="82" customFormat="1" ht="55.5" customHeight="1">
      <c r="A148" s="42">
        <v>19</v>
      </c>
      <c r="B148" s="24" t="s">
        <v>2726</v>
      </c>
      <c r="C148" s="42" t="s">
        <v>236</v>
      </c>
      <c r="D148" s="269">
        <v>8000</v>
      </c>
      <c r="E148" s="42" t="s">
        <v>2769</v>
      </c>
      <c r="F148" s="42" t="s">
        <v>2769</v>
      </c>
      <c r="G148" s="42" t="s">
        <v>2770</v>
      </c>
      <c r="H148" s="431"/>
      <c r="I148" s="195"/>
    </row>
    <row r="149" spans="1:9" s="82" customFormat="1" ht="39.950000000000003" customHeight="1">
      <c r="A149" s="42">
        <v>20</v>
      </c>
      <c r="B149" s="24" t="s">
        <v>1630</v>
      </c>
      <c r="C149" s="42" t="s">
        <v>236</v>
      </c>
      <c r="D149" s="269">
        <v>176</v>
      </c>
      <c r="E149" s="42" t="s">
        <v>2771</v>
      </c>
      <c r="F149" s="42" t="s">
        <v>2772</v>
      </c>
      <c r="G149" s="42" t="s">
        <v>2773</v>
      </c>
      <c r="H149" s="431"/>
      <c r="I149" s="195"/>
    </row>
    <row r="150" spans="1:9" s="79" customFormat="1" ht="36.950000000000003" customHeight="1">
      <c r="A150" s="56"/>
      <c r="B150" s="57" t="s">
        <v>2774</v>
      </c>
      <c r="C150" s="56"/>
      <c r="D150" s="270">
        <f>SUM(D151:D158)</f>
        <v>9200</v>
      </c>
      <c r="E150" s="56"/>
      <c r="F150" s="56"/>
      <c r="G150" s="56"/>
      <c r="H150" s="431"/>
      <c r="I150" s="194"/>
    </row>
    <row r="151" spans="1:9" s="29" customFormat="1" ht="213.95" customHeight="1">
      <c r="A151" s="42">
        <v>1</v>
      </c>
      <c r="B151" s="24" t="s">
        <v>248</v>
      </c>
      <c r="C151" s="42" t="s">
        <v>249</v>
      </c>
      <c r="D151" s="214">
        <v>4500</v>
      </c>
      <c r="E151" s="42" t="s">
        <v>2775</v>
      </c>
      <c r="F151" s="42" t="s">
        <v>2776</v>
      </c>
      <c r="G151" s="42" t="s">
        <v>2777</v>
      </c>
      <c r="H151" s="431"/>
      <c r="I151" s="42"/>
    </row>
    <row r="152" spans="1:9" s="29" customFormat="1" ht="30">
      <c r="A152" s="42">
        <v>2</v>
      </c>
      <c r="B152" s="24" t="s">
        <v>266</v>
      </c>
      <c r="C152" s="42" t="s">
        <v>267</v>
      </c>
      <c r="D152" s="214">
        <v>500</v>
      </c>
      <c r="E152" s="42" t="s">
        <v>2778</v>
      </c>
      <c r="F152" s="42" t="s">
        <v>2779</v>
      </c>
      <c r="G152" s="42" t="s">
        <v>2780</v>
      </c>
      <c r="H152" s="431"/>
      <c r="I152" s="42"/>
    </row>
    <row r="153" spans="1:9" s="29" customFormat="1" ht="38.450000000000003" customHeight="1">
      <c r="A153" s="42">
        <v>3</v>
      </c>
      <c r="B153" s="24" t="s">
        <v>268</v>
      </c>
      <c r="C153" s="42" t="s">
        <v>269</v>
      </c>
      <c r="D153" s="214">
        <v>500</v>
      </c>
      <c r="E153" s="42" t="s">
        <v>2778</v>
      </c>
      <c r="F153" s="42" t="s">
        <v>2779</v>
      </c>
      <c r="G153" s="42" t="s">
        <v>2780</v>
      </c>
      <c r="H153" s="431"/>
      <c r="I153" s="42"/>
    </row>
    <row r="154" spans="1:9" s="29" customFormat="1" ht="42" customHeight="1">
      <c r="A154" s="42">
        <v>4</v>
      </c>
      <c r="B154" s="24" t="s">
        <v>270</v>
      </c>
      <c r="C154" s="42" t="s">
        <v>2781</v>
      </c>
      <c r="D154" s="214">
        <v>500</v>
      </c>
      <c r="E154" s="42" t="s">
        <v>2778</v>
      </c>
      <c r="F154" s="42" t="s">
        <v>2779</v>
      </c>
      <c r="G154" s="42" t="s">
        <v>2780</v>
      </c>
      <c r="H154" s="431"/>
      <c r="I154" s="42"/>
    </row>
    <row r="155" spans="1:9" s="29" customFormat="1" ht="62.45" customHeight="1">
      <c r="A155" s="42">
        <v>5</v>
      </c>
      <c r="B155" s="24" t="s">
        <v>250</v>
      </c>
      <c r="C155" s="42" t="s">
        <v>249</v>
      </c>
      <c r="D155" s="214">
        <v>2200</v>
      </c>
      <c r="E155" s="42" t="s">
        <v>2782</v>
      </c>
      <c r="F155" s="42" t="s">
        <v>2783</v>
      </c>
      <c r="G155" s="42" t="s">
        <v>2784</v>
      </c>
      <c r="H155" s="431"/>
      <c r="I155" s="42"/>
    </row>
    <row r="156" spans="1:9" s="29" customFormat="1" ht="53.45" customHeight="1">
      <c r="A156" s="42">
        <v>6</v>
      </c>
      <c r="B156" s="24" t="s">
        <v>251</v>
      </c>
      <c r="C156" s="42" t="s">
        <v>249</v>
      </c>
      <c r="D156" s="214">
        <v>500</v>
      </c>
      <c r="E156" s="293" t="s">
        <v>2785</v>
      </c>
      <c r="F156" s="42" t="s">
        <v>252</v>
      </c>
      <c r="G156" s="293" t="s">
        <v>2786</v>
      </c>
      <c r="H156" s="431"/>
      <c r="I156" s="42"/>
    </row>
    <row r="157" spans="1:9" s="29" customFormat="1" ht="57" customHeight="1">
      <c r="A157" s="42">
        <v>7</v>
      </c>
      <c r="B157" s="24" t="s">
        <v>294</v>
      </c>
      <c r="C157" s="42" t="s">
        <v>2787</v>
      </c>
      <c r="D157" s="269">
        <v>200</v>
      </c>
      <c r="E157" s="42" t="s">
        <v>293</v>
      </c>
      <c r="F157" s="42" t="s">
        <v>2788</v>
      </c>
      <c r="G157" s="42" t="s">
        <v>272</v>
      </c>
      <c r="H157" s="431"/>
      <c r="I157" s="42"/>
    </row>
    <row r="158" spans="1:9" s="29" customFormat="1" ht="42" customHeight="1">
      <c r="A158" s="42">
        <v>8</v>
      </c>
      <c r="B158" s="24" t="s">
        <v>298</v>
      </c>
      <c r="C158" s="42" t="s">
        <v>2789</v>
      </c>
      <c r="D158" s="269">
        <v>300</v>
      </c>
      <c r="E158" s="42" t="s">
        <v>293</v>
      </c>
      <c r="F158" s="42" t="s">
        <v>2790</v>
      </c>
      <c r="G158" s="42" t="s">
        <v>272</v>
      </c>
      <c r="H158" s="431"/>
      <c r="I158" s="42"/>
    </row>
    <row r="159" spans="1:9" s="79" customFormat="1" ht="29.1" customHeight="1">
      <c r="A159" s="56"/>
      <c r="B159" s="57" t="s">
        <v>12</v>
      </c>
      <c r="C159" s="56"/>
      <c r="D159" s="268">
        <f>SUM(D160:D171)</f>
        <v>43710</v>
      </c>
      <c r="E159" s="294"/>
      <c r="F159" s="56"/>
      <c r="G159" s="294"/>
      <c r="H159" s="431"/>
      <c r="I159" s="194"/>
    </row>
    <row r="160" spans="1:9" s="29" customFormat="1" ht="37.5" customHeight="1">
      <c r="A160" s="42">
        <v>1</v>
      </c>
      <c r="B160" s="24" t="s">
        <v>246</v>
      </c>
      <c r="C160" s="42" t="s">
        <v>249</v>
      </c>
      <c r="D160" s="214">
        <v>2000</v>
      </c>
      <c r="E160" s="42" t="s">
        <v>253</v>
      </c>
      <c r="F160" s="42" t="s">
        <v>254</v>
      </c>
      <c r="G160" s="42" t="s">
        <v>255</v>
      </c>
      <c r="H160" s="431"/>
      <c r="I160" s="42"/>
    </row>
    <row r="161" spans="1:39" s="29" customFormat="1" ht="50.1" customHeight="1">
      <c r="A161" s="42">
        <v>2</v>
      </c>
      <c r="B161" s="24" t="s">
        <v>247</v>
      </c>
      <c r="C161" s="42" t="s">
        <v>249</v>
      </c>
      <c r="D161" s="214">
        <v>210</v>
      </c>
      <c r="E161" s="42" t="s">
        <v>256</v>
      </c>
      <c r="F161" s="42" t="s">
        <v>252</v>
      </c>
      <c r="G161" s="42" t="s">
        <v>257</v>
      </c>
      <c r="H161" s="431"/>
      <c r="I161" s="42"/>
    </row>
    <row r="162" spans="1:39" s="29" customFormat="1" ht="49.5" customHeight="1">
      <c r="A162" s="42">
        <v>3</v>
      </c>
      <c r="B162" s="24" t="s">
        <v>243</v>
      </c>
      <c r="C162" s="42" t="s">
        <v>259</v>
      </c>
      <c r="D162" s="214">
        <v>4000</v>
      </c>
      <c r="E162" s="42" t="s">
        <v>260</v>
      </c>
      <c r="F162" s="42" t="s">
        <v>261</v>
      </c>
      <c r="G162" s="42" t="s">
        <v>2791</v>
      </c>
      <c r="H162" s="431"/>
      <c r="I162" s="42"/>
    </row>
    <row r="163" spans="1:39" s="29" customFormat="1" ht="59.1" customHeight="1">
      <c r="A163" s="42">
        <v>4</v>
      </c>
      <c r="B163" s="24" t="s">
        <v>244</v>
      </c>
      <c r="C163" s="42" t="s">
        <v>262</v>
      </c>
      <c r="D163" s="214">
        <v>8000</v>
      </c>
      <c r="E163" s="42" t="s">
        <v>260</v>
      </c>
      <c r="F163" s="42" t="s">
        <v>263</v>
      </c>
      <c r="G163" s="42" t="s">
        <v>2792</v>
      </c>
      <c r="H163" s="431"/>
      <c r="I163" s="42"/>
    </row>
    <row r="164" spans="1:39" s="29" customFormat="1" ht="36.950000000000003" customHeight="1">
      <c r="A164" s="42">
        <v>5</v>
      </c>
      <c r="B164" s="24" t="s">
        <v>242</v>
      </c>
      <c r="C164" s="42" t="s">
        <v>265</v>
      </c>
      <c r="D164" s="214">
        <v>25000</v>
      </c>
      <c r="E164" s="42" t="s">
        <v>273</v>
      </c>
      <c r="F164" s="42" t="s">
        <v>274</v>
      </c>
      <c r="G164" s="42" t="s">
        <v>275</v>
      </c>
      <c r="H164" s="431"/>
      <c r="I164" s="42"/>
    </row>
    <row r="165" spans="1:39" s="29" customFormat="1" ht="32.450000000000003" customHeight="1">
      <c r="A165" s="42">
        <v>6</v>
      </c>
      <c r="B165" s="24" t="s">
        <v>241</v>
      </c>
      <c r="C165" s="42" t="s">
        <v>269</v>
      </c>
      <c r="D165" s="214">
        <v>500</v>
      </c>
      <c r="E165" s="42" t="s">
        <v>273</v>
      </c>
      <c r="F165" s="42" t="s">
        <v>288</v>
      </c>
      <c r="G165" s="42" t="s">
        <v>286</v>
      </c>
      <c r="H165" s="431"/>
      <c r="I165" s="42"/>
    </row>
    <row r="166" spans="1:39" s="29" customFormat="1" ht="35.1" customHeight="1">
      <c r="A166" s="42">
        <v>7</v>
      </c>
      <c r="B166" s="24" t="s">
        <v>235</v>
      </c>
      <c r="C166" s="42" t="s">
        <v>295</v>
      </c>
      <c r="D166" s="269">
        <v>700</v>
      </c>
      <c r="E166" s="42" t="s">
        <v>293</v>
      </c>
      <c r="F166" s="42" t="s">
        <v>296</v>
      </c>
      <c r="G166" s="42" t="s">
        <v>272</v>
      </c>
      <c r="H166" s="431"/>
      <c r="I166" s="42"/>
    </row>
    <row r="167" spans="1:39" s="29" customFormat="1" ht="35.1" customHeight="1">
      <c r="A167" s="42">
        <v>8</v>
      </c>
      <c r="B167" s="24" t="s">
        <v>2793</v>
      </c>
      <c r="C167" s="42" t="s">
        <v>265</v>
      </c>
      <c r="D167" s="269">
        <v>300</v>
      </c>
      <c r="E167" s="42" t="s">
        <v>293</v>
      </c>
      <c r="F167" s="42" t="s">
        <v>297</v>
      </c>
      <c r="G167" s="42" t="s">
        <v>272</v>
      </c>
      <c r="H167" s="431"/>
      <c r="I167" s="42"/>
    </row>
    <row r="168" spans="1:39" s="29" customFormat="1" ht="36.950000000000003" customHeight="1">
      <c r="A168" s="42">
        <v>9</v>
      </c>
      <c r="B168" s="24" t="s">
        <v>237</v>
      </c>
      <c r="C168" s="42" t="s">
        <v>299</v>
      </c>
      <c r="D168" s="269">
        <v>800</v>
      </c>
      <c r="E168" s="42" t="s">
        <v>293</v>
      </c>
      <c r="F168" s="42" t="s">
        <v>300</v>
      </c>
      <c r="G168" s="42" t="s">
        <v>272</v>
      </c>
      <c r="H168" s="431"/>
      <c r="I168" s="42"/>
    </row>
    <row r="169" spans="1:39" s="29" customFormat="1" ht="38.1" customHeight="1">
      <c r="A169" s="42">
        <v>10</v>
      </c>
      <c r="B169" s="24" t="s">
        <v>238</v>
      </c>
      <c r="C169" s="42" t="s">
        <v>301</v>
      </c>
      <c r="D169" s="269">
        <v>500</v>
      </c>
      <c r="E169" s="42" t="s">
        <v>293</v>
      </c>
      <c r="F169" s="42" t="s">
        <v>302</v>
      </c>
      <c r="G169" s="42" t="s">
        <v>272</v>
      </c>
      <c r="H169" s="431"/>
      <c r="I169" s="42"/>
    </row>
    <row r="170" spans="1:39" s="29" customFormat="1" ht="39" customHeight="1">
      <c r="A170" s="42">
        <v>11</v>
      </c>
      <c r="B170" s="24" t="s">
        <v>239</v>
      </c>
      <c r="C170" s="42" t="s">
        <v>303</v>
      </c>
      <c r="D170" s="269">
        <v>800</v>
      </c>
      <c r="E170" s="42" t="s">
        <v>293</v>
      </c>
      <c r="F170" s="42" t="s">
        <v>304</v>
      </c>
      <c r="G170" s="42" t="s">
        <v>272</v>
      </c>
      <c r="H170" s="431"/>
      <c r="I170" s="42"/>
    </row>
    <row r="171" spans="1:39" s="29" customFormat="1" ht="34.5" customHeight="1">
      <c r="A171" s="42">
        <v>12</v>
      </c>
      <c r="B171" s="24" t="s">
        <v>245</v>
      </c>
      <c r="C171" s="42" t="s">
        <v>295</v>
      </c>
      <c r="D171" s="269">
        <v>900</v>
      </c>
      <c r="E171" s="42" t="s">
        <v>2794</v>
      </c>
      <c r="F171" s="42" t="s">
        <v>2795</v>
      </c>
      <c r="G171" s="42" t="s">
        <v>2796</v>
      </c>
      <c r="H171" s="432"/>
      <c r="I171" s="42"/>
    </row>
    <row r="172" spans="1:39" s="35" customFormat="1" ht="26.1" customHeight="1">
      <c r="A172" s="182" t="s">
        <v>2814</v>
      </c>
      <c r="B172" s="247" t="s">
        <v>308</v>
      </c>
      <c r="C172" s="182"/>
      <c r="D172" s="259">
        <f>+D173+D200</f>
        <v>44786</v>
      </c>
      <c r="E172" s="182"/>
      <c r="F172" s="182"/>
      <c r="G172" s="182"/>
      <c r="H172" s="182"/>
      <c r="I172" s="182"/>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row>
    <row r="173" spans="1:39" s="29" customFormat="1" ht="31.5" customHeight="1">
      <c r="A173" s="78"/>
      <c r="B173" s="57" t="s">
        <v>1359</v>
      </c>
      <c r="C173" s="42"/>
      <c r="D173" s="268">
        <f>SUM(D174:D199)</f>
        <v>38286</v>
      </c>
      <c r="E173" s="196"/>
      <c r="F173" s="42"/>
      <c r="G173" s="42"/>
      <c r="H173" s="42"/>
      <c r="I173" s="42"/>
    </row>
    <row r="174" spans="1:39" s="29" customFormat="1" ht="47.45" customHeight="1">
      <c r="A174" s="42">
        <v>1</v>
      </c>
      <c r="B174" s="24" t="s">
        <v>318</v>
      </c>
      <c r="C174" s="42" t="s">
        <v>309</v>
      </c>
      <c r="D174" s="271">
        <v>4500</v>
      </c>
      <c r="E174" s="42" t="s">
        <v>1274</v>
      </c>
      <c r="F174" s="42" t="s">
        <v>1275</v>
      </c>
      <c r="G174" s="42" t="s">
        <v>1276</v>
      </c>
      <c r="H174" s="430" t="s">
        <v>313</v>
      </c>
      <c r="I174" s="196"/>
    </row>
    <row r="175" spans="1:39" s="29" customFormat="1" ht="51.95" customHeight="1">
      <c r="A175" s="42">
        <v>2</v>
      </c>
      <c r="B175" s="197" t="s">
        <v>319</v>
      </c>
      <c r="C175" s="42" t="s">
        <v>1277</v>
      </c>
      <c r="D175" s="271">
        <v>2500</v>
      </c>
      <c r="E175" s="42" t="s">
        <v>1361</v>
      </c>
      <c r="F175" s="42" t="s">
        <v>1278</v>
      </c>
      <c r="G175" s="42" t="s">
        <v>1279</v>
      </c>
      <c r="H175" s="431"/>
      <c r="I175" s="42"/>
    </row>
    <row r="176" spans="1:39" s="29" customFormat="1" ht="42" customHeight="1">
      <c r="A176" s="42">
        <v>3</v>
      </c>
      <c r="B176" s="197" t="s">
        <v>320</v>
      </c>
      <c r="C176" s="42" t="s">
        <v>1280</v>
      </c>
      <c r="D176" s="271">
        <v>2500</v>
      </c>
      <c r="E176" s="42" t="s">
        <v>1281</v>
      </c>
      <c r="F176" s="42" t="s">
        <v>1360</v>
      </c>
      <c r="G176" s="42" t="s">
        <v>1282</v>
      </c>
      <c r="H176" s="431"/>
      <c r="I176" s="42"/>
    </row>
    <row r="177" spans="1:9" s="29" customFormat="1" ht="47.1" customHeight="1">
      <c r="A177" s="42">
        <v>4</v>
      </c>
      <c r="B177" s="24" t="s">
        <v>321</v>
      </c>
      <c r="C177" s="42" t="s">
        <v>1283</v>
      </c>
      <c r="D177" s="271">
        <v>2500</v>
      </c>
      <c r="E177" s="42" t="s">
        <v>1284</v>
      </c>
      <c r="F177" s="42" t="s">
        <v>1285</v>
      </c>
      <c r="G177" s="42" t="s">
        <v>1286</v>
      </c>
      <c r="H177" s="431"/>
      <c r="I177" s="42"/>
    </row>
    <row r="178" spans="1:9" s="40" customFormat="1" ht="51.6" customHeight="1">
      <c r="A178" s="42">
        <v>5</v>
      </c>
      <c r="B178" s="16" t="s">
        <v>1287</v>
      </c>
      <c r="C178" s="17" t="s">
        <v>1288</v>
      </c>
      <c r="D178" s="256">
        <v>750</v>
      </c>
      <c r="E178" s="17" t="s">
        <v>1289</v>
      </c>
      <c r="F178" s="17" t="s">
        <v>1290</v>
      </c>
      <c r="G178" s="17" t="s">
        <v>1291</v>
      </c>
      <c r="H178" s="431"/>
      <c r="I178" s="17"/>
    </row>
    <row r="179" spans="1:9" s="40" customFormat="1" ht="50.45" customHeight="1">
      <c r="A179" s="42">
        <v>6</v>
      </c>
      <c r="B179" s="16" t="s">
        <v>1292</v>
      </c>
      <c r="C179" s="17" t="s">
        <v>314</v>
      </c>
      <c r="D179" s="256">
        <v>800</v>
      </c>
      <c r="E179" s="17" t="s">
        <v>1293</v>
      </c>
      <c r="F179" s="17" t="s">
        <v>1294</v>
      </c>
      <c r="G179" s="17" t="s">
        <v>1295</v>
      </c>
      <c r="H179" s="431"/>
      <c r="I179" s="17"/>
    </row>
    <row r="180" spans="1:9" s="40" customFormat="1" ht="38.1" customHeight="1">
      <c r="A180" s="42">
        <v>7</v>
      </c>
      <c r="B180" s="16" t="s">
        <v>1296</v>
      </c>
      <c r="C180" s="17" t="s">
        <v>1297</v>
      </c>
      <c r="D180" s="272">
        <v>1000</v>
      </c>
      <c r="E180" s="17" t="s">
        <v>1298</v>
      </c>
      <c r="F180" s="17" t="s">
        <v>1299</v>
      </c>
      <c r="G180" s="17" t="s">
        <v>1300</v>
      </c>
      <c r="H180" s="431"/>
      <c r="I180" s="17"/>
    </row>
    <row r="181" spans="1:9" s="40" customFormat="1" ht="37.5" customHeight="1">
      <c r="A181" s="42">
        <v>8</v>
      </c>
      <c r="B181" s="16" t="s">
        <v>1301</v>
      </c>
      <c r="C181" s="17" t="s">
        <v>309</v>
      </c>
      <c r="D181" s="272">
        <v>1500</v>
      </c>
      <c r="E181" s="17" t="s">
        <v>1298</v>
      </c>
      <c r="F181" s="17" t="s">
        <v>1302</v>
      </c>
      <c r="G181" s="17" t="s">
        <v>1276</v>
      </c>
      <c r="H181" s="431"/>
      <c r="I181" s="17"/>
    </row>
    <row r="182" spans="1:9" s="40" customFormat="1" ht="30.95" customHeight="1">
      <c r="A182" s="42">
        <v>9</v>
      </c>
      <c r="B182" s="16" t="s">
        <v>324</v>
      </c>
      <c r="C182" s="17" t="s">
        <v>1297</v>
      </c>
      <c r="D182" s="273">
        <v>1500</v>
      </c>
      <c r="E182" s="17" t="s">
        <v>1303</v>
      </c>
      <c r="F182" s="17" t="s">
        <v>1304</v>
      </c>
      <c r="G182" s="17" t="s">
        <v>1305</v>
      </c>
      <c r="H182" s="431"/>
      <c r="I182" s="17"/>
    </row>
    <row r="183" spans="1:9" s="29" customFormat="1" ht="74.45" customHeight="1">
      <c r="A183" s="42">
        <v>10</v>
      </c>
      <c r="B183" s="24" t="s">
        <v>325</v>
      </c>
      <c r="C183" s="42" t="s">
        <v>1306</v>
      </c>
      <c r="D183" s="214">
        <v>500</v>
      </c>
      <c r="E183" s="42" t="s">
        <v>1307</v>
      </c>
      <c r="F183" s="42" t="s">
        <v>1308</v>
      </c>
      <c r="G183" s="42" t="s">
        <v>312</v>
      </c>
      <c r="H183" s="431"/>
      <c r="I183" s="42"/>
    </row>
    <row r="184" spans="1:9" s="29" customFormat="1" ht="38.1" customHeight="1">
      <c r="A184" s="42">
        <v>11</v>
      </c>
      <c r="B184" s="24" t="s">
        <v>326</v>
      </c>
      <c r="C184" s="42" t="s">
        <v>1309</v>
      </c>
      <c r="D184" s="213">
        <v>800</v>
      </c>
      <c r="E184" s="42" t="s">
        <v>1310</v>
      </c>
      <c r="F184" s="42" t="s">
        <v>311</v>
      </c>
      <c r="G184" s="42" t="s">
        <v>1311</v>
      </c>
      <c r="H184" s="431"/>
      <c r="I184" s="42"/>
    </row>
    <row r="185" spans="1:9" s="29" customFormat="1" ht="38.1" customHeight="1">
      <c r="A185" s="42">
        <v>12</v>
      </c>
      <c r="B185" s="24" t="s">
        <v>327</v>
      </c>
      <c r="C185" s="42" t="s">
        <v>1309</v>
      </c>
      <c r="D185" s="213">
        <v>500</v>
      </c>
      <c r="E185" s="42" t="s">
        <v>1310</v>
      </c>
      <c r="F185" s="42" t="s">
        <v>311</v>
      </c>
      <c r="G185" s="42" t="s">
        <v>1312</v>
      </c>
      <c r="H185" s="431"/>
      <c r="I185" s="42"/>
    </row>
    <row r="186" spans="1:9" s="29" customFormat="1" ht="38.450000000000003" customHeight="1">
      <c r="A186" s="42">
        <v>13</v>
      </c>
      <c r="B186" s="16" t="s">
        <v>328</v>
      </c>
      <c r="C186" s="17" t="s">
        <v>1309</v>
      </c>
      <c r="D186" s="272">
        <v>2000</v>
      </c>
      <c r="E186" s="42" t="s">
        <v>1310</v>
      </c>
      <c r="F186" s="17" t="s">
        <v>311</v>
      </c>
      <c r="G186" s="17" t="s">
        <v>1313</v>
      </c>
      <c r="H186" s="431"/>
      <c r="I186" s="42"/>
    </row>
    <row r="187" spans="1:9" s="29" customFormat="1" ht="43.5" customHeight="1">
      <c r="A187" s="42">
        <v>14</v>
      </c>
      <c r="B187" s="24" t="s">
        <v>329</v>
      </c>
      <c r="C187" s="42" t="s">
        <v>1280</v>
      </c>
      <c r="D187" s="213">
        <v>400</v>
      </c>
      <c r="E187" s="42" t="s">
        <v>1310</v>
      </c>
      <c r="F187" s="42" t="s">
        <v>311</v>
      </c>
      <c r="G187" s="42" t="s">
        <v>1314</v>
      </c>
      <c r="H187" s="431"/>
      <c r="I187" s="42"/>
    </row>
    <row r="188" spans="1:9" s="29" customFormat="1" ht="57.95" customHeight="1">
      <c r="A188" s="42">
        <v>15</v>
      </c>
      <c r="B188" s="24" t="s">
        <v>330</v>
      </c>
      <c r="C188" s="42" t="s">
        <v>1277</v>
      </c>
      <c r="D188" s="213">
        <v>400</v>
      </c>
      <c r="E188" s="42" t="s">
        <v>1310</v>
      </c>
      <c r="F188" s="42" t="s">
        <v>311</v>
      </c>
      <c r="G188" s="42" t="s">
        <v>1315</v>
      </c>
      <c r="H188" s="431"/>
      <c r="I188" s="42"/>
    </row>
    <row r="189" spans="1:9" s="29" customFormat="1" ht="49.5" customHeight="1">
      <c r="A189" s="42">
        <v>16</v>
      </c>
      <c r="B189" s="24" t="s">
        <v>331</v>
      </c>
      <c r="C189" s="42" t="s">
        <v>1316</v>
      </c>
      <c r="D189" s="213">
        <v>500</v>
      </c>
      <c r="E189" s="42" t="s">
        <v>1310</v>
      </c>
      <c r="F189" s="42" t="s">
        <v>311</v>
      </c>
      <c r="G189" s="42" t="s">
        <v>1317</v>
      </c>
      <c r="H189" s="431"/>
      <c r="I189" s="42"/>
    </row>
    <row r="190" spans="1:9" s="29" customFormat="1" ht="33" customHeight="1">
      <c r="A190" s="42">
        <v>17</v>
      </c>
      <c r="B190" s="24" t="s">
        <v>332</v>
      </c>
      <c r="C190" s="42" t="s">
        <v>1297</v>
      </c>
      <c r="D190" s="271">
        <v>2500</v>
      </c>
      <c r="E190" s="42" t="s">
        <v>1281</v>
      </c>
      <c r="F190" s="42" t="s">
        <v>1360</v>
      </c>
      <c r="G190" s="42" t="s">
        <v>1318</v>
      </c>
      <c r="H190" s="431"/>
      <c r="I190" s="42"/>
    </row>
    <row r="191" spans="1:9" s="29" customFormat="1" ht="36.6" customHeight="1">
      <c r="A191" s="42">
        <v>18</v>
      </c>
      <c r="B191" s="24" t="s">
        <v>333</v>
      </c>
      <c r="C191" s="42" t="s">
        <v>309</v>
      </c>
      <c r="D191" s="271">
        <v>2500</v>
      </c>
      <c r="E191" s="42" t="s">
        <v>1319</v>
      </c>
      <c r="F191" s="42" t="s">
        <v>1320</v>
      </c>
      <c r="G191" s="42" t="s">
        <v>1321</v>
      </c>
      <c r="H191" s="431"/>
      <c r="I191" s="42"/>
    </row>
    <row r="192" spans="1:9" s="198" customFormat="1" ht="50.1" customHeight="1">
      <c r="A192" s="42">
        <v>19</v>
      </c>
      <c r="B192" s="24" t="s">
        <v>1322</v>
      </c>
      <c r="C192" s="42" t="s">
        <v>1323</v>
      </c>
      <c r="D192" s="271">
        <v>2000</v>
      </c>
      <c r="E192" s="42" t="s">
        <v>1324</v>
      </c>
      <c r="F192" s="42" t="s">
        <v>1325</v>
      </c>
      <c r="G192" s="42" t="s">
        <v>1326</v>
      </c>
      <c r="H192" s="431"/>
      <c r="I192" s="42"/>
    </row>
    <row r="193" spans="1:39" s="198" customFormat="1" ht="50.45" customHeight="1">
      <c r="A193" s="42">
        <v>20</v>
      </c>
      <c r="B193" s="197" t="s">
        <v>1327</v>
      </c>
      <c r="C193" s="42" t="s">
        <v>1328</v>
      </c>
      <c r="D193" s="271">
        <v>2000</v>
      </c>
      <c r="E193" s="42" t="s">
        <v>1324</v>
      </c>
      <c r="F193" s="42" t="s">
        <v>1325</v>
      </c>
      <c r="G193" s="42" t="s">
        <v>1329</v>
      </c>
      <c r="H193" s="431"/>
      <c r="I193" s="42"/>
    </row>
    <row r="194" spans="1:39" s="198" customFormat="1" ht="47.45" customHeight="1">
      <c r="A194" s="42">
        <v>21</v>
      </c>
      <c r="B194" s="24" t="s">
        <v>1330</v>
      </c>
      <c r="C194" s="42" t="s">
        <v>1277</v>
      </c>
      <c r="D194" s="271">
        <v>2000</v>
      </c>
      <c r="E194" s="42" t="s">
        <v>1324</v>
      </c>
      <c r="F194" s="42" t="s">
        <v>1331</v>
      </c>
      <c r="G194" s="42" t="s">
        <v>1332</v>
      </c>
      <c r="H194" s="431"/>
      <c r="I194" s="42"/>
    </row>
    <row r="195" spans="1:39" s="198" customFormat="1" ht="36.950000000000003" customHeight="1">
      <c r="A195" s="42">
        <v>22</v>
      </c>
      <c r="B195" s="24" t="s">
        <v>1333</v>
      </c>
      <c r="C195" s="42" t="s">
        <v>1277</v>
      </c>
      <c r="D195" s="271">
        <v>1000</v>
      </c>
      <c r="E195" s="42" t="s">
        <v>1324</v>
      </c>
      <c r="F195" s="42" t="s">
        <v>1334</v>
      </c>
      <c r="G195" s="42" t="s">
        <v>1332</v>
      </c>
      <c r="H195" s="431"/>
      <c r="I195" s="42"/>
    </row>
    <row r="196" spans="1:39" s="29" customFormat="1" ht="51" customHeight="1">
      <c r="A196" s="42">
        <v>23</v>
      </c>
      <c r="B196" s="197" t="s">
        <v>1335</v>
      </c>
      <c r="C196" s="42" t="s">
        <v>1309</v>
      </c>
      <c r="D196" s="274">
        <v>450</v>
      </c>
      <c r="E196" s="42" t="s">
        <v>1336</v>
      </c>
      <c r="F196" s="42" t="s">
        <v>1337</v>
      </c>
      <c r="G196" s="42" t="s">
        <v>1338</v>
      </c>
      <c r="H196" s="431"/>
      <c r="I196" s="42"/>
    </row>
    <row r="197" spans="1:39" s="29" customFormat="1" ht="42" customHeight="1">
      <c r="A197" s="42">
        <v>24</v>
      </c>
      <c r="B197" s="223" t="s">
        <v>1339</v>
      </c>
      <c r="C197" s="42" t="s">
        <v>1277</v>
      </c>
      <c r="D197" s="271">
        <v>650</v>
      </c>
      <c r="E197" s="42" t="s">
        <v>1340</v>
      </c>
      <c r="F197" s="42" t="s">
        <v>1341</v>
      </c>
      <c r="G197" s="42" t="s">
        <v>1342</v>
      </c>
      <c r="H197" s="431"/>
      <c r="I197" s="42"/>
    </row>
    <row r="198" spans="1:39" s="29" customFormat="1" ht="51.95" customHeight="1">
      <c r="A198" s="42">
        <v>25</v>
      </c>
      <c r="B198" s="24" t="s">
        <v>1343</v>
      </c>
      <c r="C198" s="42" t="s">
        <v>1283</v>
      </c>
      <c r="D198" s="271">
        <v>600</v>
      </c>
      <c r="E198" s="42" t="s">
        <v>1344</v>
      </c>
      <c r="F198" s="42" t="s">
        <v>1345</v>
      </c>
      <c r="G198" s="42" t="s">
        <v>1346</v>
      </c>
      <c r="H198" s="432"/>
      <c r="I198" s="42"/>
    </row>
    <row r="199" spans="1:39" s="29" customFormat="1" ht="42" customHeight="1">
      <c r="A199" s="42">
        <v>26</v>
      </c>
      <c r="B199" s="24" t="s">
        <v>1347</v>
      </c>
      <c r="C199" s="42" t="s">
        <v>1348</v>
      </c>
      <c r="D199" s="271">
        <f>44*44</f>
        <v>1936</v>
      </c>
      <c r="E199" s="42" t="s">
        <v>1349</v>
      </c>
      <c r="F199" s="42" t="s">
        <v>1350</v>
      </c>
      <c r="G199" s="42" t="s">
        <v>1351</v>
      </c>
      <c r="H199" s="42" t="s">
        <v>1352</v>
      </c>
      <c r="I199" s="42"/>
    </row>
    <row r="200" spans="1:39" s="79" customFormat="1" ht="30.95" customHeight="1">
      <c r="A200" s="56"/>
      <c r="B200" s="57" t="s">
        <v>12</v>
      </c>
      <c r="C200" s="56"/>
      <c r="D200" s="268">
        <f>SUM(D201:D204)</f>
        <v>6500</v>
      </c>
      <c r="E200" s="56"/>
      <c r="F200" s="56"/>
      <c r="G200" s="56"/>
      <c r="H200" s="56"/>
      <c r="I200" s="56"/>
    </row>
    <row r="201" spans="1:39" s="29" customFormat="1" ht="42.95" customHeight="1">
      <c r="A201" s="42">
        <v>1</v>
      </c>
      <c r="B201" s="24" t="s">
        <v>323</v>
      </c>
      <c r="C201" s="42" t="s">
        <v>1277</v>
      </c>
      <c r="D201" s="213">
        <v>2500</v>
      </c>
      <c r="E201" s="42" t="s">
        <v>1353</v>
      </c>
      <c r="F201" s="42" t="s">
        <v>1354</v>
      </c>
      <c r="G201" s="42" t="s">
        <v>1355</v>
      </c>
      <c r="H201" s="430" t="s">
        <v>313</v>
      </c>
      <c r="I201" s="78"/>
    </row>
    <row r="202" spans="1:39" s="29" customFormat="1" ht="38.450000000000003" customHeight="1">
      <c r="A202" s="42">
        <v>2</v>
      </c>
      <c r="B202" s="24" t="s">
        <v>322</v>
      </c>
      <c r="C202" s="42" t="s">
        <v>1280</v>
      </c>
      <c r="D202" s="213">
        <v>2000</v>
      </c>
      <c r="E202" s="42" t="s">
        <v>1356</v>
      </c>
      <c r="F202" s="42" t="s">
        <v>1302</v>
      </c>
      <c r="G202" s="42" t="s">
        <v>1357</v>
      </c>
      <c r="H202" s="431"/>
      <c r="I202" s="42"/>
    </row>
    <row r="203" spans="1:39" s="29" customFormat="1" ht="42.6" customHeight="1">
      <c r="A203" s="42">
        <v>3</v>
      </c>
      <c r="B203" s="24" t="s">
        <v>306</v>
      </c>
      <c r="C203" s="42" t="s">
        <v>309</v>
      </c>
      <c r="D203" s="213">
        <v>1000</v>
      </c>
      <c r="E203" s="42" t="s">
        <v>310</v>
      </c>
      <c r="F203" s="42" t="s">
        <v>1358</v>
      </c>
      <c r="G203" s="42" t="s">
        <v>312</v>
      </c>
      <c r="H203" s="431"/>
      <c r="I203" s="42"/>
    </row>
    <row r="204" spans="1:39" s="29" customFormat="1" ht="35.450000000000003" customHeight="1">
      <c r="A204" s="42">
        <v>4</v>
      </c>
      <c r="B204" s="24" t="s">
        <v>307</v>
      </c>
      <c r="C204" s="42" t="s">
        <v>314</v>
      </c>
      <c r="D204" s="213">
        <v>1000</v>
      </c>
      <c r="E204" s="42" t="s">
        <v>315</v>
      </c>
      <c r="F204" s="42" t="s">
        <v>316</v>
      </c>
      <c r="G204" s="42" t="s">
        <v>317</v>
      </c>
      <c r="H204" s="432"/>
      <c r="I204" s="42"/>
    </row>
    <row r="205" spans="1:39" s="35" customFormat="1" ht="27.95" customHeight="1">
      <c r="A205" s="182" t="s">
        <v>2815</v>
      </c>
      <c r="B205" s="247" t="s">
        <v>337</v>
      </c>
      <c r="C205" s="182"/>
      <c r="D205" s="259">
        <f>+D206+D229</f>
        <v>45510</v>
      </c>
      <c r="E205" s="182"/>
      <c r="F205" s="182"/>
      <c r="G205" s="182"/>
      <c r="H205" s="182"/>
      <c r="I205" s="182"/>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row>
    <row r="206" spans="1:39" s="35" customFormat="1" ht="34.5" customHeight="1">
      <c r="A206" s="80"/>
      <c r="B206" s="57" t="s">
        <v>2555</v>
      </c>
      <c r="C206" s="182"/>
      <c r="D206" s="260">
        <f>+SUM(D207:D228)</f>
        <v>22010</v>
      </c>
      <c r="E206" s="182"/>
      <c r="F206" s="182"/>
      <c r="G206" s="182"/>
      <c r="H206" s="182"/>
      <c r="I206" s="182"/>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row>
    <row r="207" spans="1:39" s="35" customFormat="1" ht="38.450000000000003" customHeight="1">
      <c r="A207" s="120">
        <v>1</v>
      </c>
      <c r="B207" s="24" t="s">
        <v>2519</v>
      </c>
      <c r="C207" s="42" t="s">
        <v>337</v>
      </c>
      <c r="D207" s="214">
        <v>1600</v>
      </c>
      <c r="E207" s="42" t="s">
        <v>2557</v>
      </c>
      <c r="F207" s="42" t="s">
        <v>2558</v>
      </c>
      <c r="G207" s="42" t="s">
        <v>2559</v>
      </c>
      <c r="H207" s="42" t="s">
        <v>2560</v>
      </c>
      <c r="I207" s="182"/>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row>
    <row r="208" spans="1:39" s="35" customFormat="1" ht="42" customHeight="1">
      <c r="A208" s="120">
        <f>A207+1</f>
        <v>2</v>
      </c>
      <c r="B208" s="24" t="s">
        <v>349</v>
      </c>
      <c r="C208" s="42" t="s">
        <v>337</v>
      </c>
      <c r="D208" s="214">
        <v>350</v>
      </c>
      <c r="E208" s="42" t="s">
        <v>2561</v>
      </c>
      <c r="F208" s="42" t="s">
        <v>2562</v>
      </c>
      <c r="G208" s="42" t="s">
        <v>2563</v>
      </c>
      <c r="H208" s="42" t="s">
        <v>2560</v>
      </c>
      <c r="I208" s="182"/>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row>
    <row r="209" spans="1:39" s="35" customFormat="1" ht="42" customHeight="1">
      <c r="A209" s="120">
        <f t="shared" ref="A209:A228" si="0">A208+1</f>
        <v>3</v>
      </c>
      <c r="B209" s="24" t="s">
        <v>2520</v>
      </c>
      <c r="C209" s="42" t="s">
        <v>337</v>
      </c>
      <c r="D209" s="214">
        <v>600</v>
      </c>
      <c r="E209" s="42" t="s">
        <v>2557</v>
      </c>
      <c r="F209" s="42" t="s">
        <v>2564</v>
      </c>
      <c r="G209" s="42" t="s">
        <v>2565</v>
      </c>
      <c r="H209" s="42" t="s">
        <v>2560</v>
      </c>
      <c r="I209" s="182"/>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row>
    <row r="210" spans="1:39" s="35" customFormat="1" ht="38.1" customHeight="1">
      <c r="A210" s="120">
        <f t="shared" si="0"/>
        <v>4</v>
      </c>
      <c r="B210" s="24" t="s">
        <v>2521</v>
      </c>
      <c r="C210" s="42" t="s">
        <v>337</v>
      </c>
      <c r="D210" s="214">
        <v>700</v>
      </c>
      <c r="E210" s="42" t="s">
        <v>2557</v>
      </c>
      <c r="F210" s="42" t="s">
        <v>2566</v>
      </c>
      <c r="G210" s="42" t="s">
        <v>2567</v>
      </c>
      <c r="H210" s="42" t="s">
        <v>2560</v>
      </c>
      <c r="I210" s="182"/>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row>
    <row r="211" spans="1:39" s="35" customFormat="1" ht="39.6" customHeight="1">
      <c r="A211" s="120">
        <f t="shared" si="0"/>
        <v>5</v>
      </c>
      <c r="B211" s="24" t="s">
        <v>2522</v>
      </c>
      <c r="C211" s="42" t="s">
        <v>337</v>
      </c>
      <c r="D211" s="214">
        <v>250</v>
      </c>
      <c r="E211" s="42" t="s">
        <v>2557</v>
      </c>
      <c r="F211" s="42" t="s">
        <v>2568</v>
      </c>
      <c r="G211" s="42" t="s">
        <v>2569</v>
      </c>
      <c r="H211" s="42" t="s">
        <v>2560</v>
      </c>
      <c r="I211" s="182"/>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row>
    <row r="212" spans="1:39" s="35" customFormat="1" ht="38.1" customHeight="1">
      <c r="A212" s="120">
        <f t="shared" si="0"/>
        <v>6</v>
      </c>
      <c r="B212" s="24" t="s">
        <v>2523</v>
      </c>
      <c r="C212" s="42" t="s">
        <v>337</v>
      </c>
      <c r="D212" s="214">
        <v>600</v>
      </c>
      <c r="E212" s="42" t="s">
        <v>2557</v>
      </c>
      <c r="F212" s="42" t="s">
        <v>2570</v>
      </c>
      <c r="G212" s="42" t="s">
        <v>2571</v>
      </c>
      <c r="H212" s="42" t="s">
        <v>2560</v>
      </c>
      <c r="I212" s="182"/>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row>
    <row r="213" spans="1:39" s="35" customFormat="1" ht="45.95" customHeight="1">
      <c r="A213" s="120">
        <f t="shared" si="0"/>
        <v>7</v>
      </c>
      <c r="B213" s="24" t="s">
        <v>2524</v>
      </c>
      <c r="C213" s="42" t="s">
        <v>337</v>
      </c>
      <c r="D213" s="214">
        <v>1500</v>
      </c>
      <c r="E213" s="42" t="s">
        <v>2572</v>
      </c>
      <c r="F213" s="42" t="s">
        <v>2573</v>
      </c>
      <c r="G213" s="42" t="s">
        <v>2574</v>
      </c>
      <c r="H213" s="42" t="s">
        <v>2560</v>
      </c>
      <c r="I213" s="182"/>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row>
    <row r="214" spans="1:39" s="35" customFormat="1" ht="36" customHeight="1">
      <c r="A214" s="120">
        <f t="shared" si="0"/>
        <v>8</v>
      </c>
      <c r="B214" s="24" t="s">
        <v>2525</v>
      </c>
      <c r="C214" s="42" t="s">
        <v>337</v>
      </c>
      <c r="D214" s="214">
        <v>2000</v>
      </c>
      <c r="E214" s="42" t="s">
        <v>2572</v>
      </c>
      <c r="F214" s="42" t="s">
        <v>2575</v>
      </c>
      <c r="G214" s="42" t="s">
        <v>2576</v>
      </c>
      <c r="H214" s="42" t="s">
        <v>2560</v>
      </c>
      <c r="I214" s="182"/>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row>
    <row r="215" spans="1:39" s="35" customFormat="1" ht="37.5" customHeight="1">
      <c r="A215" s="120">
        <f t="shared" si="0"/>
        <v>9</v>
      </c>
      <c r="B215" s="24" t="s">
        <v>2526</v>
      </c>
      <c r="C215" s="42" t="s">
        <v>337</v>
      </c>
      <c r="D215" s="214">
        <v>900</v>
      </c>
      <c r="E215" s="42" t="s">
        <v>2557</v>
      </c>
      <c r="F215" s="42" t="s">
        <v>2577</v>
      </c>
      <c r="G215" s="42" t="s">
        <v>2578</v>
      </c>
      <c r="H215" s="42" t="s">
        <v>2560</v>
      </c>
      <c r="I215" s="182"/>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row>
    <row r="216" spans="1:39" s="35" customFormat="1" ht="35.1" customHeight="1">
      <c r="A216" s="120">
        <f t="shared" si="0"/>
        <v>10</v>
      </c>
      <c r="B216" s="24" t="s">
        <v>2527</v>
      </c>
      <c r="C216" s="42" t="s">
        <v>337</v>
      </c>
      <c r="D216" s="214">
        <v>250</v>
      </c>
      <c r="E216" s="42" t="s">
        <v>2572</v>
      </c>
      <c r="F216" s="42" t="s">
        <v>2579</v>
      </c>
      <c r="G216" s="42" t="s">
        <v>2580</v>
      </c>
      <c r="H216" s="42" t="s">
        <v>2560</v>
      </c>
      <c r="I216" s="182"/>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row>
    <row r="217" spans="1:39" s="35" customFormat="1" ht="35.1" customHeight="1">
      <c r="A217" s="120">
        <f t="shared" si="0"/>
        <v>11</v>
      </c>
      <c r="B217" s="24" t="s">
        <v>2528</v>
      </c>
      <c r="C217" s="42" t="s">
        <v>337</v>
      </c>
      <c r="D217" s="214">
        <v>400</v>
      </c>
      <c r="E217" s="42" t="s">
        <v>2572</v>
      </c>
      <c r="F217" s="42" t="s">
        <v>2581</v>
      </c>
      <c r="G217" s="42" t="s">
        <v>2582</v>
      </c>
      <c r="H217" s="42" t="s">
        <v>2560</v>
      </c>
      <c r="I217" s="182"/>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row>
    <row r="218" spans="1:39" s="35" customFormat="1" ht="35.1" customHeight="1">
      <c r="A218" s="120">
        <f t="shared" si="0"/>
        <v>12</v>
      </c>
      <c r="B218" s="24" t="s">
        <v>2529</v>
      </c>
      <c r="C218" s="42" t="s">
        <v>337</v>
      </c>
      <c r="D218" s="214">
        <v>500</v>
      </c>
      <c r="E218" s="42" t="s">
        <v>2583</v>
      </c>
      <c r="F218" s="42" t="s">
        <v>2584</v>
      </c>
      <c r="G218" s="42" t="s">
        <v>2585</v>
      </c>
      <c r="H218" s="42" t="s">
        <v>2560</v>
      </c>
      <c r="I218" s="182"/>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row>
    <row r="219" spans="1:39" s="35" customFormat="1" ht="35.450000000000003" customHeight="1">
      <c r="A219" s="120">
        <f t="shared" si="0"/>
        <v>13</v>
      </c>
      <c r="B219" s="24" t="s">
        <v>2530</v>
      </c>
      <c r="C219" s="42" t="s">
        <v>337</v>
      </c>
      <c r="D219" s="214">
        <v>400</v>
      </c>
      <c r="E219" s="42" t="s">
        <v>2586</v>
      </c>
      <c r="F219" s="42" t="s">
        <v>2587</v>
      </c>
      <c r="G219" s="42" t="s">
        <v>2588</v>
      </c>
      <c r="H219" s="42" t="s">
        <v>2560</v>
      </c>
      <c r="I219" s="182"/>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row>
    <row r="220" spans="1:39" s="35" customFormat="1" ht="37.5" customHeight="1">
      <c r="A220" s="120">
        <f t="shared" si="0"/>
        <v>14</v>
      </c>
      <c r="B220" s="24" t="s">
        <v>350</v>
      </c>
      <c r="C220" s="42" t="s">
        <v>337</v>
      </c>
      <c r="D220" s="214">
        <v>500</v>
      </c>
      <c r="E220" s="42" t="s">
        <v>2589</v>
      </c>
      <c r="F220" s="42" t="s">
        <v>2590</v>
      </c>
      <c r="G220" s="42" t="s">
        <v>2591</v>
      </c>
      <c r="H220" s="42" t="s">
        <v>2560</v>
      </c>
      <c r="I220" s="182"/>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row>
    <row r="221" spans="1:39" s="35" customFormat="1" ht="35.1" customHeight="1">
      <c r="A221" s="120">
        <f t="shared" si="0"/>
        <v>15</v>
      </c>
      <c r="B221" s="24" t="s">
        <v>2531</v>
      </c>
      <c r="C221" s="42" t="s">
        <v>337</v>
      </c>
      <c r="D221" s="214">
        <v>600</v>
      </c>
      <c r="E221" s="42" t="s">
        <v>2589</v>
      </c>
      <c r="F221" s="42" t="s">
        <v>2592</v>
      </c>
      <c r="G221" s="42" t="s">
        <v>2593</v>
      </c>
      <c r="H221" s="42" t="s">
        <v>2560</v>
      </c>
      <c r="I221" s="182"/>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row>
    <row r="222" spans="1:39" s="35" customFormat="1" ht="39.6" customHeight="1">
      <c r="A222" s="120">
        <f t="shared" si="0"/>
        <v>16</v>
      </c>
      <c r="B222" s="24" t="s">
        <v>2532</v>
      </c>
      <c r="C222" s="42" t="s">
        <v>337</v>
      </c>
      <c r="D222" s="214">
        <v>800</v>
      </c>
      <c r="E222" s="42" t="s">
        <v>2589</v>
      </c>
      <c r="F222" s="42" t="s">
        <v>2594</v>
      </c>
      <c r="G222" s="42" t="s">
        <v>2595</v>
      </c>
      <c r="H222" s="42" t="s">
        <v>2560</v>
      </c>
      <c r="I222" s="182"/>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row>
    <row r="223" spans="1:39" s="35" customFormat="1" ht="38.450000000000003" customHeight="1">
      <c r="A223" s="120">
        <f t="shared" si="0"/>
        <v>17</v>
      </c>
      <c r="B223" s="24" t="s">
        <v>351</v>
      </c>
      <c r="C223" s="42" t="s">
        <v>337</v>
      </c>
      <c r="D223" s="214">
        <v>500</v>
      </c>
      <c r="E223" s="42" t="s">
        <v>2596</v>
      </c>
      <c r="F223" s="42" t="s">
        <v>2597</v>
      </c>
      <c r="G223" s="42" t="s">
        <v>2598</v>
      </c>
      <c r="H223" s="42" t="s">
        <v>2560</v>
      </c>
      <c r="I223" s="182"/>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row>
    <row r="224" spans="1:39" s="35" customFormat="1" ht="40.5" customHeight="1">
      <c r="A224" s="120">
        <f t="shared" si="0"/>
        <v>18</v>
      </c>
      <c r="B224" s="24" t="s">
        <v>352</v>
      </c>
      <c r="C224" s="42" t="s">
        <v>337</v>
      </c>
      <c r="D224" s="214">
        <v>800</v>
      </c>
      <c r="E224" s="42" t="s">
        <v>2599</v>
      </c>
      <c r="F224" s="42" t="s">
        <v>2600</v>
      </c>
      <c r="G224" s="42" t="s">
        <v>2601</v>
      </c>
      <c r="H224" s="42" t="s">
        <v>2560</v>
      </c>
      <c r="I224" s="182"/>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row>
    <row r="225" spans="1:39" s="29" customFormat="1" ht="35.1" customHeight="1">
      <c r="A225" s="120">
        <f t="shared" si="0"/>
        <v>19</v>
      </c>
      <c r="B225" s="24" t="s">
        <v>2533</v>
      </c>
      <c r="C225" s="42" t="s">
        <v>337</v>
      </c>
      <c r="D225" s="214">
        <v>2000</v>
      </c>
      <c r="E225" s="42" t="s">
        <v>2589</v>
      </c>
      <c r="F225" s="42" t="s">
        <v>2602</v>
      </c>
      <c r="G225" s="42" t="s">
        <v>2593</v>
      </c>
      <c r="H225" s="42" t="s">
        <v>2560</v>
      </c>
      <c r="I225" s="42"/>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row>
    <row r="226" spans="1:39" s="29" customFormat="1" ht="38.1" customHeight="1">
      <c r="A226" s="120">
        <f t="shared" si="0"/>
        <v>20</v>
      </c>
      <c r="B226" s="24" t="s">
        <v>353</v>
      </c>
      <c r="C226" s="42" t="s">
        <v>337</v>
      </c>
      <c r="D226" s="214">
        <v>1000</v>
      </c>
      <c r="E226" s="42" t="s">
        <v>1227</v>
      </c>
      <c r="F226" s="42" t="s">
        <v>2603</v>
      </c>
      <c r="G226" s="42" t="s">
        <v>2604</v>
      </c>
      <c r="H226" s="42" t="s">
        <v>2560</v>
      </c>
      <c r="I226" s="42"/>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row>
    <row r="227" spans="1:39" s="29" customFormat="1" ht="34.5" customHeight="1">
      <c r="A227" s="120">
        <f t="shared" si="0"/>
        <v>21</v>
      </c>
      <c r="B227" s="24" t="s">
        <v>2534</v>
      </c>
      <c r="C227" s="42" t="s">
        <v>337</v>
      </c>
      <c r="D227" s="214">
        <v>4000</v>
      </c>
      <c r="E227" s="42" t="s">
        <v>2589</v>
      </c>
      <c r="F227" s="42" t="s">
        <v>2605</v>
      </c>
      <c r="G227" s="42" t="s">
        <v>2591</v>
      </c>
      <c r="H227" s="42" t="s">
        <v>2560</v>
      </c>
      <c r="I227" s="42"/>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row>
    <row r="228" spans="1:39" s="29" customFormat="1" ht="23.45" customHeight="1">
      <c r="A228" s="120">
        <f t="shared" si="0"/>
        <v>22</v>
      </c>
      <c r="B228" s="24" t="s">
        <v>1630</v>
      </c>
      <c r="C228" s="42"/>
      <c r="D228" s="214">
        <v>1760</v>
      </c>
      <c r="E228" s="42"/>
      <c r="F228" s="42" t="s">
        <v>2606</v>
      </c>
      <c r="G228" s="42"/>
      <c r="H228" s="42"/>
      <c r="I228" s="42"/>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row>
    <row r="229" spans="1:39" s="29" customFormat="1" ht="24.95" customHeight="1">
      <c r="A229" s="120"/>
      <c r="B229" s="57" t="s">
        <v>1364</v>
      </c>
      <c r="C229" s="42"/>
      <c r="D229" s="268">
        <f>+SUM(D230:D233)</f>
        <v>23500</v>
      </c>
      <c r="E229" s="42"/>
      <c r="F229" s="42"/>
      <c r="G229" s="42"/>
      <c r="H229" s="42"/>
      <c r="I229" s="42"/>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row>
    <row r="230" spans="1:39" s="29" customFormat="1" ht="51.95" customHeight="1">
      <c r="A230" s="120">
        <v>1</v>
      </c>
      <c r="B230" s="24" t="s">
        <v>348</v>
      </c>
      <c r="C230" s="42" t="s">
        <v>2556</v>
      </c>
      <c r="D230" s="214">
        <v>15000</v>
      </c>
      <c r="E230" s="42" t="s">
        <v>339</v>
      </c>
      <c r="F230" s="42" t="s">
        <v>340</v>
      </c>
      <c r="G230" s="42" t="s">
        <v>341</v>
      </c>
      <c r="H230" s="42" t="s">
        <v>2560</v>
      </c>
      <c r="I230" s="42" t="s">
        <v>139</v>
      </c>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row>
    <row r="231" spans="1:39" s="29" customFormat="1" ht="47.1" customHeight="1">
      <c r="A231" s="120">
        <v>2</v>
      </c>
      <c r="B231" s="24" t="s">
        <v>338</v>
      </c>
      <c r="C231" s="42" t="s">
        <v>2556</v>
      </c>
      <c r="D231" s="214">
        <v>5000</v>
      </c>
      <c r="E231" s="42" t="s">
        <v>339</v>
      </c>
      <c r="F231" s="42" t="s">
        <v>342</v>
      </c>
      <c r="G231" s="42" t="s">
        <v>343</v>
      </c>
      <c r="H231" s="42" t="s">
        <v>2560</v>
      </c>
      <c r="I231" s="42" t="s">
        <v>141</v>
      </c>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row>
    <row r="232" spans="1:39" s="29" customFormat="1" ht="51.95" customHeight="1">
      <c r="A232" s="120">
        <v>3</v>
      </c>
      <c r="B232" s="24" t="s">
        <v>334</v>
      </c>
      <c r="C232" s="42" t="s">
        <v>2556</v>
      </c>
      <c r="D232" s="214">
        <v>2000</v>
      </c>
      <c r="E232" s="42" t="s">
        <v>344</v>
      </c>
      <c r="F232" s="42" t="s">
        <v>345</v>
      </c>
      <c r="G232" s="42" t="s">
        <v>343</v>
      </c>
      <c r="H232" s="42" t="s">
        <v>2560</v>
      </c>
      <c r="I232" s="42" t="s">
        <v>146</v>
      </c>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row>
    <row r="233" spans="1:39" s="29" customFormat="1" ht="41.1" customHeight="1">
      <c r="A233" s="120">
        <v>4</v>
      </c>
      <c r="B233" s="24" t="s">
        <v>336</v>
      </c>
      <c r="C233" s="42" t="s">
        <v>2556</v>
      </c>
      <c r="D233" s="214">
        <v>1500</v>
      </c>
      <c r="E233" s="42" t="s">
        <v>346</v>
      </c>
      <c r="F233" s="42" t="s">
        <v>347</v>
      </c>
      <c r="G233" s="42" t="s">
        <v>343</v>
      </c>
      <c r="H233" s="42" t="s">
        <v>2560</v>
      </c>
      <c r="I233" s="42" t="s">
        <v>150</v>
      </c>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row>
    <row r="234" spans="1:39" s="35" customFormat="1" ht="26.45" customHeight="1">
      <c r="A234" s="182" t="s">
        <v>2816</v>
      </c>
      <c r="B234" s="247" t="s">
        <v>354</v>
      </c>
      <c r="C234" s="182"/>
      <c r="D234" s="259">
        <f>+D235+D268</f>
        <v>74880</v>
      </c>
      <c r="E234" s="182"/>
      <c r="F234" s="182"/>
      <c r="G234" s="182"/>
      <c r="H234" s="182"/>
      <c r="I234" s="182"/>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row>
    <row r="235" spans="1:39" s="79" customFormat="1" ht="27.95" customHeight="1">
      <c r="A235" s="56"/>
      <c r="B235" s="57" t="s">
        <v>1400</v>
      </c>
      <c r="C235" s="56"/>
      <c r="D235" s="268">
        <f>SUM(D236:D267)</f>
        <v>32850</v>
      </c>
      <c r="E235" s="56"/>
      <c r="F235" s="56"/>
      <c r="G235" s="56"/>
      <c r="H235" s="56"/>
      <c r="I235" s="56"/>
    </row>
    <row r="236" spans="1:39" s="29" customFormat="1" ht="98.1" customHeight="1">
      <c r="A236" s="42">
        <v>1</v>
      </c>
      <c r="B236" s="24" t="s">
        <v>1541</v>
      </c>
      <c r="C236" s="42" t="s">
        <v>458</v>
      </c>
      <c r="D236" s="214">
        <v>2500</v>
      </c>
      <c r="E236" s="42" t="s">
        <v>1540</v>
      </c>
      <c r="F236" s="42" t="s">
        <v>1539</v>
      </c>
      <c r="G236" s="42" t="s">
        <v>1538</v>
      </c>
      <c r="H236" s="42" t="s">
        <v>1537</v>
      </c>
      <c r="I236" s="42"/>
    </row>
    <row r="237" spans="1:39" s="29" customFormat="1" ht="51" customHeight="1">
      <c r="A237" s="42">
        <v>2</v>
      </c>
      <c r="B237" s="24" t="s">
        <v>1446</v>
      </c>
      <c r="C237" s="42" t="s">
        <v>419</v>
      </c>
      <c r="D237" s="214">
        <v>120</v>
      </c>
      <c r="E237" s="42" t="s">
        <v>1536</v>
      </c>
      <c r="F237" s="42" t="s">
        <v>1535</v>
      </c>
      <c r="G237" s="42" t="s">
        <v>1534</v>
      </c>
      <c r="H237" s="42" t="s">
        <v>384</v>
      </c>
      <c r="I237" s="42" t="s">
        <v>390</v>
      </c>
    </row>
    <row r="238" spans="1:39" s="29" customFormat="1" ht="75">
      <c r="A238" s="42">
        <v>3</v>
      </c>
      <c r="B238" s="24" t="s">
        <v>471</v>
      </c>
      <c r="C238" s="42" t="s">
        <v>444</v>
      </c>
      <c r="D238" s="214">
        <v>4000</v>
      </c>
      <c r="E238" s="42" t="s">
        <v>1533</v>
      </c>
      <c r="F238" s="42" t="s">
        <v>1532</v>
      </c>
      <c r="G238" s="42" t="s">
        <v>1531</v>
      </c>
      <c r="H238" s="42" t="s">
        <v>1524</v>
      </c>
      <c r="I238" s="42" t="s">
        <v>390</v>
      </c>
    </row>
    <row r="239" spans="1:39" s="29" customFormat="1" ht="48.6" customHeight="1">
      <c r="A239" s="42">
        <v>4</v>
      </c>
      <c r="B239" s="24" t="s">
        <v>1450</v>
      </c>
      <c r="C239" s="42" t="s">
        <v>444</v>
      </c>
      <c r="D239" s="214">
        <v>2200</v>
      </c>
      <c r="E239" s="42" t="s">
        <v>1530</v>
      </c>
      <c r="F239" s="42" t="s">
        <v>1529</v>
      </c>
      <c r="G239" s="42" t="s">
        <v>1528</v>
      </c>
      <c r="H239" s="42" t="s">
        <v>384</v>
      </c>
      <c r="I239" s="42" t="s">
        <v>390</v>
      </c>
    </row>
    <row r="240" spans="1:39" s="29" customFormat="1" ht="64.5" customHeight="1">
      <c r="A240" s="42">
        <v>5</v>
      </c>
      <c r="B240" s="246" t="s">
        <v>1444</v>
      </c>
      <c r="C240" s="42" t="s">
        <v>434</v>
      </c>
      <c r="D240" s="214">
        <v>2000</v>
      </c>
      <c r="E240" s="42" t="s">
        <v>1527</v>
      </c>
      <c r="F240" s="42" t="s">
        <v>1526</v>
      </c>
      <c r="G240" s="42" t="s">
        <v>1525</v>
      </c>
      <c r="H240" s="42" t="s">
        <v>1524</v>
      </c>
      <c r="I240" s="42" t="s">
        <v>390</v>
      </c>
    </row>
    <row r="241" spans="1:9" s="29" customFormat="1" ht="63.6" customHeight="1">
      <c r="A241" s="42">
        <v>6</v>
      </c>
      <c r="B241" s="24" t="s">
        <v>472</v>
      </c>
      <c r="C241" s="42" t="s">
        <v>431</v>
      </c>
      <c r="D241" s="214">
        <f>950</f>
        <v>950</v>
      </c>
      <c r="E241" s="42" t="s">
        <v>1523</v>
      </c>
      <c r="F241" s="42" t="s">
        <v>1522</v>
      </c>
      <c r="G241" s="42" t="s">
        <v>1521</v>
      </c>
      <c r="H241" s="42" t="s">
        <v>384</v>
      </c>
      <c r="I241" s="42" t="s">
        <v>390</v>
      </c>
    </row>
    <row r="242" spans="1:9" s="29" customFormat="1" ht="67.5" customHeight="1">
      <c r="A242" s="42">
        <v>7</v>
      </c>
      <c r="B242" s="24" t="s">
        <v>1447</v>
      </c>
      <c r="C242" s="42" t="s">
        <v>1465</v>
      </c>
      <c r="D242" s="214">
        <v>850</v>
      </c>
      <c r="E242" s="42" t="s">
        <v>1520</v>
      </c>
      <c r="F242" s="42" t="s">
        <v>1519</v>
      </c>
      <c r="G242" s="42" t="s">
        <v>1518</v>
      </c>
      <c r="H242" s="42" t="s">
        <v>384</v>
      </c>
      <c r="I242" s="42" t="s">
        <v>390</v>
      </c>
    </row>
    <row r="243" spans="1:9" s="29" customFormat="1" ht="55.5" customHeight="1">
      <c r="A243" s="42">
        <v>8</v>
      </c>
      <c r="B243" s="24" t="s">
        <v>476</v>
      </c>
      <c r="C243" s="42" t="s">
        <v>386</v>
      </c>
      <c r="D243" s="214">
        <v>800</v>
      </c>
      <c r="E243" s="42" t="s">
        <v>1517</v>
      </c>
      <c r="F243" s="42" t="s">
        <v>1516</v>
      </c>
      <c r="G243" s="42" t="s">
        <v>426</v>
      </c>
      <c r="H243" s="42" t="s">
        <v>384</v>
      </c>
      <c r="I243" s="42" t="s">
        <v>390</v>
      </c>
    </row>
    <row r="244" spans="1:9" s="29" customFormat="1" ht="52.5" customHeight="1">
      <c r="A244" s="42">
        <v>9</v>
      </c>
      <c r="B244" s="24" t="s">
        <v>1452</v>
      </c>
      <c r="C244" s="42" t="s">
        <v>1465</v>
      </c>
      <c r="D244" s="214">
        <v>470</v>
      </c>
      <c r="E244" s="42" t="s">
        <v>1515</v>
      </c>
      <c r="F244" s="42" t="s">
        <v>1514</v>
      </c>
      <c r="G244" s="42" t="s">
        <v>1513</v>
      </c>
      <c r="H244" s="42" t="s">
        <v>1490</v>
      </c>
      <c r="I244" s="42" t="s">
        <v>390</v>
      </c>
    </row>
    <row r="245" spans="1:9" s="29" customFormat="1" ht="56.45" customHeight="1">
      <c r="A245" s="42">
        <v>10</v>
      </c>
      <c r="B245" s="24" t="s">
        <v>1449</v>
      </c>
      <c r="C245" s="42" t="s">
        <v>412</v>
      </c>
      <c r="D245" s="214">
        <v>300</v>
      </c>
      <c r="E245" s="42" t="s">
        <v>1511</v>
      </c>
      <c r="F245" s="42" t="s">
        <v>1512</v>
      </c>
      <c r="G245" s="42" t="s">
        <v>426</v>
      </c>
      <c r="H245" s="42" t="s">
        <v>1490</v>
      </c>
      <c r="I245" s="42" t="s">
        <v>390</v>
      </c>
    </row>
    <row r="246" spans="1:9" s="29" customFormat="1" ht="58.5" customHeight="1">
      <c r="A246" s="42">
        <v>11</v>
      </c>
      <c r="B246" s="24" t="s">
        <v>477</v>
      </c>
      <c r="C246" s="42" t="s">
        <v>1503</v>
      </c>
      <c r="D246" s="214">
        <v>200</v>
      </c>
      <c r="E246" s="42" t="s">
        <v>1511</v>
      </c>
      <c r="F246" s="42" t="s">
        <v>1510</v>
      </c>
      <c r="G246" s="42" t="s">
        <v>426</v>
      </c>
      <c r="H246" s="42" t="s">
        <v>1490</v>
      </c>
      <c r="I246" s="42" t="s">
        <v>390</v>
      </c>
    </row>
    <row r="247" spans="1:9" s="29" customFormat="1" ht="66" customHeight="1">
      <c r="A247" s="42">
        <v>12</v>
      </c>
      <c r="B247" s="24" t="s">
        <v>1451</v>
      </c>
      <c r="C247" s="42" t="s">
        <v>431</v>
      </c>
      <c r="D247" s="214">
        <v>70</v>
      </c>
      <c r="E247" s="42" t="s">
        <v>1509</v>
      </c>
      <c r="F247" s="42" t="s">
        <v>1508</v>
      </c>
      <c r="G247" s="42" t="s">
        <v>1507</v>
      </c>
      <c r="H247" s="42" t="s">
        <v>1490</v>
      </c>
      <c r="I247" s="42" t="s">
        <v>390</v>
      </c>
    </row>
    <row r="248" spans="1:9" s="29" customFormat="1" ht="49.5" customHeight="1">
      <c r="A248" s="42">
        <v>13</v>
      </c>
      <c r="B248" s="24" t="s">
        <v>478</v>
      </c>
      <c r="C248" s="42" t="s">
        <v>1465</v>
      </c>
      <c r="D248" s="214">
        <v>900</v>
      </c>
      <c r="E248" s="42" t="s">
        <v>1506</v>
      </c>
      <c r="F248" s="42" t="s">
        <v>1505</v>
      </c>
      <c r="G248" s="42" t="s">
        <v>1504</v>
      </c>
      <c r="H248" s="42" t="s">
        <v>1490</v>
      </c>
      <c r="I248" s="42" t="s">
        <v>390</v>
      </c>
    </row>
    <row r="249" spans="1:9" s="29" customFormat="1" ht="65.099999999999994" customHeight="1">
      <c r="A249" s="42">
        <v>14</v>
      </c>
      <c r="B249" s="24" t="s">
        <v>1448</v>
      </c>
      <c r="C249" s="42" t="s">
        <v>1503</v>
      </c>
      <c r="D249" s="214">
        <v>550</v>
      </c>
      <c r="E249" s="42" t="s">
        <v>1502</v>
      </c>
      <c r="F249" s="42" t="s">
        <v>1501</v>
      </c>
      <c r="G249" s="42" t="s">
        <v>1500</v>
      </c>
      <c r="H249" s="42" t="s">
        <v>1490</v>
      </c>
      <c r="I249" s="42" t="s">
        <v>390</v>
      </c>
    </row>
    <row r="250" spans="1:9" s="29" customFormat="1" ht="65.099999999999994" customHeight="1">
      <c r="A250" s="42">
        <v>15</v>
      </c>
      <c r="B250" s="24" t="s">
        <v>475</v>
      </c>
      <c r="C250" s="42" t="s">
        <v>419</v>
      </c>
      <c r="D250" s="214">
        <v>580</v>
      </c>
      <c r="E250" s="42" t="s">
        <v>1499</v>
      </c>
      <c r="F250" s="42" t="s">
        <v>1498</v>
      </c>
      <c r="G250" s="42" t="s">
        <v>1495</v>
      </c>
      <c r="H250" s="42" t="s">
        <v>1490</v>
      </c>
      <c r="I250" s="42" t="s">
        <v>390</v>
      </c>
    </row>
    <row r="251" spans="1:9" s="29" customFormat="1" ht="62.45" customHeight="1">
      <c r="A251" s="42">
        <v>16</v>
      </c>
      <c r="B251" s="24" t="s">
        <v>474</v>
      </c>
      <c r="C251" s="42" t="s">
        <v>419</v>
      </c>
      <c r="D251" s="214">
        <v>150</v>
      </c>
      <c r="E251" s="42" t="s">
        <v>1497</v>
      </c>
      <c r="F251" s="42" t="s">
        <v>1496</v>
      </c>
      <c r="G251" s="42" t="s">
        <v>1495</v>
      </c>
      <c r="H251" s="42" t="s">
        <v>1490</v>
      </c>
      <c r="I251" s="42" t="s">
        <v>390</v>
      </c>
    </row>
    <row r="252" spans="1:9" s="29" customFormat="1" ht="56.45" customHeight="1">
      <c r="A252" s="42">
        <v>17</v>
      </c>
      <c r="B252" s="24" t="s">
        <v>473</v>
      </c>
      <c r="C252" s="42" t="s">
        <v>431</v>
      </c>
      <c r="D252" s="214">
        <v>300</v>
      </c>
      <c r="E252" s="42" t="s">
        <v>1494</v>
      </c>
      <c r="F252" s="42" t="s">
        <v>1493</v>
      </c>
      <c r="G252" s="42" t="s">
        <v>1492</v>
      </c>
      <c r="H252" s="42" t="s">
        <v>1490</v>
      </c>
      <c r="I252" s="42" t="s">
        <v>390</v>
      </c>
    </row>
    <row r="253" spans="1:9" s="29" customFormat="1" ht="56.1" customHeight="1">
      <c r="A253" s="42">
        <v>18</v>
      </c>
      <c r="B253" s="24" t="s">
        <v>1445</v>
      </c>
      <c r="C253" s="42" t="s">
        <v>431</v>
      </c>
      <c r="D253" s="214">
        <v>600</v>
      </c>
      <c r="E253" s="42" t="s">
        <v>424</v>
      </c>
      <c r="F253" s="42" t="s">
        <v>1491</v>
      </c>
      <c r="G253" s="42" t="s">
        <v>426</v>
      </c>
      <c r="H253" s="42" t="s">
        <v>1490</v>
      </c>
      <c r="I253" s="42" t="s">
        <v>390</v>
      </c>
    </row>
    <row r="254" spans="1:9" s="29" customFormat="1" ht="48.6" customHeight="1">
      <c r="A254" s="42">
        <v>19</v>
      </c>
      <c r="B254" s="24" t="s">
        <v>356</v>
      </c>
      <c r="C254" s="42" t="s">
        <v>431</v>
      </c>
      <c r="D254" s="214">
        <v>2500</v>
      </c>
      <c r="E254" s="42" t="s">
        <v>451</v>
      </c>
      <c r="F254" s="42" t="s">
        <v>452</v>
      </c>
      <c r="G254" s="42" t="s">
        <v>453</v>
      </c>
      <c r="H254" s="42" t="s">
        <v>454</v>
      </c>
      <c r="I254" s="42"/>
    </row>
    <row r="255" spans="1:9" s="29" customFormat="1" ht="55.5" customHeight="1">
      <c r="A255" s="42">
        <v>20</v>
      </c>
      <c r="B255" s="24" t="s">
        <v>358</v>
      </c>
      <c r="C255" s="42" t="s">
        <v>458</v>
      </c>
      <c r="D255" s="214">
        <v>2000</v>
      </c>
      <c r="E255" s="42" t="s">
        <v>459</v>
      </c>
      <c r="F255" s="42" t="s">
        <v>460</v>
      </c>
      <c r="G255" s="42" t="s">
        <v>453</v>
      </c>
      <c r="H255" s="42" t="s">
        <v>454</v>
      </c>
      <c r="I255" s="42"/>
    </row>
    <row r="256" spans="1:9" s="29" customFormat="1" ht="38.450000000000003" customHeight="1">
      <c r="A256" s="42">
        <v>21</v>
      </c>
      <c r="B256" s="24" t="s">
        <v>360</v>
      </c>
      <c r="C256" s="42" t="s">
        <v>458</v>
      </c>
      <c r="D256" s="214">
        <v>120</v>
      </c>
      <c r="E256" s="42" t="s">
        <v>464</v>
      </c>
      <c r="F256" s="42" t="s">
        <v>465</v>
      </c>
      <c r="G256" s="42" t="s">
        <v>466</v>
      </c>
      <c r="H256" s="42" t="s">
        <v>454</v>
      </c>
      <c r="I256" s="42"/>
    </row>
    <row r="257" spans="1:9" s="29" customFormat="1" ht="51.95" customHeight="1">
      <c r="A257" s="42">
        <v>22</v>
      </c>
      <c r="B257" s="24" t="s">
        <v>359</v>
      </c>
      <c r="C257" s="42" t="s">
        <v>461</v>
      </c>
      <c r="D257" s="214">
        <v>750</v>
      </c>
      <c r="E257" s="42" t="s">
        <v>462</v>
      </c>
      <c r="F257" s="42" t="s">
        <v>463</v>
      </c>
      <c r="G257" s="42" t="s">
        <v>453</v>
      </c>
      <c r="H257" s="42" t="s">
        <v>454</v>
      </c>
      <c r="I257" s="42"/>
    </row>
    <row r="258" spans="1:9" s="29" customFormat="1" ht="51.95" customHeight="1">
      <c r="A258" s="42">
        <v>23</v>
      </c>
      <c r="B258" s="24" t="s">
        <v>1453</v>
      </c>
      <c r="C258" s="42" t="s">
        <v>431</v>
      </c>
      <c r="D258" s="214">
        <v>3000</v>
      </c>
      <c r="E258" s="42" t="s">
        <v>1489</v>
      </c>
      <c r="F258" s="42" t="s">
        <v>1488</v>
      </c>
      <c r="G258" s="42" t="s">
        <v>719</v>
      </c>
      <c r="H258" s="42" t="s">
        <v>454</v>
      </c>
      <c r="I258" s="42"/>
    </row>
    <row r="259" spans="1:9" s="29" customFormat="1" ht="40.5" customHeight="1">
      <c r="A259" s="42">
        <v>24</v>
      </c>
      <c r="B259" s="24" t="s">
        <v>1487</v>
      </c>
      <c r="C259" s="42" t="s">
        <v>354</v>
      </c>
      <c r="D259" s="214">
        <v>1540</v>
      </c>
      <c r="E259" s="42" t="s">
        <v>1486</v>
      </c>
      <c r="F259" s="42" t="s">
        <v>1485</v>
      </c>
      <c r="G259" s="42" t="s">
        <v>1484</v>
      </c>
      <c r="H259" s="42"/>
      <c r="I259" s="42"/>
    </row>
    <row r="260" spans="1:9" s="29" customFormat="1" ht="56.1" customHeight="1">
      <c r="A260" s="42">
        <v>25</v>
      </c>
      <c r="B260" s="24" t="s">
        <v>368</v>
      </c>
      <c r="C260" s="42" t="s">
        <v>423</v>
      </c>
      <c r="D260" s="214">
        <v>450</v>
      </c>
      <c r="E260" s="42" t="s">
        <v>424</v>
      </c>
      <c r="F260" s="42" t="s">
        <v>429</v>
      </c>
      <c r="G260" s="42" t="s">
        <v>426</v>
      </c>
      <c r="H260" s="42" t="s">
        <v>384</v>
      </c>
      <c r="I260" s="42" t="s">
        <v>385</v>
      </c>
    </row>
    <row r="261" spans="1:9" s="29" customFormat="1" ht="51.95" customHeight="1">
      <c r="A261" s="42">
        <v>26</v>
      </c>
      <c r="B261" s="24" t="s">
        <v>1454</v>
      </c>
      <c r="C261" s="42" t="s">
        <v>458</v>
      </c>
      <c r="D261" s="214">
        <v>400</v>
      </c>
      <c r="E261" s="42" t="s">
        <v>1230</v>
      </c>
      <c r="F261" s="42" t="s">
        <v>1483</v>
      </c>
      <c r="G261" s="42" t="s">
        <v>1481</v>
      </c>
      <c r="H261" s="42" t="s">
        <v>454</v>
      </c>
      <c r="I261" s="42"/>
    </row>
    <row r="262" spans="1:9" s="29" customFormat="1" ht="51.95" customHeight="1">
      <c r="A262" s="42">
        <v>27</v>
      </c>
      <c r="B262" s="24" t="s">
        <v>1455</v>
      </c>
      <c r="C262" s="42" t="s">
        <v>458</v>
      </c>
      <c r="D262" s="214">
        <v>500</v>
      </c>
      <c r="E262" s="42" t="s">
        <v>1230</v>
      </c>
      <c r="F262" s="42" t="s">
        <v>1482</v>
      </c>
      <c r="G262" s="42" t="s">
        <v>1481</v>
      </c>
      <c r="H262" s="42" t="s">
        <v>454</v>
      </c>
      <c r="I262" s="42"/>
    </row>
    <row r="263" spans="1:9" s="29" customFormat="1" ht="75">
      <c r="A263" s="42">
        <v>28</v>
      </c>
      <c r="B263" s="24" t="s">
        <v>1456</v>
      </c>
      <c r="C263" s="42" t="s">
        <v>1465</v>
      </c>
      <c r="D263" s="214">
        <v>1500</v>
      </c>
      <c r="E263" s="42" t="s">
        <v>1480</v>
      </c>
      <c r="F263" s="42" t="s">
        <v>1479</v>
      </c>
      <c r="G263" s="42" t="s">
        <v>1474</v>
      </c>
      <c r="H263" s="42"/>
      <c r="I263" s="42" t="s">
        <v>385</v>
      </c>
    </row>
    <row r="264" spans="1:9" s="29" customFormat="1" ht="51" customHeight="1">
      <c r="A264" s="42">
        <v>29</v>
      </c>
      <c r="B264" s="24" t="s">
        <v>1457</v>
      </c>
      <c r="C264" s="42" t="s">
        <v>1465</v>
      </c>
      <c r="D264" s="214">
        <v>350</v>
      </c>
      <c r="E264" s="42" t="s">
        <v>1478</v>
      </c>
      <c r="F264" s="42" t="s">
        <v>1477</v>
      </c>
      <c r="G264" s="42" t="s">
        <v>1467</v>
      </c>
      <c r="H264" s="42"/>
      <c r="I264" s="42" t="s">
        <v>385</v>
      </c>
    </row>
    <row r="265" spans="1:9" s="29" customFormat="1" ht="75">
      <c r="A265" s="42">
        <v>30</v>
      </c>
      <c r="B265" s="24" t="s">
        <v>1458</v>
      </c>
      <c r="C265" s="42" t="s">
        <v>458</v>
      </c>
      <c r="D265" s="214">
        <v>800</v>
      </c>
      <c r="E265" s="42" t="s">
        <v>1476</v>
      </c>
      <c r="F265" s="42" t="s">
        <v>1475</v>
      </c>
      <c r="G265" s="42" t="s">
        <v>1474</v>
      </c>
      <c r="H265" s="42"/>
      <c r="I265" s="42" t="s">
        <v>385</v>
      </c>
    </row>
    <row r="266" spans="1:9" s="29" customFormat="1" ht="51" customHeight="1">
      <c r="A266" s="42">
        <v>31</v>
      </c>
      <c r="B266" s="24" t="s">
        <v>1473</v>
      </c>
      <c r="C266" s="42" t="s">
        <v>458</v>
      </c>
      <c r="D266" s="214">
        <v>650</v>
      </c>
      <c r="E266" s="42" t="s">
        <v>1472</v>
      </c>
      <c r="F266" s="42" t="s">
        <v>1471</v>
      </c>
      <c r="G266" s="42" t="s">
        <v>1467</v>
      </c>
      <c r="H266" s="42"/>
      <c r="I266" s="42" t="s">
        <v>385</v>
      </c>
    </row>
    <row r="267" spans="1:9" s="29" customFormat="1" ht="52.5" customHeight="1">
      <c r="A267" s="42">
        <v>32</v>
      </c>
      <c r="B267" s="24" t="s">
        <v>1470</v>
      </c>
      <c r="C267" s="42" t="s">
        <v>458</v>
      </c>
      <c r="D267" s="214">
        <v>750</v>
      </c>
      <c r="E267" s="42" t="s">
        <v>1469</v>
      </c>
      <c r="F267" s="42" t="s">
        <v>1468</v>
      </c>
      <c r="G267" s="42" t="s">
        <v>1467</v>
      </c>
      <c r="H267" s="42"/>
      <c r="I267" s="42" t="s">
        <v>385</v>
      </c>
    </row>
    <row r="268" spans="1:9" s="79" customFormat="1" ht="26.1" customHeight="1">
      <c r="A268" s="56"/>
      <c r="B268" s="57" t="s">
        <v>12</v>
      </c>
      <c r="C268" s="56"/>
      <c r="D268" s="268">
        <f>SUM(D269:D291)</f>
        <v>42030</v>
      </c>
      <c r="E268" s="56"/>
      <c r="F268" s="56"/>
      <c r="G268" s="56"/>
      <c r="H268" s="56"/>
      <c r="I268" s="56"/>
    </row>
    <row r="269" spans="1:9" s="29" customFormat="1" ht="71.45" customHeight="1">
      <c r="A269" s="42">
        <v>1</v>
      </c>
      <c r="B269" s="24" t="s">
        <v>379</v>
      </c>
      <c r="C269" s="42" t="s">
        <v>380</v>
      </c>
      <c r="D269" s="214">
        <v>3500</v>
      </c>
      <c r="E269" s="42" t="s">
        <v>381</v>
      </c>
      <c r="F269" s="42" t="s">
        <v>382</v>
      </c>
      <c r="G269" s="42" t="s">
        <v>383</v>
      </c>
      <c r="H269" s="42" t="s">
        <v>384</v>
      </c>
      <c r="I269" s="42" t="s">
        <v>385</v>
      </c>
    </row>
    <row r="270" spans="1:9" s="29" customFormat="1" ht="65.45" customHeight="1">
      <c r="A270" s="42">
        <v>2</v>
      </c>
      <c r="B270" s="24" t="s">
        <v>1442</v>
      </c>
      <c r="C270" s="42" t="s">
        <v>386</v>
      </c>
      <c r="D270" s="214">
        <v>1200</v>
      </c>
      <c r="E270" s="42" t="s">
        <v>387</v>
      </c>
      <c r="F270" s="42" t="s">
        <v>388</v>
      </c>
      <c r="G270" s="42" t="s">
        <v>389</v>
      </c>
      <c r="H270" s="42" t="s">
        <v>384</v>
      </c>
      <c r="I270" s="42" t="s">
        <v>390</v>
      </c>
    </row>
    <row r="271" spans="1:9" s="29" customFormat="1" ht="78" customHeight="1">
      <c r="A271" s="42">
        <v>3</v>
      </c>
      <c r="B271" s="24" t="s">
        <v>372</v>
      </c>
      <c r="C271" s="42" t="s">
        <v>380</v>
      </c>
      <c r="D271" s="214">
        <v>2500</v>
      </c>
      <c r="E271" s="42" t="s">
        <v>391</v>
      </c>
      <c r="F271" s="42" t="s">
        <v>392</v>
      </c>
      <c r="G271" s="42" t="s">
        <v>393</v>
      </c>
      <c r="H271" s="42" t="s">
        <v>384</v>
      </c>
      <c r="I271" s="42" t="s">
        <v>385</v>
      </c>
    </row>
    <row r="272" spans="1:9" s="29" customFormat="1" ht="118.5" customHeight="1">
      <c r="A272" s="42">
        <v>4</v>
      </c>
      <c r="B272" s="24" t="s">
        <v>1443</v>
      </c>
      <c r="C272" s="42" t="s">
        <v>380</v>
      </c>
      <c r="D272" s="214">
        <v>1500</v>
      </c>
      <c r="E272" s="42" t="s">
        <v>394</v>
      </c>
      <c r="F272" s="42" t="s">
        <v>395</v>
      </c>
      <c r="G272" s="42" t="s">
        <v>396</v>
      </c>
      <c r="H272" s="42" t="s">
        <v>384</v>
      </c>
      <c r="I272" s="42" t="s">
        <v>385</v>
      </c>
    </row>
    <row r="273" spans="1:9" s="29" customFormat="1" ht="80.45" customHeight="1">
      <c r="A273" s="42">
        <v>5</v>
      </c>
      <c r="B273" s="24" t="s">
        <v>376</v>
      </c>
      <c r="C273" s="42" t="s">
        <v>380</v>
      </c>
      <c r="D273" s="214">
        <v>1500</v>
      </c>
      <c r="E273" s="42" t="s">
        <v>397</v>
      </c>
      <c r="F273" s="42" t="s">
        <v>398</v>
      </c>
      <c r="G273" s="42" t="s">
        <v>399</v>
      </c>
      <c r="H273" s="42" t="s">
        <v>384</v>
      </c>
      <c r="I273" s="42" t="s">
        <v>385</v>
      </c>
    </row>
    <row r="274" spans="1:9" s="29" customFormat="1" ht="51.95" customHeight="1">
      <c r="A274" s="42">
        <v>6</v>
      </c>
      <c r="B274" s="24" t="s">
        <v>400</v>
      </c>
      <c r="C274" s="42" t="s">
        <v>380</v>
      </c>
      <c r="D274" s="214">
        <v>3000</v>
      </c>
      <c r="E274" s="42" t="s">
        <v>401</v>
      </c>
      <c r="F274" s="42" t="s">
        <v>402</v>
      </c>
      <c r="G274" s="42" t="s">
        <v>403</v>
      </c>
      <c r="H274" s="42" t="s">
        <v>404</v>
      </c>
      <c r="I274" s="42" t="s">
        <v>385</v>
      </c>
    </row>
    <row r="275" spans="1:9" s="29" customFormat="1" ht="121.5" customHeight="1">
      <c r="A275" s="42">
        <v>7</v>
      </c>
      <c r="B275" s="24" t="s">
        <v>405</v>
      </c>
      <c r="C275" s="42" t="s">
        <v>380</v>
      </c>
      <c r="D275" s="214">
        <v>20000</v>
      </c>
      <c r="E275" s="42" t="s">
        <v>406</v>
      </c>
      <c r="F275" s="42" t="s">
        <v>407</v>
      </c>
      <c r="G275" s="42" t="s">
        <v>408</v>
      </c>
      <c r="H275" s="42" t="s">
        <v>384</v>
      </c>
      <c r="I275" s="42" t="s">
        <v>385</v>
      </c>
    </row>
    <row r="276" spans="1:9" s="29" customFormat="1" ht="53.45" customHeight="1">
      <c r="A276" s="42">
        <v>8</v>
      </c>
      <c r="B276" s="24" t="s">
        <v>362</v>
      </c>
      <c r="C276" s="42" t="s">
        <v>386</v>
      </c>
      <c r="D276" s="214">
        <v>500</v>
      </c>
      <c r="E276" s="42" t="s">
        <v>409</v>
      </c>
      <c r="F276" s="42" t="s">
        <v>410</v>
      </c>
      <c r="G276" s="42" t="s">
        <v>411</v>
      </c>
      <c r="H276" s="42" t="s">
        <v>384</v>
      </c>
      <c r="I276" s="42" t="s">
        <v>385</v>
      </c>
    </row>
    <row r="277" spans="1:9" s="29" customFormat="1" ht="66" customHeight="1">
      <c r="A277" s="42">
        <v>9</v>
      </c>
      <c r="B277" s="24" t="s">
        <v>363</v>
      </c>
      <c r="C277" s="42" t="s">
        <v>412</v>
      </c>
      <c r="D277" s="214">
        <v>2100</v>
      </c>
      <c r="E277" s="42" t="s">
        <v>413</v>
      </c>
      <c r="F277" s="42" t="s">
        <v>414</v>
      </c>
      <c r="G277" s="42" t="s">
        <v>415</v>
      </c>
      <c r="H277" s="42" t="s">
        <v>384</v>
      </c>
      <c r="I277" s="42" t="s">
        <v>385</v>
      </c>
    </row>
    <row r="278" spans="1:9" s="29" customFormat="1" ht="54.95" customHeight="1">
      <c r="A278" s="42">
        <v>10</v>
      </c>
      <c r="B278" s="24" t="s">
        <v>364</v>
      </c>
      <c r="C278" s="42" t="s">
        <v>412</v>
      </c>
      <c r="D278" s="214">
        <v>250</v>
      </c>
      <c r="E278" s="42" t="s">
        <v>416</v>
      </c>
      <c r="F278" s="42" t="s">
        <v>417</v>
      </c>
      <c r="G278" s="42" t="s">
        <v>418</v>
      </c>
      <c r="H278" s="42" t="s">
        <v>384</v>
      </c>
      <c r="I278" s="42" t="s">
        <v>385</v>
      </c>
    </row>
    <row r="279" spans="1:9" s="29" customFormat="1" ht="42.95" customHeight="1">
      <c r="A279" s="42">
        <v>11</v>
      </c>
      <c r="B279" s="24" t="s">
        <v>365</v>
      </c>
      <c r="C279" s="42" t="s">
        <v>419</v>
      </c>
      <c r="D279" s="214">
        <v>450</v>
      </c>
      <c r="E279" s="42" t="s">
        <v>420</v>
      </c>
      <c r="F279" s="42" t="s">
        <v>421</v>
      </c>
      <c r="G279" s="42" t="s">
        <v>422</v>
      </c>
      <c r="H279" s="42" t="s">
        <v>384</v>
      </c>
      <c r="I279" s="42" t="s">
        <v>385</v>
      </c>
    </row>
    <row r="280" spans="1:9" s="29" customFormat="1" ht="53.45" customHeight="1">
      <c r="A280" s="42">
        <v>12</v>
      </c>
      <c r="B280" s="24" t="s">
        <v>366</v>
      </c>
      <c r="C280" s="42" t="s">
        <v>423</v>
      </c>
      <c r="D280" s="214">
        <v>250</v>
      </c>
      <c r="E280" s="42" t="s">
        <v>424</v>
      </c>
      <c r="F280" s="42" t="s">
        <v>425</v>
      </c>
      <c r="G280" s="42" t="s">
        <v>426</v>
      </c>
      <c r="H280" s="42" t="s">
        <v>384</v>
      </c>
      <c r="I280" s="42" t="s">
        <v>385</v>
      </c>
    </row>
    <row r="281" spans="1:9" s="29" customFormat="1" ht="53.45" customHeight="1">
      <c r="A281" s="42">
        <v>13</v>
      </c>
      <c r="B281" s="24" t="s">
        <v>367</v>
      </c>
      <c r="C281" s="42" t="s">
        <v>423</v>
      </c>
      <c r="D281" s="214">
        <v>100</v>
      </c>
      <c r="E281" s="42" t="s">
        <v>427</v>
      </c>
      <c r="F281" s="42" t="s">
        <v>428</v>
      </c>
      <c r="G281" s="42" t="s">
        <v>426</v>
      </c>
      <c r="H281" s="42" t="s">
        <v>384</v>
      </c>
      <c r="I281" s="42" t="s">
        <v>385</v>
      </c>
    </row>
    <row r="282" spans="1:9" s="29" customFormat="1" ht="54.6" customHeight="1">
      <c r="A282" s="42">
        <v>15</v>
      </c>
      <c r="B282" s="24" t="s">
        <v>369</v>
      </c>
      <c r="C282" s="42" t="s">
        <v>419</v>
      </c>
      <c r="D282" s="214">
        <v>150</v>
      </c>
      <c r="E282" s="42" t="s">
        <v>424</v>
      </c>
      <c r="F282" s="42" t="s">
        <v>430</v>
      </c>
      <c r="G282" s="42" t="s">
        <v>426</v>
      </c>
      <c r="H282" s="42" t="s">
        <v>384</v>
      </c>
      <c r="I282" s="42" t="s">
        <v>385</v>
      </c>
    </row>
    <row r="283" spans="1:9" s="29" customFormat="1" ht="73.5" customHeight="1">
      <c r="A283" s="42">
        <v>16</v>
      </c>
      <c r="B283" s="24" t="s">
        <v>370</v>
      </c>
      <c r="C283" s="42" t="s">
        <v>431</v>
      </c>
      <c r="D283" s="214">
        <v>450</v>
      </c>
      <c r="E283" s="42" t="s">
        <v>432</v>
      </c>
      <c r="F283" s="42" t="s">
        <v>388</v>
      </c>
      <c r="G283" s="42" t="s">
        <v>433</v>
      </c>
      <c r="H283" s="42" t="s">
        <v>384</v>
      </c>
      <c r="I283" s="42" t="s">
        <v>385</v>
      </c>
    </row>
    <row r="284" spans="1:9" s="29" customFormat="1" ht="51.95" customHeight="1">
      <c r="A284" s="42">
        <v>17</v>
      </c>
      <c r="B284" s="24" t="s">
        <v>371</v>
      </c>
      <c r="C284" s="42" t="s">
        <v>434</v>
      </c>
      <c r="D284" s="214">
        <v>1000</v>
      </c>
      <c r="E284" s="42" t="s">
        <v>435</v>
      </c>
      <c r="F284" s="42" t="s">
        <v>388</v>
      </c>
      <c r="G284" s="42" t="s">
        <v>436</v>
      </c>
      <c r="H284" s="42" t="s">
        <v>384</v>
      </c>
      <c r="I284" s="42" t="s">
        <v>385</v>
      </c>
    </row>
    <row r="285" spans="1:9" s="29" customFormat="1" ht="38.1" customHeight="1">
      <c r="A285" s="42">
        <v>18</v>
      </c>
      <c r="B285" s="24" t="s">
        <v>373</v>
      </c>
      <c r="C285" s="42" t="s">
        <v>386</v>
      </c>
      <c r="D285" s="214">
        <v>420</v>
      </c>
      <c r="E285" s="42" t="s">
        <v>437</v>
      </c>
      <c r="F285" s="42" t="s">
        <v>438</v>
      </c>
      <c r="G285" s="42" t="s">
        <v>439</v>
      </c>
      <c r="H285" s="42" t="s">
        <v>440</v>
      </c>
      <c r="I285" s="42"/>
    </row>
    <row r="286" spans="1:9" s="29" customFormat="1" ht="45.6" customHeight="1">
      <c r="A286" s="42">
        <v>19</v>
      </c>
      <c r="B286" s="24" t="s">
        <v>374</v>
      </c>
      <c r="C286" s="42" t="s">
        <v>431</v>
      </c>
      <c r="D286" s="214">
        <v>700</v>
      </c>
      <c r="E286" s="42" t="s">
        <v>441</v>
      </c>
      <c r="F286" s="42" t="s">
        <v>442</v>
      </c>
      <c r="G286" s="42" t="s">
        <v>443</v>
      </c>
      <c r="H286" s="42" t="s">
        <v>440</v>
      </c>
      <c r="I286" s="42"/>
    </row>
    <row r="287" spans="1:9" s="29" customFormat="1" ht="46.5" customHeight="1">
      <c r="A287" s="42">
        <v>20</v>
      </c>
      <c r="B287" s="24" t="s">
        <v>375</v>
      </c>
      <c r="C287" s="42" t="s">
        <v>444</v>
      </c>
      <c r="D287" s="214">
        <v>80</v>
      </c>
      <c r="E287" s="42" t="s">
        <v>445</v>
      </c>
      <c r="F287" s="42" t="s">
        <v>446</v>
      </c>
      <c r="G287" s="42" t="s">
        <v>447</v>
      </c>
      <c r="H287" s="42" t="s">
        <v>440</v>
      </c>
      <c r="I287" s="42"/>
    </row>
    <row r="288" spans="1:9" s="29" customFormat="1" ht="45.95" customHeight="1">
      <c r="A288" s="42">
        <v>21</v>
      </c>
      <c r="B288" s="24" t="s">
        <v>378</v>
      </c>
      <c r="C288" s="42" t="s">
        <v>444</v>
      </c>
      <c r="D288" s="269">
        <v>2000</v>
      </c>
      <c r="E288" s="42" t="s">
        <v>448</v>
      </c>
      <c r="F288" s="42" t="s">
        <v>449</v>
      </c>
      <c r="G288" s="42" t="s">
        <v>450</v>
      </c>
      <c r="H288" s="42"/>
      <c r="I288" s="42"/>
    </row>
    <row r="289" spans="1:247" s="29" customFormat="1" ht="53.45" customHeight="1">
      <c r="A289" s="42">
        <v>22</v>
      </c>
      <c r="B289" s="24" t="s">
        <v>357</v>
      </c>
      <c r="C289" s="42" t="s">
        <v>431</v>
      </c>
      <c r="D289" s="214">
        <v>250</v>
      </c>
      <c r="E289" s="42" t="s">
        <v>455</v>
      </c>
      <c r="F289" s="42" t="s">
        <v>456</v>
      </c>
      <c r="G289" s="42" t="s">
        <v>457</v>
      </c>
      <c r="H289" s="42" t="s">
        <v>454</v>
      </c>
      <c r="I289" s="42"/>
    </row>
    <row r="290" spans="1:247" s="29" customFormat="1" ht="48.6" customHeight="1">
      <c r="A290" s="42">
        <v>23</v>
      </c>
      <c r="B290" s="24" t="s">
        <v>467</v>
      </c>
      <c r="C290" s="42" t="s">
        <v>423</v>
      </c>
      <c r="D290" s="269">
        <v>30</v>
      </c>
      <c r="E290" s="42" t="s">
        <v>468</v>
      </c>
      <c r="F290" s="42" t="s">
        <v>469</v>
      </c>
      <c r="G290" s="42" t="s">
        <v>470</v>
      </c>
      <c r="H290" s="42" t="s">
        <v>1466</v>
      </c>
      <c r="I290" s="42"/>
    </row>
    <row r="291" spans="1:247" s="29" customFormat="1" ht="50.1" customHeight="1">
      <c r="A291" s="42">
        <v>24</v>
      </c>
      <c r="B291" s="24" t="s">
        <v>1441</v>
      </c>
      <c r="C291" s="42" t="s">
        <v>1465</v>
      </c>
      <c r="D291" s="269">
        <v>100</v>
      </c>
      <c r="E291" s="42" t="s">
        <v>1464</v>
      </c>
      <c r="F291" s="42" t="s">
        <v>1463</v>
      </c>
      <c r="G291" s="42" t="s">
        <v>1462</v>
      </c>
      <c r="H291" s="42" t="s">
        <v>1461</v>
      </c>
      <c r="I291" s="42"/>
    </row>
    <row r="292" spans="1:247" s="29" customFormat="1" ht="30.6" customHeight="1">
      <c r="A292" s="182" t="s">
        <v>2817</v>
      </c>
      <c r="B292" s="247" t="s">
        <v>101</v>
      </c>
      <c r="C292" s="182"/>
      <c r="D292" s="259">
        <f>+D293+D320</f>
        <v>76500</v>
      </c>
      <c r="E292" s="182"/>
      <c r="F292" s="182"/>
      <c r="G292" s="182"/>
      <c r="H292" s="182"/>
      <c r="I292" s="182"/>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5"/>
      <c r="AO292" s="35"/>
      <c r="AP292" s="35"/>
      <c r="AQ292" s="35"/>
      <c r="AR292" s="35"/>
      <c r="AS292" s="35"/>
      <c r="AT292" s="35"/>
      <c r="AU292" s="35"/>
      <c r="AV292" s="35"/>
      <c r="AW292" s="35"/>
      <c r="AX292" s="35"/>
      <c r="AY292" s="35"/>
      <c r="AZ292" s="35"/>
      <c r="BA292" s="35"/>
      <c r="BB292" s="35"/>
      <c r="BC292" s="35"/>
      <c r="BD292" s="35"/>
      <c r="BE292" s="35"/>
      <c r="BF292" s="35"/>
      <c r="BG292" s="35"/>
      <c r="BH292" s="35"/>
      <c r="BI292" s="35"/>
      <c r="BJ292" s="35"/>
      <c r="BK292" s="35"/>
      <c r="BL292" s="35"/>
      <c r="BM292" s="35"/>
      <c r="BN292" s="35"/>
      <c r="BO292" s="35"/>
      <c r="BP292" s="35"/>
      <c r="BQ292" s="35"/>
      <c r="BR292" s="35"/>
      <c r="BS292" s="35"/>
      <c r="BT292" s="35"/>
      <c r="BU292" s="35"/>
      <c r="BV292" s="35"/>
      <c r="BW292" s="35"/>
      <c r="BX292" s="35"/>
      <c r="BY292" s="35"/>
      <c r="BZ292" s="35"/>
      <c r="CA292" s="35"/>
      <c r="CB292" s="35"/>
      <c r="CC292" s="35"/>
      <c r="CD292" s="35"/>
      <c r="CE292" s="35"/>
      <c r="CF292" s="35"/>
      <c r="CG292" s="35"/>
      <c r="CH292" s="35"/>
      <c r="CI292" s="35"/>
      <c r="CJ292" s="35"/>
      <c r="CK292" s="35"/>
      <c r="CL292" s="35"/>
      <c r="CM292" s="35"/>
      <c r="CN292" s="35"/>
      <c r="CO292" s="35"/>
      <c r="CP292" s="35"/>
      <c r="CQ292" s="35"/>
      <c r="CR292" s="35"/>
      <c r="CS292" s="35"/>
      <c r="CT292" s="35"/>
      <c r="CU292" s="35"/>
      <c r="CV292" s="35"/>
      <c r="CW292" s="35"/>
      <c r="CX292" s="35"/>
      <c r="CY292" s="35"/>
      <c r="CZ292" s="35"/>
      <c r="DA292" s="35"/>
      <c r="DB292" s="35"/>
      <c r="DC292" s="35"/>
      <c r="DD292" s="35"/>
      <c r="DE292" s="35"/>
      <c r="DF292" s="35"/>
      <c r="DG292" s="35"/>
      <c r="DH292" s="35"/>
      <c r="DI292" s="35"/>
      <c r="DJ292" s="35"/>
      <c r="DK292" s="35"/>
      <c r="DL292" s="35"/>
      <c r="DM292" s="35"/>
      <c r="DN292" s="35"/>
      <c r="DO292" s="35"/>
      <c r="DP292" s="35"/>
      <c r="DQ292" s="35"/>
      <c r="DR292" s="35"/>
      <c r="DS292" s="35"/>
      <c r="DT292" s="35"/>
      <c r="DU292" s="35"/>
      <c r="DV292" s="35"/>
      <c r="DW292" s="35"/>
      <c r="DX292" s="35"/>
      <c r="DY292" s="35"/>
      <c r="DZ292" s="35"/>
      <c r="EA292" s="35"/>
      <c r="EB292" s="35"/>
      <c r="EC292" s="35"/>
      <c r="ED292" s="35"/>
      <c r="EE292" s="35"/>
      <c r="EF292" s="35"/>
      <c r="EG292" s="35"/>
      <c r="EH292" s="35"/>
      <c r="EI292" s="35"/>
      <c r="EJ292" s="35"/>
      <c r="EK292" s="35"/>
      <c r="EL292" s="35"/>
      <c r="EM292" s="35"/>
      <c r="EN292" s="35"/>
      <c r="EO292" s="35"/>
      <c r="EP292" s="35"/>
      <c r="EQ292" s="35"/>
      <c r="ER292" s="35"/>
      <c r="ES292" s="35"/>
      <c r="ET292" s="35"/>
      <c r="EU292" s="35"/>
      <c r="EV292" s="35"/>
      <c r="EW292" s="35"/>
      <c r="EX292" s="35"/>
      <c r="EY292" s="35"/>
      <c r="EZ292" s="35"/>
      <c r="FA292" s="35"/>
      <c r="FB292" s="35"/>
      <c r="FC292" s="35"/>
      <c r="FD292" s="35"/>
      <c r="FE292" s="35"/>
      <c r="FF292" s="35"/>
      <c r="FG292" s="35"/>
      <c r="FH292" s="35"/>
      <c r="FI292" s="35"/>
      <c r="FJ292" s="35"/>
      <c r="FK292" s="35"/>
      <c r="FL292" s="35"/>
      <c r="FM292" s="35"/>
      <c r="FN292" s="35"/>
      <c r="FO292" s="35"/>
      <c r="FP292" s="35"/>
      <c r="FQ292" s="35"/>
      <c r="FR292" s="35"/>
      <c r="FS292" s="35"/>
      <c r="FT292" s="35"/>
      <c r="FU292" s="35"/>
      <c r="FV292" s="35"/>
      <c r="FW292" s="35"/>
      <c r="FX292" s="35"/>
      <c r="FY292" s="35"/>
      <c r="FZ292" s="35"/>
      <c r="GA292" s="35"/>
      <c r="GB292" s="35"/>
      <c r="GC292" s="35"/>
      <c r="GD292" s="35"/>
      <c r="GE292" s="35"/>
      <c r="GF292" s="35"/>
      <c r="GG292" s="35"/>
      <c r="GH292" s="35"/>
      <c r="GI292" s="35"/>
      <c r="GJ292" s="35"/>
      <c r="GK292" s="35"/>
      <c r="GL292" s="35"/>
      <c r="GM292" s="35"/>
      <c r="GN292" s="35"/>
      <c r="GO292" s="35"/>
      <c r="GP292" s="35"/>
      <c r="GQ292" s="35"/>
      <c r="GR292" s="35"/>
      <c r="GS292" s="35"/>
      <c r="GT292" s="35"/>
      <c r="GU292" s="35"/>
      <c r="GV292" s="35"/>
      <c r="GW292" s="35"/>
      <c r="GX292" s="35"/>
      <c r="GY292" s="35"/>
      <c r="GZ292" s="35"/>
      <c r="HA292" s="35"/>
      <c r="HB292" s="35"/>
      <c r="HC292" s="35"/>
      <c r="HD292" s="35"/>
      <c r="HE292" s="35"/>
      <c r="HF292" s="35"/>
      <c r="HG292" s="35"/>
      <c r="HH292" s="35"/>
      <c r="HI292" s="35"/>
      <c r="HJ292" s="35"/>
      <c r="HK292" s="35"/>
      <c r="HL292" s="35"/>
      <c r="HM292" s="35"/>
      <c r="HN292" s="35"/>
      <c r="HO292" s="35"/>
      <c r="HP292" s="35"/>
      <c r="HQ292" s="35"/>
      <c r="HR292" s="35"/>
      <c r="HS292" s="35"/>
      <c r="HT292" s="35"/>
      <c r="HU292" s="35"/>
      <c r="HV292" s="35"/>
      <c r="HW292" s="35"/>
      <c r="HX292" s="35"/>
      <c r="HY292" s="35"/>
      <c r="HZ292" s="35"/>
      <c r="IA292" s="35"/>
      <c r="IB292" s="35"/>
      <c r="IC292" s="35"/>
      <c r="ID292" s="35"/>
      <c r="IE292" s="35"/>
      <c r="IF292" s="35"/>
      <c r="IG292" s="35"/>
      <c r="IH292" s="35"/>
      <c r="II292" s="35"/>
      <c r="IJ292" s="35"/>
      <c r="IK292" s="35"/>
      <c r="IL292" s="35"/>
      <c r="IM292" s="35"/>
    </row>
    <row r="293" spans="1:247" s="199" customFormat="1" ht="27.6" customHeight="1">
      <c r="A293" s="78"/>
      <c r="B293" s="57" t="s">
        <v>1400</v>
      </c>
      <c r="C293" s="78"/>
      <c r="D293" s="275">
        <f>SUM(D294:D319)</f>
        <v>45080</v>
      </c>
      <c r="E293" s="78"/>
      <c r="F293" s="78"/>
      <c r="G293" s="78"/>
      <c r="H293" s="78"/>
      <c r="I293" s="78"/>
    </row>
    <row r="294" spans="1:247" s="198" customFormat="1" ht="182.45" customHeight="1">
      <c r="A294" s="42">
        <v>1</v>
      </c>
      <c r="B294" s="24" t="s">
        <v>569</v>
      </c>
      <c r="C294" s="42" t="s">
        <v>1700</v>
      </c>
      <c r="D294" s="213">
        <v>8000</v>
      </c>
      <c r="E294" s="42" t="s">
        <v>1701</v>
      </c>
      <c r="F294" s="42" t="s">
        <v>1702</v>
      </c>
      <c r="G294" s="42" t="s">
        <v>1703</v>
      </c>
      <c r="H294" s="42" t="s">
        <v>499</v>
      </c>
      <c r="I294" s="42" t="s">
        <v>170</v>
      </c>
    </row>
    <row r="295" spans="1:247" s="198" customFormat="1" ht="75">
      <c r="A295" s="42">
        <v>2</v>
      </c>
      <c r="B295" s="24" t="s">
        <v>568</v>
      </c>
      <c r="C295" s="42" t="s">
        <v>1704</v>
      </c>
      <c r="D295" s="213">
        <v>600</v>
      </c>
      <c r="E295" s="42" t="s">
        <v>1705</v>
      </c>
      <c r="F295" s="42" t="s">
        <v>1706</v>
      </c>
      <c r="G295" s="42" t="s">
        <v>1707</v>
      </c>
      <c r="H295" s="42" t="s">
        <v>504</v>
      </c>
      <c r="I295" s="42" t="s">
        <v>173</v>
      </c>
    </row>
    <row r="296" spans="1:247" s="198" customFormat="1" ht="90">
      <c r="A296" s="42">
        <v>3</v>
      </c>
      <c r="B296" s="24" t="s">
        <v>1696</v>
      </c>
      <c r="C296" s="42" t="s">
        <v>101</v>
      </c>
      <c r="D296" s="213">
        <v>2000</v>
      </c>
      <c r="E296" s="42" t="s">
        <v>1708</v>
      </c>
      <c r="F296" s="42" t="s">
        <v>1709</v>
      </c>
      <c r="G296" s="42" t="s">
        <v>1710</v>
      </c>
      <c r="H296" s="42" t="s">
        <v>504</v>
      </c>
      <c r="I296" s="42" t="s">
        <v>176</v>
      </c>
    </row>
    <row r="297" spans="1:247" s="198" customFormat="1" ht="75">
      <c r="A297" s="42">
        <v>4</v>
      </c>
      <c r="B297" s="24" t="s">
        <v>567</v>
      </c>
      <c r="C297" s="42" t="s">
        <v>1711</v>
      </c>
      <c r="D297" s="213">
        <v>1500</v>
      </c>
      <c r="E297" s="42" t="s">
        <v>1712</v>
      </c>
      <c r="F297" s="42" t="s">
        <v>1713</v>
      </c>
      <c r="G297" s="42" t="s">
        <v>1714</v>
      </c>
      <c r="H297" s="42" t="s">
        <v>504</v>
      </c>
      <c r="I297" s="42" t="s">
        <v>178</v>
      </c>
    </row>
    <row r="298" spans="1:247" s="198" customFormat="1" ht="45">
      <c r="A298" s="42">
        <v>5</v>
      </c>
      <c r="B298" s="200" t="s">
        <v>1718</v>
      </c>
      <c r="C298" s="42" t="s">
        <v>101</v>
      </c>
      <c r="D298" s="213">
        <v>2300</v>
      </c>
      <c r="E298" s="42" t="s">
        <v>1486</v>
      </c>
      <c r="F298" s="42" t="s">
        <v>1485</v>
      </c>
      <c r="G298" s="42" t="s">
        <v>1719</v>
      </c>
      <c r="H298" s="42"/>
      <c r="I298" s="42" t="s">
        <v>185</v>
      </c>
    </row>
    <row r="299" spans="1:247" s="198" customFormat="1" ht="75">
      <c r="A299" s="42">
        <v>6</v>
      </c>
      <c r="B299" s="24" t="s">
        <v>566</v>
      </c>
      <c r="C299" s="42" t="s">
        <v>1720</v>
      </c>
      <c r="D299" s="213">
        <v>2000</v>
      </c>
      <c r="E299" s="42" t="s">
        <v>1721</v>
      </c>
      <c r="F299" s="42" t="s">
        <v>1722</v>
      </c>
      <c r="G299" s="42" t="s">
        <v>1723</v>
      </c>
      <c r="H299" s="42" t="s">
        <v>504</v>
      </c>
      <c r="I299" s="42" t="s">
        <v>186</v>
      </c>
    </row>
    <row r="300" spans="1:247" s="198" customFormat="1" ht="105">
      <c r="A300" s="42">
        <v>7</v>
      </c>
      <c r="B300" s="24" t="s">
        <v>565</v>
      </c>
      <c r="C300" s="42" t="s">
        <v>495</v>
      </c>
      <c r="D300" s="213">
        <v>10000</v>
      </c>
      <c r="E300" s="42" t="s">
        <v>1724</v>
      </c>
      <c r="F300" s="42" t="s">
        <v>1725</v>
      </c>
      <c r="G300" s="42" t="s">
        <v>1726</v>
      </c>
      <c r="H300" s="42" t="s">
        <v>499</v>
      </c>
      <c r="I300" s="42" t="s">
        <v>190</v>
      </c>
    </row>
    <row r="301" spans="1:247" s="198" customFormat="1" ht="75">
      <c r="A301" s="42">
        <v>8</v>
      </c>
      <c r="B301" s="24" t="s">
        <v>1692</v>
      </c>
      <c r="C301" s="42" t="s">
        <v>1711</v>
      </c>
      <c r="D301" s="213">
        <v>300</v>
      </c>
      <c r="E301" s="42" t="s">
        <v>1727</v>
      </c>
      <c r="F301" s="42" t="s">
        <v>1728</v>
      </c>
      <c r="G301" s="42" t="s">
        <v>1729</v>
      </c>
      <c r="H301" s="42" t="s">
        <v>504</v>
      </c>
      <c r="I301" s="42" t="s">
        <v>195</v>
      </c>
    </row>
    <row r="302" spans="1:247" s="198" customFormat="1" ht="75">
      <c r="A302" s="42">
        <v>9</v>
      </c>
      <c r="B302" s="24" t="s">
        <v>564</v>
      </c>
      <c r="C302" s="42" t="s">
        <v>1730</v>
      </c>
      <c r="D302" s="213">
        <v>600</v>
      </c>
      <c r="E302" s="42" t="s">
        <v>1731</v>
      </c>
      <c r="F302" s="42" t="s">
        <v>1732</v>
      </c>
      <c r="G302" s="42" t="s">
        <v>1733</v>
      </c>
      <c r="H302" s="42" t="s">
        <v>504</v>
      </c>
      <c r="I302" s="42" t="s">
        <v>199</v>
      </c>
    </row>
    <row r="303" spans="1:247" s="198" customFormat="1" ht="75">
      <c r="A303" s="42">
        <v>10</v>
      </c>
      <c r="B303" s="24" t="s">
        <v>1693</v>
      </c>
      <c r="C303" s="42" t="s">
        <v>1734</v>
      </c>
      <c r="D303" s="213">
        <v>900</v>
      </c>
      <c r="E303" s="42" t="s">
        <v>1735</v>
      </c>
      <c r="F303" s="42" t="s">
        <v>1736</v>
      </c>
      <c r="G303" s="42" t="s">
        <v>1737</v>
      </c>
      <c r="H303" s="42" t="s">
        <v>504</v>
      </c>
      <c r="I303" s="42" t="s">
        <v>203</v>
      </c>
    </row>
    <row r="304" spans="1:247" s="198" customFormat="1" ht="75">
      <c r="A304" s="42">
        <v>11</v>
      </c>
      <c r="B304" s="24" t="s">
        <v>563</v>
      </c>
      <c r="C304" s="42" t="s">
        <v>1738</v>
      </c>
      <c r="D304" s="213">
        <v>1500</v>
      </c>
      <c r="E304" s="42" t="s">
        <v>1739</v>
      </c>
      <c r="F304" s="42" t="s">
        <v>1740</v>
      </c>
      <c r="G304" s="42" t="s">
        <v>1741</v>
      </c>
      <c r="H304" s="42" t="s">
        <v>504</v>
      </c>
      <c r="I304" s="42" t="s">
        <v>207</v>
      </c>
    </row>
    <row r="305" spans="1:9" s="198" customFormat="1" ht="75">
      <c r="A305" s="42">
        <v>12</v>
      </c>
      <c r="B305" s="24" t="s">
        <v>1694</v>
      </c>
      <c r="C305" s="42" t="s">
        <v>1738</v>
      </c>
      <c r="D305" s="213">
        <v>300</v>
      </c>
      <c r="E305" s="42" t="s">
        <v>1742</v>
      </c>
      <c r="F305" s="42" t="s">
        <v>1743</v>
      </c>
      <c r="G305" s="42" t="s">
        <v>1744</v>
      </c>
      <c r="H305" s="42" t="s">
        <v>504</v>
      </c>
      <c r="I305" s="42" t="s">
        <v>210</v>
      </c>
    </row>
    <row r="306" spans="1:9" s="198" customFormat="1" ht="75">
      <c r="A306" s="42">
        <v>13</v>
      </c>
      <c r="B306" s="24" t="s">
        <v>562</v>
      </c>
      <c r="C306" s="42" t="s">
        <v>1745</v>
      </c>
      <c r="D306" s="213">
        <v>2000</v>
      </c>
      <c r="E306" s="42" t="s">
        <v>1746</v>
      </c>
      <c r="F306" s="42" t="s">
        <v>1747</v>
      </c>
      <c r="G306" s="42" t="s">
        <v>1748</v>
      </c>
      <c r="H306" s="42" t="s">
        <v>504</v>
      </c>
      <c r="I306" s="42" t="s">
        <v>212</v>
      </c>
    </row>
    <row r="307" spans="1:9" s="198" customFormat="1" ht="75">
      <c r="A307" s="42">
        <v>14</v>
      </c>
      <c r="B307" s="24" t="s">
        <v>561</v>
      </c>
      <c r="C307" s="42" t="s">
        <v>500</v>
      </c>
      <c r="D307" s="213">
        <v>900</v>
      </c>
      <c r="E307" s="42" t="s">
        <v>1749</v>
      </c>
      <c r="F307" s="42" t="s">
        <v>1750</v>
      </c>
      <c r="G307" s="42" t="s">
        <v>1751</v>
      </c>
      <c r="H307" s="42" t="s">
        <v>504</v>
      </c>
      <c r="I307" s="42" t="s">
        <v>214</v>
      </c>
    </row>
    <row r="308" spans="1:9" s="198" customFormat="1" ht="75">
      <c r="A308" s="42">
        <v>15</v>
      </c>
      <c r="B308" s="24" t="s">
        <v>560</v>
      </c>
      <c r="C308" s="42" t="s">
        <v>1752</v>
      </c>
      <c r="D308" s="213">
        <v>200</v>
      </c>
      <c r="E308" s="42" t="s">
        <v>1739</v>
      </c>
      <c r="F308" s="42" t="s">
        <v>1753</v>
      </c>
      <c r="G308" s="42" t="s">
        <v>1754</v>
      </c>
      <c r="H308" s="42" t="s">
        <v>504</v>
      </c>
      <c r="I308" s="42" t="s">
        <v>218</v>
      </c>
    </row>
    <row r="309" spans="1:9" s="198" customFormat="1" ht="75">
      <c r="A309" s="42">
        <v>16</v>
      </c>
      <c r="B309" s="24" t="s">
        <v>559</v>
      </c>
      <c r="C309" s="42" t="s">
        <v>1752</v>
      </c>
      <c r="D309" s="213">
        <v>480</v>
      </c>
      <c r="E309" s="42" t="s">
        <v>1727</v>
      </c>
      <c r="F309" s="42" t="s">
        <v>1755</v>
      </c>
      <c r="G309" s="42" t="s">
        <v>1756</v>
      </c>
      <c r="H309" s="42" t="s">
        <v>504</v>
      </c>
      <c r="I309" s="42" t="s">
        <v>1757</v>
      </c>
    </row>
    <row r="310" spans="1:9" s="198" customFormat="1" ht="75">
      <c r="A310" s="42">
        <v>17</v>
      </c>
      <c r="B310" s="24" t="s">
        <v>1691</v>
      </c>
      <c r="C310" s="42" t="s">
        <v>1758</v>
      </c>
      <c r="D310" s="213">
        <v>2000</v>
      </c>
      <c r="E310" s="42" t="s">
        <v>1759</v>
      </c>
      <c r="F310" s="42" t="s">
        <v>1760</v>
      </c>
      <c r="G310" s="42" t="s">
        <v>1761</v>
      </c>
      <c r="H310" s="42" t="s">
        <v>504</v>
      </c>
      <c r="I310" s="42" t="s">
        <v>1762</v>
      </c>
    </row>
    <row r="311" spans="1:9" s="198" customFormat="1" ht="75">
      <c r="A311" s="42">
        <v>18</v>
      </c>
      <c r="B311" s="24" t="s">
        <v>558</v>
      </c>
      <c r="C311" s="42" t="s">
        <v>1758</v>
      </c>
      <c r="D311" s="213">
        <v>400</v>
      </c>
      <c r="E311" s="42" t="s">
        <v>1763</v>
      </c>
      <c r="F311" s="42" t="s">
        <v>1764</v>
      </c>
      <c r="G311" s="42" t="s">
        <v>1765</v>
      </c>
      <c r="H311" s="42" t="s">
        <v>504</v>
      </c>
      <c r="I311" s="42" t="s">
        <v>1766</v>
      </c>
    </row>
    <row r="312" spans="1:9" s="198" customFormat="1" ht="75">
      <c r="A312" s="42">
        <v>19</v>
      </c>
      <c r="B312" s="24" t="s">
        <v>557</v>
      </c>
      <c r="C312" s="42" t="s">
        <v>1758</v>
      </c>
      <c r="D312" s="213">
        <v>2000</v>
      </c>
      <c r="E312" s="42" t="s">
        <v>1767</v>
      </c>
      <c r="F312" s="42" t="s">
        <v>1768</v>
      </c>
      <c r="G312" s="42" t="s">
        <v>1769</v>
      </c>
      <c r="H312" s="42" t="s">
        <v>504</v>
      </c>
      <c r="I312" s="42" t="s">
        <v>1770</v>
      </c>
    </row>
    <row r="313" spans="1:9" s="198" customFormat="1" ht="75">
      <c r="A313" s="42">
        <v>20</v>
      </c>
      <c r="B313" s="24" t="s">
        <v>556</v>
      </c>
      <c r="C313" s="42" t="s">
        <v>525</v>
      </c>
      <c r="D313" s="213">
        <v>1500</v>
      </c>
      <c r="E313" s="42" t="s">
        <v>1767</v>
      </c>
      <c r="F313" s="42" t="s">
        <v>1771</v>
      </c>
      <c r="G313" s="42" t="s">
        <v>1772</v>
      </c>
      <c r="H313" s="42" t="s">
        <v>504</v>
      </c>
      <c r="I313" s="42" t="s">
        <v>1773</v>
      </c>
    </row>
    <row r="314" spans="1:9" s="198" customFormat="1" ht="75">
      <c r="A314" s="42">
        <v>21</v>
      </c>
      <c r="B314" s="24" t="s">
        <v>1695</v>
      </c>
      <c r="C314" s="42" t="s">
        <v>525</v>
      </c>
      <c r="D314" s="213">
        <v>600</v>
      </c>
      <c r="E314" s="42" t="s">
        <v>1774</v>
      </c>
      <c r="F314" s="42" t="s">
        <v>1775</v>
      </c>
      <c r="G314" s="42" t="s">
        <v>1776</v>
      </c>
      <c r="H314" s="42" t="s">
        <v>504</v>
      </c>
      <c r="I314" s="42" t="s">
        <v>1777</v>
      </c>
    </row>
    <row r="315" spans="1:9" s="198" customFormat="1" ht="75">
      <c r="A315" s="42">
        <v>22</v>
      </c>
      <c r="B315" s="24" t="s">
        <v>555</v>
      </c>
      <c r="C315" s="42" t="s">
        <v>525</v>
      </c>
      <c r="D315" s="213">
        <v>1000</v>
      </c>
      <c r="E315" s="42" t="s">
        <v>1778</v>
      </c>
      <c r="F315" s="42" t="s">
        <v>1779</v>
      </c>
      <c r="G315" s="42" t="s">
        <v>1780</v>
      </c>
      <c r="H315" s="42" t="s">
        <v>504</v>
      </c>
      <c r="I315" s="42" t="s">
        <v>1781</v>
      </c>
    </row>
    <row r="316" spans="1:9" s="198" customFormat="1" ht="75">
      <c r="A316" s="42">
        <v>23</v>
      </c>
      <c r="B316" s="24" t="s">
        <v>554</v>
      </c>
      <c r="C316" s="42" t="s">
        <v>525</v>
      </c>
      <c r="D316" s="213">
        <v>1500</v>
      </c>
      <c r="E316" s="42" t="s">
        <v>1782</v>
      </c>
      <c r="F316" s="42" t="s">
        <v>1783</v>
      </c>
      <c r="G316" s="42" t="s">
        <v>1772</v>
      </c>
      <c r="H316" s="42" t="s">
        <v>504</v>
      </c>
      <c r="I316" s="42" t="s">
        <v>1784</v>
      </c>
    </row>
    <row r="317" spans="1:9" s="198" customFormat="1" ht="75">
      <c r="A317" s="42">
        <v>24</v>
      </c>
      <c r="B317" s="24" t="s">
        <v>553</v>
      </c>
      <c r="C317" s="42" t="s">
        <v>525</v>
      </c>
      <c r="D317" s="213">
        <v>300</v>
      </c>
      <c r="E317" s="42" t="s">
        <v>1778</v>
      </c>
      <c r="F317" s="42" t="s">
        <v>1785</v>
      </c>
      <c r="G317" s="42" t="s">
        <v>1780</v>
      </c>
      <c r="H317" s="42" t="s">
        <v>504</v>
      </c>
      <c r="I317" s="42" t="s">
        <v>1786</v>
      </c>
    </row>
    <row r="318" spans="1:9" s="198" customFormat="1" ht="75">
      <c r="A318" s="42">
        <v>25</v>
      </c>
      <c r="B318" s="24" t="s">
        <v>552</v>
      </c>
      <c r="C318" s="42" t="s">
        <v>1787</v>
      </c>
      <c r="D318" s="213">
        <v>700</v>
      </c>
      <c r="E318" s="42" t="s">
        <v>1778</v>
      </c>
      <c r="F318" s="42" t="s">
        <v>1788</v>
      </c>
      <c r="G318" s="42" t="s">
        <v>1789</v>
      </c>
      <c r="H318" s="42" t="s">
        <v>504</v>
      </c>
      <c r="I318" s="42" t="s">
        <v>1790</v>
      </c>
    </row>
    <row r="319" spans="1:9" s="198" customFormat="1" ht="75">
      <c r="A319" s="42">
        <v>26</v>
      </c>
      <c r="B319" s="24" t="s">
        <v>551</v>
      </c>
      <c r="C319" s="42" t="s">
        <v>1787</v>
      </c>
      <c r="D319" s="213">
        <v>1500</v>
      </c>
      <c r="E319" s="42" t="s">
        <v>1791</v>
      </c>
      <c r="F319" s="42" t="s">
        <v>1792</v>
      </c>
      <c r="G319" s="42" t="s">
        <v>1793</v>
      </c>
      <c r="H319" s="42" t="s">
        <v>504</v>
      </c>
      <c r="I319" s="42" t="s">
        <v>1794</v>
      </c>
    </row>
    <row r="320" spans="1:9" s="199" customFormat="1">
      <c r="A320" s="78"/>
      <c r="B320" s="57" t="s">
        <v>1364</v>
      </c>
      <c r="C320" s="78"/>
      <c r="D320" s="275">
        <f>SUM(D321:D339)</f>
        <v>31420</v>
      </c>
      <c r="E320" s="78"/>
      <c r="F320" s="78"/>
      <c r="G320" s="78"/>
      <c r="H320" s="78"/>
      <c r="I320" s="78"/>
    </row>
    <row r="321" spans="1:9" s="198" customFormat="1" ht="105">
      <c r="A321" s="42">
        <v>1</v>
      </c>
      <c r="B321" s="24" t="s">
        <v>479</v>
      </c>
      <c r="C321" s="42" t="s">
        <v>495</v>
      </c>
      <c r="D321" s="257">
        <v>4000</v>
      </c>
      <c r="E321" s="42" t="s">
        <v>496</v>
      </c>
      <c r="F321" s="42" t="s">
        <v>497</v>
      </c>
      <c r="G321" s="42" t="s">
        <v>498</v>
      </c>
      <c r="H321" s="42" t="s">
        <v>499</v>
      </c>
      <c r="I321" s="42" t="s">
        <v>158</v>
      </c>
    </row>
    <row r="322" spans="1:9" s="198" customFormat="1" ht="75">
      <c r="A322" s="42">
        <v>2</v>
      </c>
      <c r="B322" s="24" t="s">
        <v>1689</v>
      </c>
      <c r="C322" s="42" t="s">
        <v>500</v>
      </c>
      <c r="D322" s="257">
        <v>200</v>
      </c>
      <c r="E322" s="42" t="s">
        <v>501</v>
      </c>
      <c r="F322" s="42" t="s">
        <v>502</v>
      </c>
      <c r="G322" s="42" t="s">
        <v>503</v>
      </c>
      <c r="H322" s="42" t="s">
        <v>504</v>
      </c>
      <c r="I322" s="42" t="s">
        <v>162</v>
      </c>
    </row>
    <row r="323" spans="1:9" s="198" customFormat="1" ht="75">
      <c r="A323" s="42">
        <v>3</v>
      </c>
      <c r="B323" s="24" t="s">
        <v>490</v>
      </c>
      <c r="C323" s="42" t="s">
        <v>505</v>
      </c>
      <c r="D323" s="257">
        <v>100</v>
      </c>
      <c r="E323" s="42" t="s">
        <v>506</v>
      </c>
      <c r="F323" s="42" t="s">
        <v>507</v>
      </c>
      <c r="G323" s="42" t="s">
        <v>508</v>
      </c>
      <c r="H323" s="42" t="s">
        <v>504</v>
      </c>
      <c r="I323" s="42" t="s">
        <v>166</v>
      </c>
    </row>
    <row r="324" spans="1:9" s="198" customFormat="1" ht="105">
      <c r="A324" s="42">
        <v>4</v>
      </c>
      <c r="B324" s="24" t="s">
        <v>571</v>
      </c>
      <c r="C324" s="42" t="s">
        <v>572</v>
      </c>
      <c r="D324" s="213">
        <v>20000</v>
      </c>
      <c r="E324" s="42" t="s">
        <v>573</v>
      </c>
      <c r="F324" s="42" t="s">
        <v>574</v>
      </c>
      <c r="G324" s="42" t="s">
        <v>575</v>
      </c>
      <c r="H324" s="42" t="s">
        <v>504</v>
      </c>
      <c r="I324" s="42" t="s">
        <v>162</v>
      </c>
    </row>
    <row r="325" spans="1:9" s="198" customFormat="1" ht="75">
      <c r="A325" s="42">
        <v>5</v>
      </c>
      <c r="B325" s="24" t="s">
        <v>570</v>
      </c>
      <c r="C325" s="42" t="s">
        <v>572</v>
      </c>
      <c r="D325" s="213">
        <v>2000</v>
      </c>
      <c r="E325" s="42" t="s">
        <v>1697</v>
      </c>
      <c r="F325" s="42" t="s">
        <v>1698</v>
      </c>
      <c r="G325" s="42" t="s">
        <v>1699</v>
      </c>
      <c r="H325" s="42" t="s">
        <v>504</v>
      </c>
      <c r="I325" s="42" t="s">
        <v>166</v>
      </c>
    </row>
    <row r="326" spans="1:9" s="198" customFormat="1" ht="75">
      <c r="A326" s="42">
        <v>6</v>
      </c>
      <c r="B326" s="24" t="s">
        <v>1690</v>
      </c>
      <c r="C326" s="42" t="s">
        <v>530</v>
      </c>
      <c r="D326" s="213">
        <v>2000</v>
      </c>
      <c r="E326" s="42" t="s">
        <v>1715</v>
      </c>
      <c r="F326" s="42" t="s">
        <v>1716</v>
      </c>
      <c r="G326" s="42" t="s">
        <v>1717</v>
      </c>
      <c r="H326" s="42" t="s">
        <v>504</v>
      </c>
      <c r="I326" s="42" t="s">
        <v>180</v>
      </c>
    </row>
    <row r="327" spans="1:9" s="198" customFormat="1" ht="75">
      <c r="A327" s="42">
        <v>7</v>
      </c>
      <c r="B327" s="24" t="s">
        <v>509</v>
      </c>
      <c r="C327" s="42" t="s">
        <v>505</v>
      </c>
      <c r="D327" s="257">
        <v>30</v>
      </c>
      <c r="E327" s="42" t="s">
        <v>510</v>
      </c>
      <c r="F327" s="42" t="s">
        <v>511</v>
      </c>
      <c r="G327" s="42" t="s">
        <v>508</v>
      </c>
      <c r="H327" s="42" t="s">
        <v>504</v>
      </c>
      <c r="I327" s="42" t="s">
        <v>170</v>
      </c>
    </row>
    <row r="328" spans="1:9" s="198" customFormat="1" ht="75">
      <c r="A328" s="42">
        <v>8</v>
      </c>
      <c r="B328" s="24" t="s">
        <v>491</v>
      </c>
      <c r="C328" s="42" t="s">
        <v>512</v>
      </c>
      <c r="D328" s="257">
        <v>200</v>
      </c>
      <c r="E328" s="42" t="s">
        <v>513</v>
      </c>
      <c r="F328" s="42" t="s">
        <v>514</v>
      </c>
      <c r="G328" s="42" t="s">
        <v>515</v>
      </c>
      <c r="H328" s="42" t="s">
        <v>504</v>
      </c>
      <c r="I328" s="42" t="s">
        <v>173</v>
      </c>
    </row>
    <row r="329" spans="1:9" s="198" customFormat="1" ht="75">
      <c r="A329" s="42">
        <v>9</v>
      </c>
      <c r="B329" s="24" t="s">
        <v>484</v>
      </c>
      <c r="C329" s="42" t="s">
        <v>512</v>
      </c>
      <c r="D329" s="257">
        <v>100</v>
      </c>
      <c r="E329" s="42" t="s">
        <v>516</v>
      </c>
      <c r="F329" s="42" t="s">
        <v>517</v>
      </c>
      <c r="G329" s="42" t="s">
        <v>518</v>
      </c>
      <c r="H329" s="42" t="s">
        <v>504</v>
      </c>
      <c r="I329" s="42" t="s">
        <v>176</v>
      </c>
    </row>
    <row r="330" spans="1:9" s="198" customFormat="1" ht="75">
      <c r="A330" s="42">
        <v>10</v>
      </c>
      <c r="B330" s="24" t="s">
        <v>481</v>
      </c>
      <c r="C330" s="42" t="s">
        <v>512</v>
      </c>
      <c r="D330" s="257">
        <v>140</v>
      </c>
      <c r="E330" s="42" t="s">
        <v>519</v>
      </c>
      <c r="F330" s="42" t="s">
        <v>520</v>
      </c>
      <c r="G330" s="42" t="s">
        <v>521</v>
      </c>
      <c r="H330" s="42" t="s">
        <v>504</v>
      </c>
      <c r="I330" s="42" t="s">
        <v>178</v>
      </c>
    </row>
    <row r="331" spans="1:9" s="198" customFormat="1" ht="75">
      <c r="A331" s="42">
        <v>11</v>
      </c>
      <c r="B331" s="24" t="s">
        <v>485</v>
      </c>
      <c r="C331" s="42" t="s">
        <v>512</v>
      </c>
      <c r="D331" s="257">
        <v>350</v>
      </c>
      <c r="E331" s="42" t="s">
        <v>522</v>
      </c>
      <c r="F331" s="42" t="s">
        <v>523</v>
      </c>
      <c r="G331" s="42" t="s">
        <v>524</v>
      </c>
      <c r="H331" s="42" t="s">
        <v>504</v>
      </c>
      <c r="I331" s="42" t="s">
        <v>180</v>
      </c>
    </row>
    <row r="332" spans="1:9" s="198" customFormat="1" ht="75">
      <c r="A332" s="42">
        <v>12</v>
      </c>
      <c r="B332" s="24" t="s">
        <v>489</v>
      </c>
      <c r="C332" s="42" t="s">
        <v>525</v>
      </c>
      <c r="D332" s="257">
        <v>200</v>
      </c>
      <c r="E332" s="42" t="s">
        <v>526</v>
      </c>
      <c r="F332" s="42" t="s">
        <v>527</v>
      </c>
      <c r="G332" s="42" t="s">
        <v>524</v>
      </c>
      <c r="H332" s="42" t="s">
        <v>504</v>
      </c>
      <c r="I332" s="42" t="s">
        <v>185</v>
      </c>
    </row>
    <row r="333" spans="1:9" s="198" customFormat="1" ht="75">
      <c r="A333" s="42">
        <v>13</v>
      </c>
      <c r="B333" s="24" t="s">
        <v>488</v>
      </c>
      <c r="C333" s="42" t="s">
        <v>528</v>
      </c>
      <c r="D333" s="257">
        <v>100</v>
      </c>
      <c r="E333" s="42" t="s">
        <v>526</v>
      </c>
      <c r="F333" s="42" t="s">
        <v>527</v>
      </c>
      <c r="G333" s="42" t="s">
        <v>529</v>
      </c>
      <c r="H333" s="42" t="s">
        <v>504</v>
      </c>
      <c r="I333" s="42" t="s">
        <v>186</v>
      </c>
    </row>
    <row r="334" spans="1:9" s="198" customFormat="1" ht="75">
      <c r="A334" s="42">
        <v>14</v>
      </c>
      <c r="B334" s="24" t="s">
        <v>482</v>
      </c>
      <c r="C334" s="42" t="s">
        <v>530</v>
      </c>
      <c r="D334" s="257">
        <v>300</v>
      </c>
      <c r="E334" s="42" t="s">
        <v>531</v>
      </c>
      <c r="F334" s="42" t="s">
        <v>532</v>
      </c>
      <c r="G334" s="42" t="s">
        <v>533</v>
      </c>
      <c r="H334" s="42" t="s">
        <v>504</v>
      </c>
      <c r="I334" s="42" t="s">
        <v>190</v>
      </c>
    </row>
    <row r="335" spans="1:9" s="198" customFormat="1" ht="75">
      <c r="A335" s="42">
        <v>15</v>
      </c>
      <c r="B335" s="24" t="s">
        <v>486</v>
      </c>
      <c r="C335" s="42" t="s">
        <v>534</v>
      </c>
      <c r="D335" s="257">
        <v>100</v>
      </c>
      <c r="E335" s="42" t="s">
        <v>535</v>
      </c>
      <c r="F335" s="42" t="s">
        <v>536</v>
      </c>
      <c r="G335" s="42" t="s">
        <v>537</v>
      </c>
      <c r="H335" s="42" t="s">
        <v>504</v>
      </c>
      <c r="I335" s="42" t="s">
        <v>195</v>
      </c>
    </row>
    <row r="336" spans="1:9" s="198" customFormat="1" ht="75">
      <c r="A336" s="42">
        <v>16</v>
      </c>
      <c r="B336" s="24" t="s">
        <v>487</v>
      </c>
      <c r="C336" s="42" t="s">
        <v>538</v>
      </c>
      <c r="D336" s="257">
        <v>150</v>
      </c>
      <c r="E336" s="42" t="s">
        <v>539</v>
      </c>
      <c r="F336" s="42" t="s">
        <v>540</v>
      </c>
      <c r="G336" s="42" t="s">
        <v>541</v>
      </c>
      <c r="H336" s="42" t="s">
        <v>504</v>
      </c>
      <c r="I336" s="42" t="s">
        <v>199</v>
      </c>
    </row>
    <row r="337" spans="1:247" s="198" customFormat="1" ht="75">
      <c r="A337" s="42">
        <v>17</v>
      </c>
      <c r="B337" s="24" t="s">
        <v>492</v>
      </c>
      <c r="C337" s="42" t="s">
        <v>314</v>
      </c>
      <c r="D337" s="257">
        <v>450</v>
      </c>
      <c r="E337" s="42" t="s">
        <v>542</v>
      </c>
      <c r="F337" s="42" t="s">
        <v>543</v>
      </c>
      <c r="G337" s="42" t="s">
        <v>544</v>
      </c>
      <c r="H337" s="42" t="s">
        <v>504</v>
      </c>
      <c r="I337" s="42" t="s">
        <v>203</v>
      </c>
    </row>
    <row r="338" spans="1:247" s="29" customFormat="1" ht="75">
      <c r="A338" s="42">
        <v>18</v>
      </c>
      <c r="B338" s="24" t="s">
        <v>494</v>
      </c>
      <c r="C338" s="42" t="s">
        <v>314</v>
      </c>
      <c r="D338" s="276">
        <v>500</v>
      </c>
      <c r="E338" s="42" t="s">
        <v>545</v>
      </c>
      <c r="F338" s="42" t="s">
        <v>546</v>
      </c>
      <c r="G338" s="42" t="s">
        <v>547</v>
      </c>
      <c r="H338" s="42" t="s">
        <v>504</v>
      </c>
      <c r="I338" s="42" t="s">
        <v>207</v>
      </c>
    </row>
    <row r="339" spans="1:247" s="29" customFormat="1" ht="84.6" customHeight="1">
      <c r="A339" s="42">
        <v>19</v>
      </c>
      <c r="B339" s="24" t="s">
        <v>480</v>
      </c>
      <c r="C339" s="42" t="s">
        <v>548</v>
      </c>
      <c r="D339" s="277">
        <v>500</v>
      </c>
      <c r="E339" s="42" t="s">
        <v>549</v>
      </c>
      <c r="F339" s="42" t="s">
        <v>1795</v>
      </c>
      <c r="G339" s="42" t="s">
        <v>550</v>
      </c>
      <c r="H339" s="42" t="s">
        <v>499</v>
      </c>
      <c r="I339" s="42" t="s">
        <v>210</v>
      </c>
    </row>
    <row r="340" spans="1:247" s="29" customFormat="1" ht="33.950000000000003" customHeight="1">
      <c r="A340" s="182" t="s">
        <v>2818</v>
      </c>
      <c r="B340" s="247" t="s">
        <v>584</v>
      </c>
      <c r="C340" s="182"/>
      <c r="D340" s="259">
        <f>+D341+D365</f>
        <v>66346</v>
      </c>
      <c r="E340" s="182"/>
      <c r="F340" s="182"/>
      <c r="G340" s="182"/>
      <c r="H340" s="182"/>
      <c r="I340" s="182"/>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5"/>
      <c r="AO340" s="35"/>
      <c r="AP340" s="35"/>
      <c r="AQ340" s="35"/>
      <c r="AR340" s="35"/>
      <c r="AS340" s="35"/>
      <c r="AT340" s="35"/>
      <c r="AU340" s="35"/>
      <c r="AV340" s="35"/>
      <c r="AW340" s="35"/>
      <c r="AX340" s="35"/>
      <c r="AY340" s="35"/>
      <c r="AZ340" s="35"/>
      <c r="BA340" s="35"/>
      <c r="BB340" s="35"/>
      <c r="BC340" s="35"/>
      <c r="BD340" s="35"/>
      <c r="BE340" s="35"/>
      <c r="BF340" s="35"/>
      <c r="BG340" s="35"/>
      <c r="BH340" s="35"/>
      <c r="BI340" s="35"/>
      <c r="BJ340" s="35"/>
      <c r="BK340" s="35"/>
      <c r="BL340" s="35"/>
      <c r="BM340" s="35"/>
      <c r="BN340" s="35"/>
      <c r="BO340" s="35"/>
      <c r="BP340" s="35"/>
      <c r="BQ340" s="35"/>
      <c r="BR340" s="35"/>
      <c r="BS340" s="35"/>
      <c r="BT340" s="35"/>
      <c r="BU340" s="35"/>
      <c r="BV340" s="35"/>
      <c r="BW340" s="35"/>
      <c r="BX340" s="35"/>
      <c r="BY340" s="35"/>
      <c r="BZ340" s="35"/>
      <c r="CA340" s="35"/>
      <c r="CB340" s="35"/>
      <c r="CC340" s="35"/>
      <c r="CD340" s="35"/>
      <c r="CE340" s="35"/>
      <c r="CF340" s="35"/>
      <c r="CG340" s="35"/>
      <c r="CH340" s="35"/>
      <c r="CI340" s="35"/>
      <c r="CJ340" s="35"/>
      <c r="CK340" s="35"/>
      <c r="CL340" s="35"/>
      <c r="CM340" s="35"/>
      <c r="CN340" s="35"/>
      <c r="CO340" s="35"/>
      <c r="CP340" s="35"/>
      <c r="CQ340" s="35"/>
      <c r="CR340" s="35"/>
      <c r="CS340" s="35"/>
      <c r="CT340" s="35"/>
      <c r="CU340" s="35"/>
      <c r="CV340" s="35"/>
      <c r="CW340" s="35"/>
      <c r="CX340" s="35"/>
      <c r="CY340" s="35"/>
      <c r="CZ340" s="35"/>
      <c r="DA340" s="35"/>
      <c r="DB340" s="35"/>
      <c r="DC340" s="35"/>
      <c r="DD340" s="35"/>
      <c r="DE340" s="35"/>
      <c r="DF340" s="35"/>
      <c r="DG340" s="35"/>
      <c r="DH340" s="35"/>
      <c r="DI340" s="35"/>
      <c r="DJ340" s="35"/>
      <c r="DK340" s="35"/>
      <c r="DL340" s="35"/>
      <c r="DM340" s="35"/>
      <c r="DN340" s="35"/>
      <c r="DO340" s="35"/>
      <c r="DP340" s="35"/>
      <c r="DQ340" s="35"/>
      <c r="DR340" s="35"/>
      <c r="DS340" s="35"/>
      <c r="DT340" s="35"/>
      <c r="DU340" s="35"/>
      <c r="DV340" s="35"/>
      <c r="DW340" s="35"/>
      <c r="DX340" s="35"/>
      <c r="DY340" s="35"/>
      <c r="DZ340" s="35"/>
      <c r="EA340" s="35"/>
      <c r="EB340" s="35"/>
      <c r="EC340" s="35"/>
      <c r="ED340" s="35"/>
      <c r="EE340" s="35"/>
      <c r="EF340" s="35"/>
      <c r="EG340" s="35"/>
      <c r="EH340" s="35"/>
      <c r="EI340" s="35"/>
      <c r="EJ340" s="35"/>
      <c r="EK340" s="35"/>
      <c r="EL340" s="35"/>
      <c r="EM340" s="35"/>
      <c r="EN340" s="35"/>
      <c r="EO340" s="35"/>
      <c r="EP340" s="35"/>
      <c r="EQ340" s="35"/>
      <c r="ER340" s="35"/>
      <c r="ES340" s="35"/>
      <c r="ET340" s="35"/>
      <c r="EU340" s="35"/>
      <c r="EV340" s="35"/>
      <c r="EW340" s="35"/>
      <c r="EX340" s="35"/>
      <c r="EY340" s="35"/>
      <c r="EZ340" s="35"/>
      <c r="FA340" s="35"/>
      <c r="FB340" s="35"/>
      <c r="FC340" s="35"/>
      <c r="FD340" s="35"/>
      <c r="FE340" s="35"/>
      <c r="FF340" s="35"/>
      <c r="FG340" s="35"/>
      <c r="FH340" s="35"/>
      <c r="FI340" s="35"/>
      <c r="FJ340" s="35"/>
      <c r="FK340" s="35"/>
      <c r="FL340" s="35"/>
      <c r="FM340" s="35"/>
      <c r="FN340" s="35"/>
      <c r="FO340" s="35"/>
      <c r="FP340" s="35"/>
      <c r="FQ340" s="35"/>
      <c r="FR340" s="35"/>
      <c r="FS340" s="35"/>
      <c r="FT340" s="35"/>
      <c r="FU340" s="35"/>
      <c r="FV340" s="35"/>
      <c r="FW340" s="35"/>
      <c r="FX340" s="35"/>
      <c r="FY340" s="35"/>
      <c r="FZ340" s="35"/>
      <c r="GA340" s="35"/>
      <c r="GB340" s="35"/>
      <c r="GC340" s="35"/>
      <c r="GD340" s="35"/>
      <c r="GE340" s="35"/>
      <c r="GF340" s="35"/>
      <c r="GG340" s="35"/>
      <c r="GH340" s="35"/>
      <c r="GI340" s="35"/>
      <c r="GJ340" s="35"/>
      <c r="GK340" s="35"/>
      <c r="GL340" s="35"/>
      <c r="GM340" s="35"/>
      <c r="GN340" s="35"/>
      <c r="GO340" s="35"/>
      <c r="GP340" s="35"/>
      <c r="GQ340" s="35"/>
      <c r="GR340" s="35"/>
      <c r="GS340" s="35"/>
      <c r="GT340" s="35"/>
      <c r="GU340" s="35"/>
      <c r="GV340" s="35"/>
      <c r="GW340" s="35"/>
      <c r="GX340" s="35"/>
      <c r="GY340" s="35"/>
      <c r="GZ340" s="35"/>
      <c r="HA340" s="35"/>
      <c r="HB340" s="35"/>
      <c r="HC340" s="35"/>
      <c r="HD340" s="35"/>
      <c r="HE340" s="35"/>
      <c r="HF340" s="35"/>
      <c r="HG340" s="35"/>
      <c r="HH340" s="35"/>
      <c r="HI340" s="35"/>
      <c r="HJ340" s="35"/>
      <c r="HK340" s="35"/>
      <c r="HL340" s="35"/>
      <c r="HM340" s="35"/>
      <c r="HN340" s="35"/>
      <c r="HO340" s="35"/>
      <c r="HP340" s="35"/>
      <c r="HQ340" s="35"/>
      <c r="HR340" s="35"/>
      <c r="HS340" s="35"/>
      <c r="HT340" s="35"/>
      <c r="HU340" s="35"/>
      <c r="HV340" s="35"/>
      <c r="HW340" s="35"/>
      <c r="HX340" s="35"/>
      <c r="HY340" s="35"/>
      <c r="HZ340" s="35"/>
      <c r="IA340" s="35"/>
      <c r="IB340" s="35"/>
      <c r="IC340" s="35"/>
      <c r="ID340" s="35"/>
      <c r="IE340" s="35"/>
      <c r="IF340" s="35"/>
      <c r="IG340" s="35"/>
      <c r="IH340" s="35"/>
      <c r="II340" s="35"/>
      <c r="IJ340" s="35"/>
      <c r="IK340" s="35"/>
      <c r="IL340" s="35"/>
      <c r="IM340" s="35"/>
    </row>
    <row r="341" spans="1:247" s="79" customFormat="1" ht="27" customHeight="1">
      <c r="A341" s="56"/>
      <c r="B341" s="57" t="s">
        <v>1400</v>
      </c>
      <c r="C341" s="56"/>
      <c r="D341" s="278">
        <f>SUM(D342:D364)</f>
        <v>31546</v>
      </c>
      <c r="E341" s="201"/>
      <c r="F341" s="56"/>
      <c r="G341" s="56"/>
      <c r="H341" s="56"/>
      <c r="I341" s="56"/>
    </row>
    <row r="342" spans="1:247" s="29" customFormat="1" ht="80.45" customHeight="1">
      <c r="A342" s="42">
        <v>1</v>
      </c>
      <c r="B342" s="24" t="s">
        <v>1630</v>
      </c>
      <c r="C342" s="42" t="s">
        <v>584</v>
      </c>
      <c r="D342" s="279">
        <v>1496</v>
      </c>
      <c r="E342" s="42" t="s">
        <v>2206</v>
      </c>
      <c r="F342" s="42" t="s">
        <v>2146</v>
      </c>
      <c r="G342" s="42" t="s">
        <v>2147</v>
      </c>
      <c r="H342" s="42" t="s">
        <v>593</v>
      </c>
      <c r="I342" s="42"/>
    </row>
    <row r="343" spans="1:247" s="29" customFormat="1" ht="83.45" customHeight="1">
      <c r="A343" s="42">
        <v>2</v>
      </c>
      <c r="B343" s="24" t="s">
        <v>2148</v>
      </c>
      <c r="C343" s="42" t="s">
        <v>584</v>
      </c>
      <c r="D343" s="279">
        <v>4000</v>
      </c>
      <c r="E343" s="42" t="s">
        <v>2149</v>
      </c>
      <c r="F343" s="42" t="s">
        <v>2150</v>
      </c>
      <c r="G343" s="42" t="s">
        <v>2151</v>
      </c>
      <c r="H343" s="42" t="s">
        <v>593</v>
      </c>
      <c r="I343" s="183"/>
    </row>
    <row r="344" spans="1:247" s="29" customFormat="1" ht="81.599999999999994" customHeight="1">
      <c r="A344" s="42">
        <v>3</v>
      </c>
      <c r="B344" s="24" t="s">
        <v>2141</v>
      </c>
      <c r="C344" s="42" t="s">
        <v>2152</v>
      </c>
      <c r="D344" s="280">
        <v>3000</v>
      </c>
      <c r="E344" s="42" t="s">
        <v>605</v>
      </c>
      <c r="F344" s="42" t="s">
        <v>2153</v>
      </c>
      <c r="G344" s="42" t="s">
        <v>2151</v>
      </c>
      <c r="H344" s="42" t="s">
        <v>593</v>
      </c>
      <c r="I344" s="78" t="s">
        <v>158</v>
      </c>
    </row>
    <row r="345" spans="1:247" s="29" customFormat="1" ht="92.45" customHeight="1">
      <c r="A345" s="42">
        <v>4</v>
      </c>
      <c r="B345" s="24" t="s">
        <v>2140</v>
      </c>
      <c r="C345" s="42" t="s">
        <v>2154</v>
      </c>
      <c r="D345" s="280">
        <v>1000</v>
      </c>
      <c r="E345" s="42" t="s">
        <v>605</v>
      </c>
      <c r="F345" s="42" t="s">
        <v>611</v>
      </c>
      <c r="G345" s="42" t="s">
        <v>2155</v>
      </c>
      <c r="H345" s="42" t="s">
        <v>593</v>
      </c>
      <c r="I345" s="78" t="s">
        <v>166</v>
      </c>
    </row>
    <row r="346" spans="1:247" s="29" customFormat="1" ht="86.1" customHeight="1">
      <c r="A346" s="42">
        <v>5</v>
      </c>
      <c r="B346" s="24" t="s">
        <v>2139</v>
      </c>
      <c r="C346" s="42" t="s">
        <v>2154</v>
      </c>
      <c r="D346" s="280">
        <v>1000</v>
      </c>
      <c r="E346" s="42" t="s">
        <v>605</v>
      </c>
      <c r="F346" s="42" t="s">
        <v>619</v>
      </c>
      <c r="G346" s="42" t="s">
        <v>617</v>
      </c>
      <c r="H346" s="42" t="s">
        <v>593</v>
      </c>
      <c r="I346" s="42"/>
    </row>
    <row r="347" spans="1:247" s="29" customFormat="1" ht="87" customHeight="1">
      <c r="A347" s="42">
        <v>6</v>
      </c>
      <c r="B347" s="24" t="s">
        <v>2138</v>
      </c>
      <c r="C347" s="42" t="s">
        <v>2154</v>
      </c>
      <c r="D347" s="280">
        <v>1000</v>
      </c>
      <c r="E347" s="42" t="s">
        <v>605</v>
      </c>
      <c r="F347" s="42" t="s">
        <v>619</v>
      </c>
      <c r="G347" s="42" t="s">
        <v>609</v>
      </c>
      <c r="H347" s="42" t="s">
        <v>593</v>
      </c>
      <c r="I347" s="42"/>
    </row>
    <row r="348" spans="1:247" s="29" customFormat="1" ht="87" customHeight="1">
      <c r="A348" s="42">
        <v>7</v>
      </c>
      <c r="B348" s="24" t="s">
        <v>2137</v>
      </c>
      <c r="C348" s="42" t="s">
        <v>618</v>
      </c>
      <c r="D348" s="280">
        <v>1200</v>
      </c>
      <c r="E348" s="42" t="s">
        <v>605</v>
      </c>
      <c r="F348" s="42" t="s">
        <v>619</v>
      </c>
      <c r="G348" s="42" t="s">
        <v>2156</v>
      </c>
      <c r="H348" s="42" t="s">
        <v>593</v>
      </c>
      <c r="I348" s="42"/>
    </row>
    <row r="349" spans="1:247" s="29" customFormat="1" ht="92.1" customHeight="1">
      <c r="A349" s="42">
        <v>8</v>
      </c>
      <c r="B349" s="24" t="s">
        <v>2136</v>
      </c>
      <c r="C349" s="42" t="s">
        <v>2157</v>
      </c>
      <c r="D349" s="280">
        <v>1000</v>
      </c>
      <c r="E349" s="42" t="s">
        <v>605</v>
      </c>
      <c r="F349" s="42" t="s">
        <v>2158</v>
      </c>
      <c r="G349" s="42" t="s">
        <v>2159</v>
      </c>
      <c r="H349" s="42" t="s">
        <v>593</v>
      </c>
      <c r="I349" s="42"/>
    </row>
    <row r="350" spans="1:247" s="29" customFormat="1" ht="80.099999999999994" customHeight="1">
      <c r="A350" s="42">
        <v>9</v>
      </c>
      <c r="B350" s="24" t="s">
        <v>2135</v>
      </c>
      <c r="C350" s="42" t="s">
        <v>2157</v>
      </c>
      <c r="D350" s="280">
        <v>1000</v>
      </c>
      <c r="E350" s="42" t="s">
        <v>2160</v>
      </c>
      <c r="F350" s="42" t="s">
        <v>2161</v>
      </c>
      <c r="G350" s="42" t="s">
        <v>2162</v>
      </c>
      <c r="H350" s="42" t="s">
        <v>593</v>
      </c>
      <c r="I350" s="42"/>
    </row>
    <row r="351" spans="1:247" s="29" customFormat="1" ht="81.95" customHeight="1">
      <c r="A351" s="42">
        <v>10</v>
      </c>
      <c r="B351" s="24" t="s">
        <v>2134</v>
      </c>
      <c r="C351" s="42" t="s">
        <v>621</v>
      </c>
      <c r="D351" s="280">
        <v>2000</v>
      </c>
      <c r="E351" s="42" t="s">
        <v>605</v>
      </c>
      <c r="F351" s="42" t="s">
        <v>2158</v>
      </c>
      <c r="G351" s="42" t="s">
        <v>614</v>
      </c>
      <c r="H351" s="42" t="s">
        <v>593</v>
      </c>
      <c r="I351" s="42"/>
    </row>
    <row r="352" spans="1:247" s="29" customFormat="1" ht="87" customHeight="1">
      <c r="A352" s="42">
        <v>11</v>
      </c>
      <c r="B352" s="24" t="s">
        <v>2133</v>
      </c>
      <c r="C352" s="42" t="s">
        <v>2163</v>
      </c>
      <c r="D352" s="280">
        <v>1500</v>
      </c>
      <c r="E352" s="42" t="s">
        <v>605</v>
      </c>
      <c r="F352" s="42" t="s">
        <v>611</v>
      </c>
      <c r="G352" s="42" t="s">
        <v>2164</v>
      </c>
      <c r="H352" s="42" t="s">
        <v>593</v>
      </c>
      <c r="I352" s="42"/>
    </row>
    <row r="353" spans="1:9" s="29" customFormat="1" ht="84.95" customHeight="1">
      <c r="A353" s="42">
        <v>12</v>
      </c>
      <c r="B353" s="24" t="s">
        <v>2132</v>
      </c>
      <c r="C353" s="42" t="s">
        <v>604</v>
      </c>
      <c r="D353" s="257">
        <v>1200</v>
      </c>
      <c r="E353" s="42" t="s">
        <v>601</v>
      </c>
      <c r="F353" s="120" t="s">
        <v>2165</v>
      </c>
      <c r="G353" s="42" t="s">
        <v>2166</v>
      </c>
      <c r="H353" s="42" t="s">
        <v>593</v>
      </c>
      <c r="I353" s="42"/>
    </row>
    <row r="354" spans="1:9" s="29" customFormat="1" ht="84.95" customHeight="1">
      <c r="A354" s="42">
        <v>13</v>
      </c>
      <c r="B354" s="24" t="s">
        <v>2131</v>
      </c>
      <c r="C354" s="42" t="s">
        <v>2167</v>
      </c>
      <c r="D354" s="279">
        <v>1200</v>
      </c>
      <c r="E354" s="42" t="s">
        <v>601</v>
      </c>
      <c r="F354" s="42" t="s">
        <v>611</v>
      </c>
      <c r="G354" s="42" t="s">
        <v>2164</v>
      </c>
      <c r="H354" s="42" t="s">
        <v>593</v>
      </c>
      <c r="I354" s="42"/>
    </row>
    <row r="355" spans="1:9" s="29" customFormat="1" ht="87.6" customHeight="1">
      <c r="A355" s="42">
        <v>14</v>
      </c>
      <c r="B355" s="24" t="s">
        <v>2130</v>
      </c>
      <c r="C355" s="42" t="s">
        <v>600</v>
      </c>
      <c r="D355" s="279">
        <v>250</v>
      </c>
      <c r="E355" s="42" t="s">
        <v>601</v>
      </c>
      <c r="F355" s="120" t="s">
        <v>2168</v>
      </c>
      <c r="G355" s="42" t="s">
        <v>2169</v>
      </c>
      <c r="H355" s="42" t="s">
        <v>593</v>
      </c>
      <c r="I355" s="42"/>
    </row>
    <row r="356" spans="1:9" s="29" customFormat="1" ht="80.099999999999994" customHeight="1">
      <c r="A356" s="42">
        <v>15</v>
      </c>
      <c r="B356" s="24" t="s">
        <v>2129</v>
      </c>
      <c r="C356" s="42" t="s">
        <v>2154</v>
      </c>
      <c r="D356" s="279">
        <v>1200</v>
      </c>
      <c r="E356" s="42" t="s">
        <v>601</v>
      </c>
      <c r="F356" s="120" t="s">
        <v>2165</v>
      </c>
      <c r="G356" s="42" t="s">
        <v>2166</v>
      </c>
      <c r="H356" s="42" t="s">
        <v>593</v>
      </c>
      <c r="I356" s="42"/>
    </row>
    <row r="357" spans="1:9" s="29" customFormat="1" ht="80.099999999999994" customHeight="1">
      <c r="A357" s="42">
        <v>16</v>
      </c>
      <c r="B357" s="24" t="s">
        <v>2128</v>
      </c>
      <c r="C357" s="42" t="s">
        <v>2163</v>
      </c>
      <c r="D357" s="279">
        <v>1200</v>
      </c>
      <c r="E357" s="42" t="s">
        <v>601</v>
      </c>
      <c r="F357" s="120" t="s">
        <v>2165</v>
      </c>
      <c r="G357" s="42" t="s">
        <v>603</v>
      </c>
      <c r="H357" s="42" t="s">
        <v>593</v>
      </c>
      <c r="I357" s="42"/>
    </row>
    <row r="358" spans="1:9" s="29" customFormat="1" ht="90.95" customHeight="1">
      <c r="A358" s="42">
        <v>17</v>
      </c>
      <c r="B358" s="24" t="s">
        <v>2170</v>
      </c>
      <c r="C358" s="42" t="s">
        <v>600</v>
      </c>
      <c r="D358" s="279">
        <v>600</v>
      </c>
      <c r="E358" s="42" t="s">
        <v>605</v>
      </c>
      <c r="F358" s="42" t="s">
        <v>2171</v>
      </c>
      <c r="G358" s="42" t="s">
        <v>2172</v>
      </c>
      <c r="H358" s="42" t="s">
        <v>593</v>
      </c>
      <c r="I358" s="42"/>
    </row>
    <row r="359" spans="1:9" s="29" customFormat="1" ht="91.5" customHeight="1">
      <c r="A359" s="42">
        <v>18</v>
      </c>
      <c r="B359" s="24" t="s">
        <v>2127</v>
      </c>
      <c r="C359" s="42" t="s">
        <v>610</v>
      </c>
      <c r="D359" s="279">
        <v>600</v>
      </c>
      <c r="E359" s="42" t="s">
        <v>601</v>
      </c>
      <c r="F359" s="120" t="s">
        <v>2165</v>
      </c>
      <c r="G359" s="42" t="s">
        <v>2166</v>
      </c>
      <c r="H359" s="42" t="s">
        <v>593</v>
      </c>
      <c r="I359" s="42"/>
    </row>
    <row r="360" spans="1:9" s="29" customFormat="1" ht="81.599999999999994" customHeight="1">
      <c r="A360" s="42">
        <v>19</v>
      </c>
      <c r="B360" s="24" t="s">
        <v>2145</v>
      </c>
      <c r="C360" s="42" t="s">
        <v>2173</v>
      </c>
      <c r="D360" s="279">
        <v>1000</v>
      </c>
      <c r="E360" s="42" t="s">
        <v>605</v>
      </c>
      <c r="F360" s="42" t="s">
        <v>611</v>
      </c>
      <c r="G360" s="42" t="s">
        <v>2164</v>
      </c>
      <c r="H360" s="42" t="s">
        <v>593</v>
      </c>
      <c r="I360" s="42"/>
    </row>
    <row r="361" spans="1:9" s="29" customFormat="1" ht="89.45" customHeight="1">
      <c r="A361" s="42">
        <v>20</v>
      </c>
      <c r="B361" s="24" t="s">
        <v>2144</v>
      </c>
      <c r="C361" s="42" t="s">
        <v>2167</v>
      </c>
      <c r="D361" s="279">
        <v>1200</v>
      </c>
      <c r="E361" s="42" t="s">
        <v>2160</v>
      </c>
      <c r="F361" s="42" t="s">
        <v>2161</v>
      </c>
      <c r="G361" s="42" t="s">
        <v>2162</v>
      </c>
      <c r="H361" s="42" t="s">
        <v>593</v>
      </c>
      <c r="I361" s="42"/>
    </row>
    <row r="362" spans="1:9" s="29" customFormat="1" ht="84.6" customHeight="1">
      <c r="A362" s="42">
        <v>21</v>
      </c>
      <c r="B362" s="24" t="s">
        <v>2143</v>
      </c>
      <c r="C362" s="42" t="s">
        <v>2157</v>
      </c>
      <c r="D362" s="279">
        <v>1500</v>
      </c>
      <c r="E362" s="42" t="s">
        <v>605</v>
      </c>
      <c r="F362" s="42" t="s">
        <v>2158</v>
      </c>
      <c r="G362" s="42" t="s">
        <v>2159</v>
      </c>
      <c r="H362" s="42" t="s">
        <v>593</v>
      </c>
      <c r="I362" s="42"/>
    </row>
    <row r="363" spans="1:9" s="29" customFormat="1" ht="87.6" customHeight="1">
      <c r="A363" s="42">
        <v>22</v>
      </c>
      <c r="B363" s="24" t="s">
        <v>2126</v>
      </c>
      <c r="C363" s="42" t="s">
        <v>2174</v>
      </c>
      <c r="D363" s="279">
        <v>1400</v>
      </c>
      <c r="E363" s="42" t="s">
        <v>605</v>
      </c>
      <c r="F363" s="42" t="s">
        <v>2158</v>
      </c>
      <c r="G363" s="42" t="s">
        <v>2159</v>
      </c>
      <c r="H363" s="42" t="s">
        <v>593</v>
      </c>
      <c r="I363" s="42"/>
    </row>
    <row r="364" spans="1:9" s="29" customFormat="1" ht="92.1" customHeight="1">
      <c r="A364" s="42">
        <v>23</v>
      </c>
      <c r="B364" s="24" t="s">
        <v>2125</v>
      </c>
      <c r="C364" s="42" t="s">
        <v>2175</v>
      </c>
      <c r="D364" s="279">
        <v>2000</v>
      </c>
      <c r="E364" s="42" t="s">
        <v>2176</v>
      </c>
      <c r="F364" s="42" t="s">
        <v>2177</v>
      </c>
      <c r="G364" s="42" t="s">
        <v>2178</v>
      </c>
      <c r="H364" s="42" t="s">
        <v>593</v>
      </c>
      <c r="I364" s="42"/>
    </row>
    <row r="365" spans="1:9" s="29" customFormat="1" ht="32.450000000000003" customHeight="1">
      <c r="A365" s="42"/>
      <c r="B365" s="57" t="s">
        <v>1364</v>
      </c>
      <c r="C365" s="253"/>
      <c r="D365" s="278">
        <f>SUM(D366:D387)</f>
        <v>34800</v>
      </c>
      <c r="E365" s="78"/>
      <c r="F365" s="78"/>
      <c r="G365" s="78"/>
      <c r="H365" s="78"/>
      <c r="I365" s="42"/>
    </row>
    <row r="366" spans="1:9" s="29" customFormat="1" ht="91.5" customHeight="1">
      <c r="A366" s="42">
        <v>1</v>
      </c>
      <c r="B366" s="24" t="s">
        <v>1122</v>
      </c>
      <c r="C366" s="42" t="s">
        <v>584</v>
      </c>
      <c r="D366" s="256">
        <v>3500</v>
      </c>
      <c r="E366" s="42" t="s">
        <v>2179</v>
      </c>
      <c r="F366" s="42" t="s">
        <v>2180</v>
      </c>
      <c r="G366" s="42" t="s">
        <v>1120</v>
      </c>
      <c r="H366" s="42" t="s">
        <v>2181</v>
      </c>
      <c r="I366" s="42"/>
    </row>
    <row r="367" spans="1:9" s="29" customFormat="1" ht="102.6" customHeight="1">
      <c r="A367" s="42">
        <v>2</v>
      </c>
      <c r="B367" s="24" t="s">
        <v>2182</v>
      </c>
      <c r="C367" s="42" t="s">
        <v>584</v>
      </c>
      <c r="D367" s="256">
        <v>4500</v>
      </c>
      <c r="E367" s="42" t="s">
        <v>2183</v>
      </c>
      <c r="F367" s="42" t="s">
        <v>2184</v>
      </c>
      <c r="G367" s="42" t="s">
        <v>1120</v>
      </c>
      <c r="H367" s="42" t="s">
        <v>2181</v>
      </c>
      <c r="I367" s="42"/>
    </row>
    <row r="368" spans="1:9" s="29" customFormat="1" ht="50.1" customHeight="1">
      <c r="A368" s="42">
        <v>3</v>
      </c>
      <c r="B368" s="24" t="s">
        <v>2185</v>
      </c>
      <c r="C368" s="42" t="s">
        <v>584</v>
      </c>
      <c r="D368" s="256">
        <v>3500</v>
      </c>
      <c r="E368" s="42" t="s">
        <v>2186</v>
      </c>
      <c r="F368" s="42" t="s">
        <v>2187</v>
      </c>
      <c r="G368" s="42" t="s">
        <v>1120</v>
      </c>
      <c r="H368" s="42" t="s">
        <v>2181</v>
      </c>
      <c r="I368" s="42"/>
    </row>
    <row r="369" spans="1:9" s="29" customFormat="1" ht="45.95" customHeight="1">
      <c r="A369" s="42">
        <v>4</v>
      </c>
      <c r="B369" s="24" t="s">
        <v>2120</v>
      </c>
      <c r="C369" s="42" t="s">
        <v>584</v>
      </c>
      <c r="D369" s="256">
        <v>500</v>
      </c>
      <c r="E369" s="42" t="s">
        <v>2188</v>
      </c>
      <c r="F369" s="42" t="s">
        <v>2189</v>
      </c>
      <c r="G369" s="42" t="s">
        <v>1120</v>
      </c>
      <c r="H369" s="42" t="s">
        <v>2181</v>
      </c>
      <c r="I369" s="42"/>
    </row>
    <row r="370" spans="1:9" s="29" customFormat="1" ht="48.95" customHeight="1">
      <c r="A370" s="42">
        <v>5</v>
      </c>
      <c r="B370" s="24" t="s">
        <v>2190</v>
      </c>
      <c r="C370" s="42" t="s">
        <v>584</v>
      </c>
      <c r="D370" s="256">
        <v>700</v>
      </c>
      <c r="E370" s="42" t="s">
        <v>2191</v>
      </c>
      <c r="F370" s="42" t="s">
        <v>2192</v>
      </c>
      <c r="G370" s="42" t="s">
        <v>1120</v>
      </c>
      <c r="H370" s="42" t="s">
        <v>2181</v>
      </c>
      <c r="I370" s="42"/>
    </row>
    <row r="371" spans="1:9" s="29" customFormat="1" ht="53.1" customHeight="1">
      <c r="A371" s="42">
        <v>6</v>
      </c>
      <c r="B371" s="24" t="s">
        <v>2193</v>
      </c>
      <c r="C371" s="42" t="s">
        <v>584</v>
      </c>
      <c r="D371" s="256">
        <v>800</v>
      </c>
      <c r="E371" s="42" t="s">
        <v>2194</v>
      </c>
      <c r="F371" s="42" t="s">
        <v>2195</v>
      </c>
      <c r="G371" s="42" t="s">
        <v>1120</v>
      </c>
      <c r="H371" s="42" t="s">
        <v>2181</v>
      </c>
      <c r="I371" s="42"/>
    </row>
    <row r="372" spans="1:9" s="29" customFormat="1" ht="44.45" customHeight="1">
      <c r="A372" s="42">
        <v>7</v>
      </c>
      <c r="B372" s="24" t="s">
        <v>2117</v>
      </c>
      <c r="C372" s="42" t="s">
        <v>584</v>
      </c>
      <c r="D372" s="256">
        <v>300</v>
      </c>
      <c r="E372" s="42" t="s">
        <v>2196</v>
      </c>
      <c r="F372" s="42" t="s">
        <v>2197</v>
      </c>
      <c r="G372" s="42" t="s">
        <v>1120</v>
      </c>
      <c r="H372" s="42" t="s">
        <v>2181</v>
      </c>
      <c r="I372" s="42"/>
    </row>
    <row r="373" spans="1:9" s="29" customFormat="1" ht="38.450000000000003" customHeight="1">
      <c r="A373" s="42">
        <v>8</v>
      </c>
      <c r="B373" s="24" t="s">
        <v>2116</v>
      </c>
      <c r="C373" s="42" t="s">
        <v>584</v>
      </c>
      <c r="D373" s="256">
        <v>1500</v>
      </c>
      <c r="E373" s="42" t="s">
        <v>2198</v>
      </c>
      <c r="F373" s="42" t="s">
        <v>2199</v>
      </c>
      <c r="G373" s="42" t="s">
        <v>1120</v>
      </c>
      <c r="H373" s="42" t="s">
        <v>2181</v>
      </c>
      <c r="I373" s="42"/>
    </row>
    <row r="374" spans="1:9" s="29" customFormat="1" ht="35.1" customHeight="1">
      <c r="A374" s="42">
        <v>9</v>
      </c>
      <c r="B374" s="24" t="s">
        <v>2200</v>
      </c>
      <c r="C374" s="42" t="s">
        <v>584</v>
      </c>
      <c r="D374" s="256">
        <v>300</v>
      </c>
      <c r="E374" s="42" t="s">
        <v>464</v>
      </c>
      <c r="F374" s="42" t="s">
        <v>2201</v>
      </c>
      <c r="G374" s="42" t="s">
        <v>1120</v>
      </c>
      <c r="H374" s="42" t="s">
        <v>2181</v>
      </c>
      <c r="I374" s="42"/>
    </row>
    <row r="375" spans="1:9" s="29" customFormat="1" ht="90" customHeight="1">
      <c r="A375" s="42">
        <v>10</v>
      </c>
      <c r="B375" s="24" t="s">
        <v>588</v>
      </c>
      <c r="C375" s="42" t="s">
        <v>589</v>
      </c>
      <c r="D375" s="279">
        <v>5000</v>
      </c>
      <c r="E375" s="42" t="s">
        <v>590</v>
      </c>
      <c r="F375" s="42" t="s">
        <v>591</v>
      </c>
      <c r="G375" s="42" t="s">
        <v>592</v>
      </c>
      <c r="H375" s="42" t="s">
        <v>593</v>
      </c>
      <c r="I375" s="42"/>
    </row>
    <row r="376" spans="1:9" s="29" customFormat="1" ht="89.1" customHeight="1">
      <c r="A376" s="42">
        <v>11</v>
      </c>
      <c r="B376" s="24" t="s">
        <v>587</v>
      </c>
      <c r="C376" s="42" t="s">
        <v>589</v>
      </c>
      <c r="D376" s="279">
        <v>5000</v>
      </c>
      <c r="E376" s="42" t="s">
        <v>594</v>
      </c>
      <c r="F376" s="42" t="s">
        <v>595</v>
      </c>
      <c r="G376" s="42" t="s">
        <v>596</v>
      </c>
      <c r="H376" s="42" t="s">
        <v>593</v>
      </c>
      <c r="I376" s="78"/>
    </row>
    <row r="377" spans="1:9" s="29" customFormat="1" ht="93" customHeight="1">
      <c r="A377" s="42">
        <v>12</v>
      </c>
      <c r="B377" s="24" t="s">
        <v>586</v>
      </c>
      <c r="C377" s="42" t="s">
        <v>589</v>
      </c>
      <c r="D377" s="279">
        <v>550</v>
      </c>
      <c r="E377" s="42" t="s">
        <v>597</v>
      </c>
      <c r="F377" s="42" t="s">
        <v>598</v>
      </c>
      <c r="G377" s="42" t="s">
        <v>599</v>
      </c>
      <c r="H377" s="42" t="s">
        <v>593</v>
      </c>
      <c r="I377" s="42" t="s">
        <v>162</v>
      </c>
    </row>
    <row r="378" spans="1:9" s="29" customFormat="1" ht="89.1" customHeight="1">
      <c r="A378" s="42">
        <v>13</v>
      </c>
      <c r="B378" s="24" t="s">
        <v>585</v>
      </c>
      <c r="C378" s="42" t="s">
        <v>600</v>
      </c>
      <c r="D378" s="279">
        <v>550</v>
      </c>
      <c r="E378" s="42" t="s">
        <v>601</v>
      </c>
      <c r="F378" s="120" t="s">
        <v>602</v>
      </c>
      <c r="G378" s="42" t="s">
        <v>603</v>
      </c>
      <c r="H378" s="42" t="s">
        <v>593</v>
      </c>
      <c r="I378" s="42"/>
    </row>
    <row r="379" spans="1:9" s="29" customFormat="1" ht="87" customHeight="1">
      <c r="A379" s="42">
        <v>14</v>
      </c>
      <c r="B379" s="24" t="s">
        <v>583</v>
      </c>
      <c r="C379" s="42" t="s">
        <v>604</v>
      </c>
      <c r="D379" s="279">
        <v>2000</v>
      </c>
      <c r="E379" s="42" t="s">
        <v>605</v>
      </c>
      <c r="F379" s="42" t="s">
        <v>606</v>
      </c>
      <c r="G379" s="42" t="s">
        <v>607</v>
      </c>
      <c r="H379" s="42" t="s">
        <v>593</v>
      </c>
      <c r="I379" s="78">
        <v>2</v>
      </c>
    </row>
    <row r="380" spans="1:9" s="29" customFormat="1" ht="87" customHeight="1">
      <c r="A380" s="42">
        <v>15</v>
      </c>
      <c r="B380" s="24" t="s">
        <v>582</v>
      </c>
      <c r="C380" s="42" t="s">
        <v>604</v>
      </c>
      <c r="D380" s="279">
        <v>600</v>
      </c>
      <c r="E380" s="42" t="s">
        <v>605</v>
      </c>
      <c r="F380" s="42" t="s">
        <v>608</v>
      </c>
      <c r="G380" s="42" t="s">
        <v>609</v>
      </c>
      <c r="H380" s="42" t="s">
        <v>593</v>
      </c>
      <c r="I380" s="42"/>
    </row>
    <row r="381" spans="1:9" s="29" customFormat="1" ht="86.1" customHeight="1">
      <c r="A381" s="42">
        <v>16</v>
      </c>
      <c r="B381" s="24" t="s">
        <v>581</v>
      </c>
      <c r="C381" s="42" t="s">
        <v>610</v>
      </c>
      <c r="D381" s="279">
        <v>1000</v>
      </c>
      <c r="E381" s="42" t="s">
        <v>605</v>
      </c>
      <c r="F381" s="42" t="s">
        <v>611</v>
      </c>
      <c r="G381" s="42" t="s">
        <v>612</v>
      </c>
      <c r="H381" s="42" t="s">
        <v>593</v>
      </c>
      <c r="I381" s="42"/>
    </row>
    <row r="382" spans="1:9" s="29" customFormat="1" ht="81.599999999999994" customHeight="1">
      <c r="A382" s="42">
        <v>17</v>
      </c>
      <c r="B382" s="24" t="s">
        <v>580</v>
      </c>
      <c r="C382" s="42" t="s">
        <v>610</v>
      </c>
      <c r="D382" s="279">
        <v>600</v>
      </c>
      <c r="E382" s="42" t="s">
        <v>605</v>
      </c>
      <c r="F382" s="42" t="s">
        <v>608</v>
      </c>
      <c r="G382" s="42" t="s">
        <v>613</v>
      </c>
      <c r="H382" s="42" t="s">
        <v>593</v>
      </c>
      <c r="I382" s="42"/>
    </row>
    <row r="383" spans="1:9" s="29" customFormat="1" ht="83.1" customHeight="1">
      <c r="A383" s="42">
        <v>18</v>
      </c>
      <c r="B383" s="24" t="s">
        <v>579</v>
      </c>
      <c r="C383" s="42" t="s">
        <v>610</v>
      </c>
      <c r="D383" s="279">
        <v>1000</v>
      </c>
      <c r="E383" s="42" t="s">
        <v>605</v>
      </c>
      <c r="F383" s="42" t="s">
        <v>611</v>
      </c>
      <c r="G383" s="42" t="s">
        <v>614</v>
      </c>
      <c r="H383" s="42" t="s">
        <v>593</v>
      </c>
      <c r="I383" s="42"/>
    </row>
    <row r="384" spans="1:9" s="29" customFormat="1" ht="78.599999999999994" customHeight="1">
      <c r="A384" s="42">
        <v>19</v>
      </c>
      <c r="B384" s="24" t="s">
        <v>578</v>
      </c>
      <c r="C384" s="42" t="s">
        <v>615</v>
      </c>
      <c r="D384" s="279">
        <v>300</v>
      </c>
      <c r="E384" s="42" t="s">
        <v>605</v>
      </c>
      <c r="F384" s="42" t="s">
        <v>616</v>
      </c>
      <c r="G384" s="42" t="s">
        <v>617</v>
      </c>
      <c r="H384" s="42" t="s">
        <v>593</v>
      </c>
      <c r="I384" s="42"/>
    </row>
    <row r="385" spans="1:247" s="29" customFormat="1" ht="90.6" customHeight="1">
      <c r="A385" s="42">
        <v>20</v>
      </c>
      <c r="B385" s="24" t="s">
        <v>577</v>
      </c>
      <c r="C385" s="42" t="s">
        <v>618</v>
      </c>
      <c r="D385" s="279">
        <v>1000</v>
      </c>
      <c r="E385" s="42" t="s">
        <v>605</v>
      </c>
      <c r="F385" s="42" t="s">
        <v>619</v>
      </c>
      <c r="G385" s="42" t="s">
        <v>620</v>
      </c>
      <c r="H385" s="42" t="s">
        <v>593</v>
      </c>
      <c r="I385" s="42"/>
    </row>
    <row r="386" spans="1:247" s="29" customFormat="1" ht="84.95" customHeight="1">
      <c r="A386" s="42">
        <v>21</v>
      </c>
      <c r="B386" s="24" t="s">
        <v>576</v>
      </c>
      <c r="C386" s="42" t="s">
        <v>621</v>
      </c>
      <c r="D386" s="279">
        <v>1000</v>
      </c>
      <c r="E386" s="42" t="s">
        <v>622</v>
      </c>
      <c r="F386" s="42" t="s">
        <v>623</v>
      </c>
      <c r="G386" s="42" t="s">
        <v>624</v>
      </c>
      <c r="H386" s="42" t="s">
        <v>593</v>
      </c>
      <c r="I386" s="42"/>
    </row>
    <row r="387" spans="1:247" s="29" customFormat="1" ht="95.1" customHeight="1">
      <c r="A387" s="42">
        <v>22</v>
      </c>
      <c r="B387" s="24" t="s">
        <v>2202</v>
      </c>
      <c r="C387" s="42" t="s">
        <v>2203</v>
      </c>
      <c r="D387" s="269">
        <v>600</v>
      </c>
      <c r="E387" s="42" t="s">
        <v>2204</v>
      </c>
      <c r="F387" s="42" t="s">
        <v>2205</v>
      </c>
      <c r="G387" s="42" t="s">
        <v>2207</v>
      </c>
      <c r="H387" s="42" t="s">
        <v>593</v>
      </c>
      <c r="I387" s="120"/>
    </row>
    <row r="388" spans="1:247" s="29" customFormat="1" ht="24.95" customHeight="1">
      <c r="A388" s="182" t="s">
        <v>2819</v>
      </c>
      <c r="B388" s="247" t="s">
        <v>634</v>
      </c>
      <c r="C388" s="182"/>
      <c r="D388" s="259">
        <f>+D389</f>
        <v>88872</v>
      </c>
      <c r="E388" s="182"/>
      <c r="F388" s="182"/>
      <c r="G388" s="182"/>
      <c r="H388" s="182"/>
      <c r="I388" s="182"/>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c r="AN388" s="35"/>
      <c r="AO388" s="35"/>
      <c r="AP388" s="35"/>
      <c r="AQ388" s="35"/>
      <c r="AR388" s="35"/>
      <c r="AS388" s="35"/>
      <c r="AT388" s="35"/>
      <c r="AU388" s="35"/>
      <c r="AV388" s="35"/>
      <c r="AW388" s="35"/>
      <c r="AX388" s="35"/>
      <c r="AY388" s="35"/>
      <c r="AZ388" s="35"/>
      <c r="BA388" s="35"/>
      <c r="BB388" s="35"/>
      <c r="BC388" s="35"/>
      <c r="BD388" s="35"/>
      <c r="BE388" s="35"/>
      <c r="BF388" s="35"/>
      <c r="BG388" s="35"/>
      <c r="BH388" s="35"/>
      <c r="BI388" s="35"/>
      <c r="BJ388" s="35"/>
      <c r="BK388" s="35"/>
      <c r="BL388" s="35"/>
      <c r="BM388" s="35"/>
      <c r="BN388" s="35"/>
      <c r="BO388" s="35"/>
      <c r="BP388" s="35"/>
      <c r="BQ388" s="35"/>
      <c r="BR388" s="35"/>
      <c r="BS388" s="35"/>
      <c r="BT388" s="35"/>
      <c r="BU388" s="35"/>
      <c r="BV388" s="35"/>
      <c r="BW388" s="35"/>
      <c r="BX388" s="35"/>
      <c r="BY388" s="35"/>
      <c r="BZ388" s="35"/>
      <c r="CA388" s="35"/>
      <c r="CB388" s="35"/>
      <c r="CC388" s="35"/>
      <c r="CD388" s="35"/>
      <c r="CE388" s="35"/>
      <c r="CF388" s="35"/>
      <c r="CG388" s="35"/>
      <c r="CH388" s="35"/>
      <c r="CI388" s="35"/>
      <c r="CJ388" s="35"/>
      <c r="CK388" s="35"/>
      <c r="CL388" s="35"/>
      <c r="CM388" s="35"/>
      <c r="CN388" s="35"/>
      <c r="CO388" s="35"/>
      <c r="CP388" s="35"/>
      <c r="CQ388" s="35"/>
      <c r="CR388" s="35"/>
      <c r="CS388" s="35"/>
      <c r="CT388" s="35"/>
      <c r="CU388" s="35"/>
      <c r="CV388" s="35"/>
      <c r="CW388" s="35"/>
      <c r="CX388" s="35"/>
      <c r="CY388" s="35"/>
      <c r="CZ388" s="35"/>
      <c r="DA388" s="35"/>
      <c r="DB388" s="35"/>
      <c r="DC388" s="35"/>
      <c r="DD388" s="35"/>
      <c r="DE388" s="35"/>
      <c r="DF388" s="35"/>
      <c r="DG388" s="35"/>
      <c r="DH388" s="35"/>
      <c r="DI388" s="35"/>
      <c r="DJ388" s="35"/>
      <c r="DK388" s="35"/>
      <c r="DL388" s="35"/>
      <c r="DM388" s="35"/>
      <c r="DN388" s="35"/>
      <c r="DO388" s="35"/>
      <c r="DP388" s="35"/>
      <c r="DQ388" s="35"/>
      <c r="DR388" s="35"/>
      <c r="DS388" s="35"/>
      <c r="DT388" s="35"/>
      <c r="DU388" s="35"/>
      <c r="DV388" s="35"/>
      <c r="DW388" s="35"/>
      <c r="DX388" s="35"/>
      <c r="DY388" s="35"/>
      <c r="DZ388" s="35"/>
      <c r="EA388" s="35"/>
      <c r="EB388" s="35"/>
      <c r="EC388" s="35"/>
      <c r="ED388" s="35"/>
      <c r="EE388" s="35"/>
      <c r="EF388" s="35"/>
      <c r="EG388" s="35"/>
      <c r="EH388" s="35"/>
      <c r="EI388" s="35"/>
      <c r="EJ388" s="35"/>
      <c r="EK388" s="35"/>
      <c r="EL388" s="35"/>
      <c r="EM388" s="35"/>
      <c r="EN388" s="35"/>
      <c r="EO388" s="35"/>
      <c r="EP388" s="35"/>
      <c r="EQ388" s="35"/>
      <c r="ER388" s="35"/>
      <c r="ES388" s="35"/>
      <c r="ET388" s="35"/>
      <c r="EU388" s="35"/>
      <c r="EV388" s="35"/>
      <c r="EW388" s="35"/>
      <c r="EX388" s="35"/>
      <c r="EY388" s="35"/>
      <c r="EZ388" s="35"/>
      <c r="FA388" s="35"/>
      <c r="FB388" s="35"/>
      <c r="FC388" s="35"/>
      <c r="FD388" s="35"/>
      <c r="FE388" s="35"/>
      <c r="FF388" s="35"/>
      <c r="FG388" s="35"/>
      <c r="FH388" s="35"/>
      <c r="FI388" s="35"/>
      <c r="FJ388" s="35"/>
      <c r="FK388" s="35"/>
      <c r="FL388" s="35"/>
      <c r="FM388" s="35"/>
      <c r="FN388" s="35"/>
      <c r="FO388" s="35"/>
      <c r="FP388" s="35"/>
      <c r="FQ388" s="35"/>
      <c r="FR388" s="35"/>
      <c r="FS388" s="35"/>
      <c r="FT388" s="35"/>
      <c r="FU388" s="35"/>
      <c r="FV388" s="35"/>
      <c r="FW388" s="35"/>
      <c r="FX388" s="35"/>
      <c r="FY388" s="35"/>
      <c r="FZ388" s="35"/>
      <c r="GA388" s="35"/>
      <c r="GB388" s="35"/>
      <c r="GC388" s="35"/>
      <c r="GD388" s="35"/>
      <c r="GE388" s="35"/>
      <c r="GF388" s="35"/>
      <c r="GG388" s="35"/>
      <c r="GH388" s="35"/>
      <c r="GI388" s="35"/>
      <c r="GJ388" s="35"/>
      <c r="GK388" s="35"/>
      <c r="GL388" s="35"/>
      <c r="GM388" s="35"/>
      <c r="GN388" s="35"/>
      <c r="GO388" s="35"/>
      <c r="GP388" s="35"/>
      <c r="GQ388" s="35"/>
      <c r="GR388" s="35"/>
      <c r="GS388" s="35"/>
      <c r="GT388" s="35"/>
      <c r="GU388" s="35"/>
      <c r="GV388" s="35"/>
      <c r="GW388" s="35"/>
      <c r="GX388" s="35"/>
      <c r="GY388" s="35"/>
      <c r="GZ388" s="35"/>
      <c r="HA388" s="35"/>
      <c r="HB388" s="35"/>
      <c r="HC388" s="35"/>
      <c r="HD388" s="35"/>
      <c r="HE388" s="35"/>
      <c r="HF388" s="35"/>
      <c r="HG388" s="35"/>
      <c r="HH388" s="35"/>
      <c r="HI388" s="35"/>
      <c r="HJ388" s="35"/>
      <c r="HK388" s="35"/>
      <c r="HL388" s="35"/>
      <c r="HM388" s="35"/>
      <c r="HN388" s="35"/>
      <c r="HO388" s="35"/>
      <c r="HP388" s="35"/>
      <c r="HQ388" s="35"/>
      <c r="HR388" s="35"/>
      <c r="HS388" s="35"/>
      <c r="HT388" s="35"/>
      <c r="HU388" s="35"/>
      <c r="HV388" s="35"/>
      <c r="HW388" s="35"/>
      <c r="HX388" s="35"/>
      <c r="HY388" s="35"/>
      <c r="HZ388" s="35"/>
      <c r="IA388" s="35"/>
      <c r="IB388" s="35"/>
      <c r="IC388" s="35"/>
      <c r="ID388" s="35"/>
      <c r="IE388" s="35"/>
      <c r="IF388" s="35"/>
      <c r="IG388" s="35"/>
      <c r="IH388" s="35"/>
      <c r="II388" s="35"/>
      <c r="IJ388" s="35"/>
      <c r="IK388" s="35"/>
      <c r="IL388" s="35"/>
      <c r="IM388" s="35"/>
    </row>
    <row r="389" spans="1:247" s="29" customFormat="1" ht="26.1" customHeight="1">
      <c r="A389" s="80"/>
      <c r="B389" s="57" t="s">
        <v>1400</v>
      </c>
      <c r="C389" s="182"/>
      <c r="D389" s="260">
        <f>+SUM(D390:D452)</f>
        <v>88872</v>
      </c>
      <c r="E389" s="182"/>
      <c r="F389" s="182"/>
      <c r="G389" s="182"/>
      <c r="H389" s="182"/>
      <c r="I389" s="182"/>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c r="AM389" s="36"/>
      <c r="AN389" s="35"/>
      <c r="AO389" s="35"/>
      <c r="AP389" s="35"/>
      <c r="AQ389" s="35"/>
      <c r="AR389" s="35"/>
      <c r="AS389" s="35"/>
      <c r="AT389" s="35"/>
      <c r="AU389" s="35"/>
      <c r="AV389" s="35"/>
      <c r="AW389" s="35"/>
      <c r="AX389" s="35"/>
      <c r="AY389" s="35"/>
      <c r="AZ389" s="35"/>
      <c r="BA389" s="35"/>
      <c r="BB389" s="35"/>
      <c r="BC389" s="35"/>
      <c r="BD389" s="35"/>
      <c r="BE389" s="35"/>
      <c r="BF389" s="35"/>
      <c r="BG389" s="35"/>
      <c r="BH389" s="35"/>
      <c r="BI389" s="35"/>
      <c r="BJ389" s="35"/>
      <c r="BK389" s="35"/>
      <c r="BL389" s="35"/>
      <c r="BM389" s="35"/>
      <c r="BN389" s="35"/>
      <c r="BO389" s="35"/>
      <c r="BP389" s="35"/>
      <c r="BQ389" s="35"/>
      <c r="BR389" s="35"/>
      <c r="BS389" s="35"/>
      <c r="BT389" s="35"/>
      <c r="BU389" s="35"/>
      <c r="BV389" s="35"/>
      <c r="BW389" s="35"/>
      <c r="BX389" s="35"/>
      <c r="BY389" s="35"/>
      <c r="BZ389" s="35"/>
      <c r="CA389" s="35"/>
      <c r="CB389" s="35"/>
      <c r="CC389" s="35"/>
      <c r="CD389" s="35"/>
      <c r="CE389" s="35"/>
      <c r="CF389" s="35"/>
      <c r="CG389" s="35"/>
      <c r="CH389" s="35"/>
      <c r="CI389" s="35"/>
      <c r="CJ389" s="35"/>
      <c r="CK389" s="35"/>
      <c r="CL389" s="35"/>
      <c r="CM389" s="35"/>
      <c r="CN389" s="35"/>
      <c r="CO389" s="35"/>
      <c r="CP389" s="35"/>
      <c r="CQ389" s="35"/>
      <c r="CR389" s="35"/>
      <c r="CS389" s="35"/>
      <c r="CT389" s="35"/>
      <c r="CU389" s="35"/>
      <c r="CV389" s="35"/>
      <c r="CW389" s="35"/>
      <c r="CX389" s="35"/>
      <c r="CY389" s="35"/>
      <c r="CZ389" s="35"/>
      <c r="DA389" s="35"/>
      <c r="DB389" s="35"/>
      <c r="DC389" s="35"/>
      <c r="DD389" s="35"/>
      <c r="DE389" s="35"/>
      <c r="DF389" s="35"/>
      <c r="DG389" s="35"/>
      <c r="DH389" s="35"/>
      <c r="DI389" s="35"/>
      <c r="DJ389" s="35"/>
      <c r="DK389" s="35"/>
      <c r="DL389" s="35"/>
      <c r="DM389" s="35"/>
      <c r="DN389" s="35"/>
      <c r="DO389" s="35"/>
      <c r="DP389" s="35"/>
      <c r="DQ389" s="35"/>
      <c r="DR389" s="35"/>
      <c r="DS389" s="35"/>
      <c r="DT389" s="35"/>
      <c r="DU389" s="35"/>
      <c r="DV389" s="35"/>
      <c r="DW389" s="35"/>
      <c r="DX389" s="35"/>
      <c r="DY389" s="35"/>
      <c r="DZ389" s="35"/>
      <c r="EA389" s="35"/>
      <c r="EB389" s="35"/>
      <c r="EC389" s="35"/>
      <c r="ED389" s="35"/>
      <c r="EE389" s="35"/>
      <c r="EF389" s="35"/>
      <c r="EG389" s="35"/>
      <c r="EH389" s="35"/>
      <c r="EI389" s="35"/>
      <c r="EJ389" s="35"/>
      <c r="EK389" s="35"/>
      <c r="EL389" s="35"/>
      <c r="EM389" s="35"/>
      <c r="EN389" s="35"/>
      <c r="EO389" s="35"/>
      <c r="EP389" s="35"/>
      <c r="EQ389" s="35"/>
      <c r="ER389" s="35"/>
      <c r="ES389" s="35"/>
      <c r="ET389" s="35"/>
      <c r="EU389" s="35"/>
      <c r="EV389" s="35"/>
      <c r="EW389" s="35"/>
      <c r="EX389" s="35"/>
      <c r="EY389" s="35"/>
      <c r="EZ389" s="35"/>
      <c r="FA389" s="35"/>
      <c r="FB389" s="35"/>
      <c r="FC389" s="35"/>
      <c r="FD389" s="35"/>
      <c r="FE389" s="35"/>
      <c r="FF389" s="35"/>
      <c r="FG389" s="35"/>
      <c r="FH389" s="35"/>
      <c r="FI389" s="35"/>
      <c r="FJ389" s="35"/>
      <c r="FK389" s="35"/>
      <c r="FL389" s="35"/>
      <c r="FM389" s="35"/>
      <c r="FN389" s="35"/>
      <c r="FO389" s="35"/>
      <c r="FP389" s="35"/>
      <c r="FQ389" s="35"/>
      <c r="FR389" s="35"/>
      <c r="FS389" s="35"/>
      <c r="FT389" s="35"/>
      <c r="FU389" s="35"/>
      <c r="FV389" s="35"/>
      <c r="FW389" s="35"/>
      <c r="FX389" s="35"/>
      <c r="FY389" s="35"/>
      <c r="FZ389" s="35"/>
      <c r="GA389" s="35"/>
      <c r="GB389" s="35"/>
      <c r="GC389" s="35"/>
      <c r="GD389" s="35"/>
      <c r="GE389" s="35"/>
      <c r="GF389" s="35"/>
      <c r="GG389" s="35"/>
      <c r="GH389" s="35"/>
      <c r="GI389" s="35"/>
      <c r="GJ389" s="35"/>
      <c r="GK389" s="35"/>
      <c r="GL389" s="35"/>
      <c r="GM389" s="35"/>
      <c r="GN389" s="35"/>
      <c r="GO389" s="35"/>
      <c r="GP389" s="35"/>
      <c r="GQ389" s="35"/>
      <c r="GR389" s="35"/>
      <c r="GS389" s="35"/>
      <c r="GT389" s="35"/>
      <c r="GU389" s="35"/>
      <c r="GV389" s="35"/>
      <c r="GW389" s="35"/>
      <c r="GX389" s="35"/>
      <c r="GY389" s="35"/>
      <c r="GZ389" s="35"/>
      <c r="HA389" s="35"/>
      <c r="HB389" s="35"/>
      <c r="HC389" s="35"/>
      <c r="HD389" s="35"/>
      <c r="HE389" s="35"/>
      <c r="HF389" s="35"/>
      <c r="HG389" s="35"/>
      <c r="HH389" s="35"/>
      <c r="HI389" s="35"/>
      <c r="HJ389" s="35"/>
      <c r="HK389" s="35"/>
      <c r="HL389" s="35"/>
      <c r="HM389" s="35"/>
      <c r="HN389" s="35"/>
      <c r="HO389" s="35"/>
      <c r="HP389" s="35"/>
      <c r="HQ389" s="35"/>
      <c r="HR389" s="35"/>
      <c r="HS389" s="35"/>
      <c r="HT389" s="35"/>
      <c r="HU389" s="35"/>
      <c r="HV389" s="35"/>
      <c r="HW389" s="35"/>
      <c r="HX389" s="35"/>
      <c r="HY389" s="35"/>
      <c r="HZ389" s="35"/>
      <c r="IA389" s="35"/>
      <c r="IB389" s="35"/>
      <c r="IC389" s="35"/>
      <c r="ID389" s="35"/>
      <c r="IE389" s="35"/>
      <c r="IF389" s="35"/>
      <c r="IG389" s="35"/>
      <c r="IH389" s="35"/>
      <c r="II389" s="35"/>
      <c r="IJ389" s="35"/>
      <c r="IK389" s="35"/>
      <c r="IL389" s="35"/>
      <c r="IM389" s="35"/>
    </row>
    <row r="390" spans="1:247" ht="86.45" customHeight="1">
      <c r="A390" s="229">
        <v>1</v>
      </c>
      <c r="B390" s="234" t="s">
        <v>2633</v>
      </c>
      <c r="C390" s="229" t="s">
        <v>2634</v>
      </c>
      <c r="D390" s="281">
        <v>8000</v>
      </c>
      <c r="E390" s="229" t="s">
        <v>2635</v>
      </c>
      <c r="F390" s="229" t="s">
        <v>2636</v>
      </c>
      <c r="G390" s="229" t="s">
        <v>2637</v>
      </c>
      <c r="H390" s="229" t="s">
        <v>2638</v>
      </c>
      <c r="I390" s="229"/>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row>
    <row r="391" spans="1:247" ht="78.599999999999994" customHeight="1">
      <c r="A391" s="229">
        <v>2</v>
      </c>
      <c r="B391" s="234" t="s">
        <v>2639</v>
      </c>
      <c r="C391" s="229" t="s">
        <v>2640</v>
      </c>
      <c r="D391" s="282">
        <v>3000</v>
      </c>
      <c r="E391" s="229" t="s">
        <v>2635</v>
      </c>
      <c r="F391" s="229" t="s">
        <v>661</v>
      </c>
      <c r="G391" s="229" t="s">
        <v>2637</v>
      </c>
      <c r="H391" s="229" t="s">
        <v>2638</v>
      </c>
      <c r="I391" s="229"/>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row>
    <row r="392" spans="1:247" ht="81.599999999999994" customHeight="1">
      <c r="A392" s="229">
        <v>3</v>
      </c>
      <c r="B392" s="234" t="s">
        <v>2641</v>
      </c>
      <c r="C392" s="229" t="s">
        <v>2642</v>
      </c>
      <c r="D392" s="282">
        <v>8000</v>
      </c>
      <c r="E392" s="229" t="s">
        <v>2635</v>
      </c>
      <c r="F392" s="229" t="s">
        <v>2643</v>
      </c>
      <c r="G392" s="229" t="s">
        <v>2637</v>
      </c>
      <c r="H392" s="229" t="s">
        <v>2638</v>
      </c>
      <c r="I392" s="229"/>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row>
    <row r="393" spans="1:247" ht="86.1" customHeight="1">
      <c r="A393" s="229">
        <v>4</v>
      </c>
      <c r="B393" s="234" t="s">
        <v>2535</v>
      </c>
      <c r="C393" s="229" t="s">
        <v>671</v>
      </c>
      <c r="D393" s="282">
        <v>3000</v>
      </c>
      <c r="E393" s="229" t="s">
        <v>2635</v>
      </c>
      <c r="F393" s="229" t="s">
        <v>661</v>
      </c>
      <c r="G393" s="229" t="s">
        <v>2637</v>
      </c>
      <c r="H393" s="229" t="s">
        <v>2638</v>
      </c>
      <c r="I393" s="229"/>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row>
    <row r="394" spans="1:247" ht="83.45" customHeight="1">
      <c r="A394" s="229">
        <v>5</v>
      </c>
      <c r="B394" s="234" t="s">
        <v>2877</v>
      </c>
      <c r="C394" s="229" t="s">
        <v>656</v>
      </c>
      <c r="D394" s="282">
        <v>1000</v>
      </c>
      <c r="E394" s="229"/>
      <c r="F394" s="229" t="s">
        <v>666</v>
      </c>
      <c r="G394" s="229" t="s">
        <v>2644</v>
      </c>
      <c r="H394" s="229" t="s">
        <v>2638</v>
      </c>
      <c r="I394" s="300"/>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row>
    <row r="395" spans="1:247" ht="75.95" customHeight="1">
      <c r="A395" s="229">
        <v>6</v>
      </c>
      <c r="B395" s="234" t="s">
        <v>2536</v>
      </c>
      <c r="C395" s="229" t="s">
        <v>656</v>
      </c>
      <c r="D395" s="282">
        <v>3000</v>
      </c>
      <c r="E395" s="229"/>
      <c r="F395" s="229" t="s">
        <v>661</v>
      </c>
      <c r="G395" s="229" t="s">
        <v>2637</v>
      </c>
      <c r="H395" s="229" t="s">
        <v>659</v>
      </c>
      <c r="I395" s="300"/>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row>
    <row r="396" spans="1:247" ht="77.45" customHeight="1">
      <c r="A396" s="229">
        <v>7</v>
      </c>
      <c r="B396" s="234" t="s">
        <v>635</v>
      </c>
      <c r="C396" s="229" t="s">
        <v>656</v>
      </c>
      <c r="D396" s="282">
        <v>2000</v>
      </c>
      <c r="E396" s="229"/>
      <c r="F396" s="229" t="s">
        <v>657</v>
      </c>
      <c r="G396" s="229" t="s">
        <v>658</v>
      </c>
      <c r="H396" s="229" t="s">
        <v>659</v>
      </c>
      <c r="I396" s="300"/>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row>
    <row r="397" spans="1:247" ht="77.45" customHeight="1">
      <c r="A397" s="229">
        <v>8</v>
      </c>
      <c r="B397" s="234" t="s">
        <v>636</v>
      </c>
      <c r="C397" s="229" t="s">
        <v>660</v>
      </c>
      <c r="D397" s="282">
        <v>2000</v>
      </c>
      <c r="E397" s="229"/>
      <c r="F397" s="229" t="s">
        <v>657</v>
      </c>
      <c r="G397" s="229" t="s">
        <v>658</v>
      </c>
      <c r="H397" s="229" t="s">
        <v>659</v>
      </c>
      <c r="I397" s="300"/>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row>
    <row r="398" spans="1:247" ht="77.099999999999994" customHeight="1">
      <c r="A398" s="229">
        <v>9</v>
      </c>
      <c r="B398" s="234" t="s">
        <v>637</v>
      </c>
      <c r="C398" s="229" t="s">
        <v>660</v>
      </c>
      <c r="D398" s="282">
        <v>3000</v>
      </c>
      <c r="E398" s="229"/>
      <c r="F398" s="229" t="s">
        <v>661</v>
      </c>
      <c r="G398" s="229" t="s">
        <v>658</v>
      </c>
      <c r="H398" s="229" t="s">
        <v>659</v>
      </c>
      <c r="I398" s="300"/>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row>
    <row r="399" spans="1:247" ht="78" customHeight="1">
      <c r="A399" s="229">
        <v>10</v>
      </c>
      <c r="B399" s="234" t="s">
        <v>638</v>
      </c>
      <c r="C399" s="229" t="s">
        <v>662</v>
      </c>
      <c r="D399" s="282">
        <v>400</v>
      </c>
      <c r="E399" s="229"/>
      <c r="F399" s="229" t="s">
        <v>663</v>
      </c>
      <c r="G399" s="229" t="s">
        <v>658</v>
      </c>
      <c r="H399" s="229" t="s">
        <v>659</v>
      </c>
      <c r="I399" s="300"/>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row>
    <row r="400" spans="1:247" ht="77.099999999999994" customHeight="1">
      <c r="A400" s="229">
        <v>11</v>
      </c>
      <c r="B400" s="234" t="s">
        <v>639</v>
      </c>
      <c r="C400" s="229" t="s">
        <v>662</v>
      </c>
      <c r="D400" s="282">
        <v>3000</v>
      </c>
      <c r="E400" s="229"/>
      <c r="F400" s="229" t="s">
        <v>661</v>
      </c>
      <c r="G400" s="229" t="s">
        <v>658</v>
      </c>
      <c r="H400" s="229" t="s">
        <v>659</v>
      </c>
      <c r="I400" s="300"/>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row>
    <row r="401" spans="1:39" ht="78.95" customHeight="1">
      <c r="A401" s="229">
        <v>12</v>
      </c>
      <c r="B401" s="234" t="s">
        <v>640</v>
      </c>
      <c r="C401" s="229" t="s">
        <v>664</v>
      </c>
      <c r="D401" s="282">
        <v>2000</v>
      </c>
      <c r="E401" s="229"/>
      <c r="F401" s="229" t="s">
        <v>657</v>
      </c>
      <c r="G401" s="229"/>
      <c r="H401" s="229" t="s">
        <v>659</v>
      </c>
      <c r="I401" s="300"/>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row>
    <row r="402" spans="1:39" ht="81.599999999999994" customHeight="1">
      <c r="A402" s="229">
        <v>13</v>
      </c>
      <c r="B402" s="234" t="s">
        <v>641</v>
      </c>
      <c r="C402" s="229" t="s">
        <v>665</v>
      </c>
      <c r="D402" s="282">
        <v>1000</v>
      </c>
      <c r="E402" s="229"/>
      <c r="F402" s="229" t="s">
        <v>666</v>
      </c>
      <c r="G402" s="229" t="s">
        <v>658</v>
      </c>
      <c r="H402" s="229" t="s">
        <v>659</v>
      </c>
      <c r="I402" s="300"/>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row>
    <row r="403" spans="1:39" ht="77.099999999999994" customHeight="1">
      <c r="A403" s="229">
        <v>14</v>
      </c>
      <c r="B403" s="234" t="s">
        <v>2878</v>
      </c>
      <c r="C403" s="229" t="s">
        <v>665</v>
      </c>
      <c r="D403" s="282">
        <v>2000</v>
      </c>
      <c r="E403" s="229"/>
      <c r="F403" s="229" t="s">
        <v>657</v>
      </c>
      <c r="G403" s="229" t="s">
        <v>658</v>
      </c>
      <c r="H403" s="229" t="s">
        <v>659</v>
      </c>
      <c r="I403" s="300"/>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row>
    <row r="404" spans="1:39" ht="77.099999999999994" customHeight="1">
      <c r="A404" s="229">
        <v>15</v>
      </c>
      <c r="B404" s="234" t="s">
        <v>642</v>
      </c>
      <c r="C404" s="229" t="s">
        <v>667</v>
      </c>
      <c r="D404" s="282">
        <v>500</v>
      </c>
      <c r="E404" s="229"/>
      <c r="F404" s="229" t="s">
        <v>668</v>
      </c>
      <c r="G404" s="229" t="s">
        <v>658</v>
      </c>
      <c r="H404" s="229" t="s">
        <v>659</v>
      </c>
      <c r="I404" s="300"/>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row>
    <row r="405" spans="1:39" ht="80.45" customHeight="1">
      <c r="A405" s="229">
        <v>16</v>
      </c>
      <c r="B405" s="234" t="s">
        <v>643</v>
      </c>
      <c r="C405" s="229" t="s">
        <v>667</v>
      </c>
      <c r="D405" s="282">
        <v>800</v>
      </c>
      <c r="E405" s="229"/>
      <c r="F405" s="229" t="s">
        <v>669</v>
      </c>
      <c r="G405" s="229" t="s">
        <v>658</v>
      </c>
      <c r="H405" s="229" t="s">
        <v>659</v>
      </c>
      <c r="I405" s="300"/>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row>
    <row r="406" spans="1:39" ht="77.099999999999994" customHeight="1">
      <c r="A406" s="229">
        <v>17</v>
      </c>
      <c r="B406" s="234" t="s">
        <v>2537</v>
      </c>
      <c r="C406" s="229" t="s">
        <v>667</v>
      </c>
      <c r="D406" s="282">
        <v>1500</v>
      </c>
      <c r="E406" s="229"/>
      <c r="F406" s="229" t="s">
        <v>2645</v>
      </c>
      <c r="G406" s="229" t="s">
        <v>658</v>
      </c>
      <c r="H406" s="229" t="s">
        <v>659</v>
      </c>
      <c r="I406" s="300"/>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row>
    <row r="407" spans="1:39" ht="75.599999999999994" customHeight="1">
      <c r="A407" s="229">
        <v>18</v>
      </c>
      <c r="B407" s="234" t="s">
        <v>2538</v>
      </c>
      <c r="C407" s="229" t="s">
        <v>2607</v>
      </c>
      <c r="D407" s="282">
        <v>1500</v>
      </c>
      <c r="E407" s="229"/>
      <c r="F407" s="229" t="s">
        <v>2645</v>
      </c>
      <c r="G407" s="229" t="s">
        <v>658</v>
      </c>
      <c r="H407" s="229" t="s">
        <v>659</v>
      </c>
      <c r="I407" s="300"/>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row>
    <row r="408" spans="1:39" ht="81.599999999999994" customHeight="1">
      <c r="A408" s="229">
        <v>19</v>
      </c>
      <c r="B408" s="234" t="s">
        <v>2539</v>
      </c>
      <c r="C408" s="229" t="s">
        <v>2607</v>
      </c>
      <c r="D408" s="282">
        <v>3000</v>
      </c>
      <c r="E408" s="229"/>
      <c r="F408" s="229" t="s">
        <v>661</v>
      </c>
      <c r="G408" s="229" t="s">
        <v>658</v>
      </c>
      <c r="H408" s="229" t="s">
        <v>659</v>
      </c>
      <c r="I408" s="300"/>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row>
    <row r="409" spans="1:39" ht="79.5" customHeight="1">
      <c r="A409" s="229">
        <v>20</v>
      </c>
      <c r="B409" s="234" t="s">
        <v>2540</v>
      </c>
      <c r="C409" s="229" t="s">
        <v>671</v>
      </c>
      <c r="D409" s="282">
        <v>3000</v>
      </c>
      <c r="E409" s="229"/>
      <c r="F409" s="229" t="s">
        <v>661</v>
      </c>
      <c r="G409" s="229"/>
      <c r="H409" s="229" t="s">
        <v>659</v>
      </c>
      <c r="I409" s="300"/>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row>
    <row r="410" spans="1:39" ht="80.099999999999994" customHeight="1">
      <c r="A410" s="229">
        <v>21</v>
      </c>
      <c r="B410" s="234" t="s">
        <v>2541</v>
      </c>
      <c r="C410" s="229" t="s">
        <v>676</v>
      </c>
      <c r="D410" s="282">
        <v>2000</v>
      </c>
      <c r="E410" s="229"/>
      <c r="F410" s="229" t="s">
        <v>657</v>
      </c>
      <c r="G410" s="229" t="s">
        <v>658</v>
      </c>
      <c r="H410" s="229" t="s">
        <v>659</v>
      </c>
      <c r="I410" s="300"/>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row>
    <row r="411" spans="1:39" ht="80.45" customHeight="1">
      <c r="A411" s="229">
        <v>22</v>
      </c>
      <c r="B411" s="234" t="s">
        <v>2542</v>
      </c>
      <c r="C411" s="229" t="s">
        <v>2622</v>
      </c>
      <c r="D411" s="282">
        <v>3000</v>
      </c>
      <c r="E411" s="229"/>
      <c r="F411" s="229" t="s">
        <v>661</v>
      </c>
      <c r="G411" s="229" t="s">
        <v>658</v>
      </c>
      <c r="H411" s="229" t="s">
        <v>659</v>
      </c>
      <c r="I411" s="300"/>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row>
    <row r="412" spans="1:39" ht="75" customHeight="1">
      <c r="A412" s="229">
        <v>23</v>
      </c>
      <c r="B412" s="234" t="s">
        <v>2543</v>
      </c>
      <c r="C412" s="229" t="s">
        <v>2622</v>
      </c>
      <c r="D412" s="282">
        <v>1500</v>
      </c>
      <c r="E412" s="229"/>
      <c r="F412" s="229" t="s">
        <v>2645</v>
      </c>
      <c r="G412" s="229" t="s">
        <v>658</v>
      </c>
      <c r="H412" s="229" t="s">
        <v>659</v>
      </c>
      <c r="I412" s="300"/>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row>
    <row r="413" spans="1:39" ht="25.5" customHeight="1">
      <c r="A413" s="229">
        <v>24</v>
      </c>
      <c r="B413" s="234" t="s">
        <v>625</v>
      </c>
      <c r="C413" s="229" t="s">
        <v>664</v>
      </c>
      <c r="D413" s="282">
        <v>3000</v>
      </c>
      <c r="E413" s="229" t="s">
        <v>658</v>
      </c>
      <c r="F413" s="229" t="s">
        <v>670</v>
      </c>
      <c r="G413" s="229" t="s">
        <v>658</v>
      </c>
      <c r="H413" s="229"/>
      <c r="I413" s="300"/>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row>
    <row r="414" spans="1:39" ht="21" customHeight="1">
      <c r="A414" s="229">
        <v>25</v>
      </c>
      <c r="B414" s="234" t="s">
        <v>626</v>
      </c>
      <c r="C414" s="229" t="s">
        <v>671</v>
      </c>
      <c r="D414" s="282">
        <v>1000</v>
      </c>
      <c r="E414" s="229" t="s">
        <v>658</v>
      </c>
      <c r="F414" s="229" t="s">
        <v>672</v>
      </c>
      <c r="G414" s="229" t="s">
        <v>658</v>
      </c>
      <c r="H414" s="229"/>
      <c r="I414" s="300"/>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row>
    <row r="415" spans="1:39" ht="23.45" customHeight="1">
      <c r="A415" s="229">
        <v>26</v>
      </c>
      <c r="B415" s="234" t="s">
        <v>627</v>
      </c>
      <c r="C415" s="229" t="s">
        <v>671</v>
      </c>
      <c r="D415" s="282">
        <v>1000</v>
      </c>
      <c r="E415" s="229" t="s">
        <v>658</v>
      </c>
      <c r="F415" s="229" t="s">
        <v>673</v>
      </c>
      <c r="G415" s="229" t="s">
        <v>658</v>
      </c>
      <c r="H415" s="229"/>
      <c r="I415" s="300"/>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row>
    <row r="416" spans="1:39" ht="24" customHeight="1">
      <c r="A416" s="229">
        <v>27</v>
      </c>
      <c r="B416" s="234" t="s">
        <v>628</v>
      </c>
      <c r="C416" s="229" t="s">
        <v>671</v>
      </c>
      <c r="D416" s="282">
        <v>100</v>
      </c>
      <c r="E416" s="229" t="s">
        <v>658</v>
      </c>
      <c r="F416" s="229" t="s">
        <v>674</v>
      </c>
      <c r="G416" s="229" t="s">
        <v>658</v>
      </c>
      <c r="H416" s="229"/>
      <c r="I416" s="300"/>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row>
    <row r="417" spans="1:39" ht="21.95" customHeight="1">
      <c r="A417" s="229">
        <v>28</v>
      </c>
      <c r="B417" s="234" t="s">
        <v>629</v>
      </c>
      <c r="C417" s="229" t="s">
        <v>662</v>
      </c>
      <c r="D417" s="282">
        <v>4000</v>
      </c>
      <c r="E417" s="229" t="s">
        <v>658</v>
      </c>
      <c r="F417" s="229" t="s">
        <v>673</v>
      </c>
      <c r="G417" s="229" t="s">
        <v>658</v>
      </c>
      <c r="H417" s="229"/>
      <c r="I417" s="300"/>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row>
    <row r="418" spans="1:39" ht="23.45" customHeight="1">
      <c r="A418" s="229">
        <v>29</v>
      </c>
      <c r="B418" s="234" t="s">
        <v>630</v>
      </c>
      <c r="C418" s="229" t="s">
        <v>675</v>
      </c>
      <c r="D418" s="282">
        <v>1000</v>
      </c>
      <c r="E418" s="229" t="s">
        <v>658</v>
      </c>
      <c r="F418" s="229" t="s">
        <v>673</v>
      </c>
      <c r="G418" s="229" t="s">
        <v>658</v>
      </c>
      <c r="H418" s="229"/>
      <c r="I418" s="300"/>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row>
    <row r="419" spans="1:39" ht="24" customHeight="1">
      <c r="A419" s="229">
        <v>30</v>
      </c>
      <c r="B419" s="234" t="s">
        <v>631</v>
      </c>
      <c r="C419" s="229" t="s">
        <v>656</v>
      </c>
      <c r="D419" s="282">
        <v>1000</v>
      </c>
      <c r="E419" s="229" t="s">
        <v>658</v>
      </c>
      <c r="F419" s="229" t="s">
        <v>673</v>
      </c>
      <c r="G419" s="229" t="s">
        <v>658</v>
      </c>
      <c r="H419" s="229"/>
      <c r="I419" s="300"/>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row>
    <row r="420" spans="1:39" ht="25.5" customHeight="1">
      <c r="A420" s="229">
        <v>31</v>
      </c>
      <c r="B420" s="234" t="s">
        <v>632</v>
      </c>
      <c r="C420" s="229" t="s">
        <v>667</v>
      </c>
      <c r="D420" s="282">
        <v>3000</v>
      </c>
      <c r="E420" s="229" t="s">
        <v>658</v>
      </c>
      <c r="F420" s="229" t="s">
        <v>674</v>
      </c>
      <c r="G420" s="229" t="s">
        <v>658</v>
      </c>
      <c r="H420" s="229"/>
      <c r="I420" s="300"/>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row>
    <row r="421" spans="1:39" ht="30.6" customHeight="1">
      <c r="A421" s="229">
        <v>32</v>
      </c>
      <c r="B421" s="234" t="s">
        <v>633</v>
      </c>
      <c r="C421" s="229" t="s">
        <v>676</v>
      </c>
      <c r="D421" s="282">
        <v>3000</v>
      </c>
      <c r="E421" s="229" t="s">
        <v>658</v>
      </c>
      <c r="F421" s="229" t="s">
        <v>677</v>
      </c>
      <c r="G421" s="229" t="s">
        <v>658</v>
      </c>
      <c r="H421" s="229"/>
      <c r="I421" s="300"/>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row>
    <row r="422" spans="1:39" ht="35.1" customHeight="1">
      <c r="A422" s="229">
        <v>33</v>
      </c>
      <c r="B422" s="234" t="s">
        <v>644</v>
      </c>
      <c r="C422" s="229" t="s">
        <v>2607</v>
      </c>
      <c r="D422" s="282">
        <v>500</v>
      </c>
      <c r="E422" s="229" t="s">
        <v>2608</v>
      </c>
      <c r="F422" s="229" t="s">
        <v>2609</v>
      </c>
      <c r="G422" s="229" t="s">
        <v>2610</v>
      </c>
      <c r="H422" s="229"/>
      <c r="I422" s="300"/>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row>
    <row r="423" spans="1:39" ht="33.6" customHeight="1">
      <c r="A423" s="229">
        <v>34</v>
      </c>
      <c r="B423" s="234" t="s">
        <v>645</v>
      </c>
      <c r="C423" s="229" t="s">
        <v>656</v>
      </c>
      <c r="D423" s="282">
        <v>500</v>
      </c>
      <c r="E423" s="229" t="s">
        <v>2608</v>
      </c>
      <c r="F423" s="229" t="s">
        <v>2611</v>
      </c>
      <c r="G423" s="229" t="s">
        <v>2610</v>
      </c>
      <c r="H423" s="229"/>
      <c r="I423" s="300"/>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row>
    <row r="424" spans="1:39" ht="23.45" customHeight="1">
      <c r="A424" s="229">
        <v>35</v>
      </c>
      <c r="B424" s="234" t="s">
        <v>646</v>
      </c>
      <c r="C424" s="229" t="s">
        <v>2612</v>
      </c>
      <c r="D424" s="282">
        <v>400</v>
      </c>
      <c r="E424" s="229" t="s">
        <v>2613</v>
      </c>
      <c r="F424" s="229" t="s">
        <v>2614</v>
      </c>
      <c r="G424" s="229" t="s">
        <v>2613</v>
      </c>
      <c r="H424" s="229"/>
      <c r="I424" s="300"/>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row>
    <row r="425" spans="1:39" ht="23.45" customHeight="1">
      <c r="A425" s="229">
        <v>36</v>
      </c>
      <c r="B425" s="234" t="s">
        <v>647</v>
      </c>
      <c r="C425" s="229" t="s">
        <v>667</v>
      </c>
      <c r="D425" s="282">
        <v>400</v>
      </c>
      <c r="E425" s="229" t="s">
        <v>2613</v>
      </c>
      <c r="F425" s="229" t="s">
        <v>2615</v>
      </c>
      <c r="G425" s="229" t="s">
        <v>2613</v>
      </c>
      <c r="H425" s="229"/>
      <c r="I425" s="300"/>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row>
    <row r="426" spans="1:39" ht="24.6" customHeight="1">
      <c r="A426" s="229">
        <v>37</v>
      </c>
      <c r="B426" s="234" t="s">
        <v>648</v>
      </c>
      <c r="C426" s="229" t="s">
        <v>667</v>
      </c>
      <c r="D426" s="282">
        <v>300</v>
      </c>
      <c r="E426" s="229" t="s">
        <v>2613</v>
      </c>
      <c r="F426" s="229" t="s">
        <v>2615</v>
      </c>
      <c r="G426" s="229" t="s">
        <v>2613</v>
      </c>
      <c r="H426" s="229"/>
      <c r="I426" s="300"/>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row>
    <row r="427" spans="1:39" ht="27" customHeight="1">
      <c r="A427" s="229">
        <v>38</v>
      </c>
      <c r="B427" s="234" t="s">
        <v>649</v>
      </c>
      <c r="C427" s="229" t="s">
        <v>667</v>
      </c>
      <c r="D427" s="282">
        <v>400</v>
      </c>
      <c r="E427" s="229" t="s">
        <v>2613</v>
      </c>
      <c r="F427" s="229" t="s">
        <v>2616</v>
      </c>
      <c r="G427" s="229" t="s">
        <v>2613</v>
      </c>
      <c r="H427" s="229"/>
      <c r="I427" s="300"/>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row>
    <row r="428" spans="1:39" ht="24.6" customHeight="1">
      <c r="A428" s="229">
        <v>39</v>
      </c>
      <c r="B428" s="234" t="s">
        <v>2879</v>
      </c>
      <c r="C428" s="229" t="s">
        <v>665</v>
      </c>
      <c r="D428" s="282">
        <v>400</v>
      </c>
      <c r="E428" s="229" t="s">
        <v>2613</v>
      </c>
      <c r="F428" s="229" t="s">
        <v>2617</v>
      </c>
      <c r="G428" s="229" t="s">
        <v>2613</v>
      </c>
      <c r="H428" s="229"/>
      <c r="I428" s="300"/>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row>
    <row r="429" spans="1:39" ht="26.1" customHeight="1">
      <c r="A429" s="229">
        <v>40</v>
      </c>
      <c r="B429" s="234" t="s">
        <v>2880</v>
      </c>
      <c r="C429" s="229" t="s">
        <v>665</v>
      </c>
      <c r="D429" s="282">
        <v>400</v>
      </c>
      <c r="E429" s="229" t="s">
        <v>2613</v>
      </c>
      <c r="F429" s="229" t="s">
        <v>2617</v>
      </c>
      <c r="G429" s="229" t="s">
        <v>2613</v>
      </c>
      <c r="H429" s="229"/>
      <c r="I429" s="300"/>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row>
    <row r="430" spans="1:39" ht="35.1" customHeight="1">
      <c r="A430" s="229">
        <v>41</v>
      </c>
      <c r="B430" s="234" t="s">
        <v>650</v>
      </c>
      <c r="C430" s="229" t="s">
        <v>671</v>
      </c>
      <c r="D430" s="282">
        <v>400</v>
      </c>
      <c r="E430" s="229" t="s">
        <v>2613</v>
      </c>
      <c r="F430" s="229" t="s">
        <v>2618</v>
      </c>
      <c r="G430" s="229" t="s">
        <v>2613</v>
      </c>
      <c r="H430" s="229"/>
      <c r="I430" s="300"/>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row>
    <row r="431" spans="1:39" ht="30.6" customHeight="1">
      <c r="A431" s="229">
        <v>42</v>
      </c>
      <c r="B431" s="234" t="s">
        <v>651</v>
      </c>
      <c r="C431" s="229" t="s">
        <v>671</v>
      </c>
      <c r="D431" s="282">
        <v>400</v>
      </c>
      <c r="E431" s="229" t="s">
        <v>2613</v>
      </c>
      <c r="F431" s="229" t="s">
        <v>2619</v>
      </c>
      <c r="G431" s="229" t="s">
        <v>2613</v>
      </c>
      <c r="H431" s="229"/>
      <c r="I431" s="300"/>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row>
    <row r="432" spans="1:39" ht="39.6" customHeight="1">
      <c r="A432" s="229">
        <v>43</v>
      </c>
      <c r="B432" s="234" t="s">
        <v>2881</v>
      </c>
      <c r="C432" s="229" t="s">
        <v>671</v>
      </c>
      <c r="D432" s="282">
        <v>300</v>
      </c>
      <c r="E432" s="229" t="s">
        <v>2613</v>
      </c>
      <c r="F432" s="229" t="s">
        <v>2620</v>
      </c>
      <c r="G432" s="229" t="s">
        <v>2613</v>
      </c>
      <c r="H432" s="229"/>
      <c r="I432" s="300"/>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row>
    <row r="433" spans="1:39" ht="38.450000000000003" customHeight="1">
      <c r="A433" s="229">
        <v>44</v>
      </c>
      <c r="B433" s="234" t="s">
        <v>2882</v>
      </c>
      <c r="C433" s="229" t="s">
        <v>671</v>
      </c>
      <c r="D433" s="282">
        <v>230</v>
      </c>
      <c r="E433" s="229" t="s">
        <v>2613</v>
      </c>
      <c r="F433" s="229" t="s">
        <v>2621</v>
      </c>
      <c r="G433" s="229" t="s">
        <v>2613</v>
      </c>
      <c r="H433" s="229"/>
      <c r="I433" s="300"/>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row>
    <row r="434" spans="1:39" ht="36.6" customHeight="1">
      <c r="A434" s="229">
        <v>45</v>
      </c>
      <c r="B434" s="234" t="s">
        <v>2883</v>
      </c>
      <c r="C434" s="229" t="s">
        <v>2622</v>
      </c>
      <c r="D434" s="282">
        <v>800</v>
      </c>
      <c r="E434" s="229" t="s">
        <v>2613</v>
      </c>
      <c r="F434" s="229" t="s">
        <v>2623</v>
      </c>
      <c r="G434" s="229" t="s">
        <v>2613</v>
      </c>
      <c r="H434" s="229"/>
      <c r="I434" s="300"/>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row>
    <row r="435" spans="1:39" ht="35.1" customHeight="1">
      <c r="A435" s="229">
        <v>46</v>
      </c>
      <c r="B435" s="234" t="s">
        <v>2884</v>
      </c>
      <c r="C435" s="229" t="s">
        <v>2622</v>
      </c>
      <c r="D435" s="282">
        <v>600</v>
      </c>
      <c r="E435" s="229" t="s">
        <v>2613</v>
      </c>
      <c r="F435" s="229" t="s">
        <v>2620</v>
      </c>
      <c r="G435" s="229" t="s">
        <v>2613</v>
      </c>
      <c r="H435" s="229"/>
      <c r="I435" s="300"/>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row>
    <row r="436" spans="1:39" ht="38.450000000000003" customHeight="1">
      <c r="A436" s="229">
        <v>47</v>
      </c>
      <c r="B436" s="234" t="s">
        <v>2885</v>
      </c>
      <c r="C436" s="229" t="s">
        <v>2622</v>
      </c>
      <c r="D436" s="282">
        <v>800</v>
      </c>
      <c r="E436" s="229" t="s">
        <v>2613</v>
      </c>
      <c r="F436" s="229" t="s">
        <v>2624</v>
      </c>
      <c r="G436" s="229" t="s">
        <v>2613</v>
      </c>
      <c r="H436" s="229"/>
      <c r="I436" s="300"/>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row>
    <row r="437" spans="1:39" ht="37.5" customHeight="1">
      <c r="A437" s="229">
        <v>48</v>
      </c>
      <c r="B437" s="234" t="s">
        <v>2886</v>
      </c>
      <c r="C437" s="229" t="s">
        <v>675</v>
      </c>
      <c r="D437" s="282">
        <v>200</v>
      </c>
      <c r="E437" s="229" t="s">
        <v>2613</v>
      </c>
      <c r="F437" s="229" t="s">
        <v>2625</v>
      </c>
      <c r="G437" s="229" t="s">
        <v>2613</v>
      </c>
      <c r="H437" s="229"/>
      <c r="I437" s="300"/>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row>
    <row r="438" spans="1:39" ht="41.1" customHeight="1">
      <c r="A438" s="229">
        <v>49</v>
      </c>
      <c r="B438" s="234" t="s">
        <v>2887</v>
      </c>
      <c r="C438" s="229" t="s">
        <v>675</v>
      </c>
      <c r="D438" s="282">
        <v>600</v>
      </c>
      <c r="E438" s="229" t="s">
        <v>2613</v>
      </c>
      <c r="F438" s="229" t="s">
        <v>2620</v>
      </c>
      <c r="G438" s="229" t="s">
        <v>2613</v>
      </c>
      <c r="H438" s="229"/>
      <c r="I438" s="300"/>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row>
    <row r="439" spans="1:39" ht="39.6" customHeight="1">
      <c r="A439" s="229">
        <v>50</v>
      </c>
      <c r="B439" s="234" t="s">
        <v>652</v>
      </c>
      <c r="C439" s="229" t="s">
        <v>665</v>
      </c>
      <c r="D439" s="282">
        <v>100</v>
      </c>
      <c r="E439" s="229" t="s">
        <v>2613</v>
      </c>
      <c r="F439" s="229" t="s">
        <v>2626</v>
      </c>
      <c r="G439" s="229" t="s">
        <v>2613</v>
      </c>
      <c r="H439" s="229"/>
      <c r="I439" s="300"/>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row>
    <row r="440" spans="1:39" ht="39.6" customHeight="1">
      <c r="A440" s="229">
        <v>51</v>
      </c>
      <c r="B440" s="234" t="s">
        <v>2888</v>
      </c>
      <c r="C440" s="229" t="s">
        <v>665</v>
      </c>
      <c r="D440" s="282">
        <v>250</v>
      </c>
      <c r="E440" s="229" t="s">
        <v>2613</v>
      </c>
      <c r="F440" s="229" t="s">
        <v>2621</v>
      </c>
      <c r="G440" s="229" t="s">
        <v>2613</v>
      </c>
      <c r="H440" s="229"/>
      <c r="I440" s="300"/>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row>
    <row r="441" spans="1:39" ht="38.450000000000003" customHeight="1">
      <c r="A441" s="229">
        <v>52</v>
      </c>
      <c r="B441" s="235" t="s">
        <v>2889</v>
      </c>
      <c r="C441" s="229" t="s">
        <v>664</v>
      </c>
      <c r="D441" s="282">
        <v>100</v>
      </c>
      <c r="E441" s="229" t="s">
        <v>2613</v>
      </c>
      <c r="F441" s="229" t="s">
        <v>2627</v>
      </c>
      <c r="G441" s="229" t="s">
        <v>2613</v>
      </c>
      <c r="H441" s="229"/>
      <c r="I441" s="300"/>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row>
    <row r="442" spans="1:39" ht="38.1" customHeight="1">
      <c r="A442" s="229">
        <v>53</v>
      </c>
      <c r="B442" s="234" t="s">
        <v>653</v>
      </c>
      <c r="C442" s="229" t="s">
        <v>2628</v>
      </c>
      <c r="D442" s="282">
        <v>600</v>
      </c>
      <c r="E442" s="229" t="s">
        <v>2613</v>
      </c>
      <c r="F442" s="229" t="s">
        <v>2629</v>
      </c>
      <c r="G442" s="229" t="s">
        <v>2613</v>
      </c>
      <c r="H442" s="229"/>
      <c r="I442" s="300"/>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row>
    <row r="443" spans="1:39" ht="35.1" customHeight="1">
      <c r="A443" s="229">
        <v>54</v>
      </c>
      <c r="B443" s="234" t="s">
        <v>654</v>
      </c>
      <c r="C443" s="229" t="s">
        <v>656</v>
      </c>
      <c r="D443" s="282">
        <v>200</v>
      </c>
      <c r="E443" s="229" t="s">
        <v>2613</v>
      </c>
      <c r="F443" s="229" t="s">
        <v>2630</v>
      </c>
      <c r="G443" s="229" t="s">
        <v>2613</v>
      </c>
      <c r="H443" s="229"/>
      <c r="I443" s="300"/>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row>
    <row r="444" spans="1:39" ht="36" customHeight="1">
      <c r="A444" s="229">
        <v>55</v>
      </c>
      <c r="B444" s="234" t="s">
        <v>655</v>
      </c>
      <c r="C444" s="229" t="s">
        <v>2631</v>
      </c>
      <c r="D444" s="282">
        <v>120</v>
      </c>
      <c r="E444" s="229" t="s">
        <v>2613</v>
      </c>
      <c r="F444" s="229" t="s">
        <v>2632</v>
      </c>
      <c r="G444" s="229" t="s">
        <v>2613</v>
      </c>
      <c r="H444" s="229"/>
      <c r="I444" s="300"/>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row>
    <row r="445" spans="1:39" ht="63.6" customHeight="1">
      <c r="A445" s="229">
        <v>56</v>
      </c>
      <c r="B445" s="248" t="s">
        <v>2857</v>
      </c>
      <c r="C445" s="229" t="s">
        <v>2858</v>
      </c>
      <c r="D445" s="282">
        <v>1040</v>
      </c>
      <c r="E445" s="229" t="s">
        <v>2859</v>
      </c>
      <c r="F445" s="295" t="s">
        <v>2857</v>
      </c>
      <c r="G445" s="229"/>
      <c r="H445" s="229" t="s">
        <v>2860</v>
      </c>
      <c r="I445" s="229" t="s">
        <v>2861</v>
      </c>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row>
    <row r="446" spans="1:39" ht="64.5" customHeight="1">
      <c r="A446" s="229">
        <v>57</v>
      </c>
      <c r="B446" s="248" t="s">
        <v>2862</v>
      </c>
      <c r="C446" s="229" t="s">
        <v>2863</v>
      </c>
      <c r="D446" s="282">
        <v>520</v>
      </c>
      <c r="E446" s="229" t="s">
        <v>2859</v>
      </c>
      <c r="F446" s="295" t="s">
        <v>2862</v>
      </c>
      <c r="G446" s="229"/>
      <c r="H446" s="229" t="s">
        <v>2860</v>
      </c>
      <c r="I446" s="229" t="s">
        <v>2861</v>
      </c>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row>
    <row r="447" spans="1:39" ht="81.95" customHeight="1">
      <c r="A447" s="229">
        <v>58</v>
      </c>
      <c r="B447" s="248" t="s">
        <v>2864</v>
      </c>
      <c r="C447" s="229" t="s">
        <v>2865</v>
      </c>
      <c r="D447" s="282">
        <v>1300</v>
      </c>
      <c r="E447" s="229" t="s">
        <v>2859</v>
      </c>
      <c r="F447" s="295" t="s">
        <v>2864</v>
      </c>
      <c r="G447" s="229"/>
      <c r="H447" s="229" t="s">
        <v>2860</v>
      </c>
      <c r="I447" s="229" t="s">
        <v>2861</v>
      </c>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row>
    <row r="448" spans="1:39" ht="77.45" customHeight="1">
      <c r="A448" s="229">
        <v>59</v>
      </c>
      <c r="B448" s="248" t="s">
        <v>2866</v>
      </c>
      <c r="C448" s="229" t="s">
        <v>2867</v>
      </c>
      <c r="D448" s="282">
        <v>182</v>
      </c>
      <c r="E448" s="229" t="s">
        <v>2859</v>
      </c>
      <c r="F448" s="295" t="s">
        <v>2866</v>
      </c>
      <c r="G448" s="229"/>
      <c r="H448" s="229"/>
      <c r="I448" s="229" t="s">
        <v>2861</v>
      </c>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row>
    <row r="449" spans="1:247" ht="65.099999999999994" customHeight="1">
      <c r="A449" s="229">
        <v>60</v>
      </c>
      <c r="B449" s="248" t="s">
        <v>2868</v>
      </c>
      <c r="C449" s="229" t="s">
        <v>2869</v>
      </c>
      <c r="D449" s="282">
        <v>780</v>
      </c>
      <c r="E449" s="229" t="s">
        <v>2859</v>
      </c>
      <c r="F449" s="295" t="s">
        <v>2868</v>
      </c>
      <c r="G449" s="229"/>
      <c r="H449" s="229"/>
      <c r="I449" s="229" t="s">
        <v>2861</v>
      </c>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row>
    <row r="450" spans="1:247" ht="63.6" customHeight="1">
      <c r="A450" s="229">
        <v>61</v>
      </c>
      <c r="B450" s="248" t="s">
        <v>2870</v>
      </c>
      <c r="C450" s="229" t="s">
        <v>2869</v>
      </c>
      <c r="D450" s="282">
        <v>150</v>
      </c>
      <c r="E450" s="229" t="s">
        <v>2871</v>
      </c>
      <c r="F450" s="295" t="s">
        <v>2870</v>
      </c>
      <c r="G450" s="229"/>
      <c r="H450" s="229" t="s">
        <v>2860</v>
      </c>
      <c r="I450" s="229" t="s">
        <v>2861</v>
      </c>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row>
    <row r="451" spans="1:247" ht="59.1" customHeight="1">
      <c r="A451" s="229">
        <v>62</v>
      </c>
      <c r="B451" s="248" t="s">
        <v>2872</v>
      </c>
      <c r="C451" s="229" t="s">
        <v>2873</v>
      </c>
      <c r="D451" s="282">
        <v>400</v>
      </c>
      <c r="E451" s="229" t="s">
        <v>2871</v>
      </c>
      <c r="F451" s="295" t="s">
        <v>2872</v>
      </c>
      <c r="G451" s="229"/>
      <c r="H451" s="229" t="s">
        <v>2860</v>
      </c>
      <c r="I451" s="229" t="s">
        <v>2861</v>
      </c>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row>
    <row r="452" spans="1:247" ht="36.950000000000003" customHeight="1">
      <c r="A452" s="229">
        <v>63</v>
      </c>
      <c r="B452" s="248" t="s">
        <v>2874</v>
      </c>
      <c r="C452" s="229" t="s">
        <v>2875</v>
      </c>
      <c r="D452" s="282">
        <v>200</v>
      </c>
      <c r="E452" s="229" t="s">
        <v>2876</v>
      </c>
      <c r="F452" s="295" t="s">
        <v>2874</v>
      </c>
      <c r="G452" s="229"/>
      <c r="H452" s="229" t="s">
        <v>2860</v>
      </c>
      <c r="I452" s="229" t="s">
        <v>2861</v>
      </c>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row>
    <row r="453" spans="1:247" s="35" customFormat="1" ht="25.5" customHeight="1">
      <c r="A453" s="182" t="s">
        <v>2820</v>
      </c>
      <c r="B453" s="247" t="s">
        <v>750</v>
      </c>
      <c r="C453" s="182"/>
      <c r="D453" s="259">
        <f>+D454+D473</f>
        <v>104980</v>
      </c>
      <c r="E453" s="182"/>
      <c r="F453" s="182"/>
      <c r="G453" s="182"/>
      <c r="H453" s="182"/>
      <c r="I453" s="182"/>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6"/>
      <c r="AL453" s="36"/>
      <c r="AM453" s="36"/>
    </row>
    <row r="454" spans="1:247" s="29" customFormat="1" ht="28.5" customHeight="1">
      <c r="A454" s="80"/>
      <c r="B454" s="57" t="s">
        <v>1400</v>
      </c>
      <c r="C454" s="182"/>
      <c r="D454" s="260">
        <f>+SUM(D455:D472)</f>
        <v>25780</v>
      </c>
      <c r="E454" s="182"/>
      <c r="F454" s="182"/>
      <c r="G454" s="182"/>
      <c r="H454" s="301"/>
      <c r="I454" s="182"/>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6"/>
      <c r="AL454" s="36"/>
      <c r="AM454" s="36"/>
      <c r="AN454" s="35"/>
      <c r="AO454" s="35"/>
      <c r="AP454" s="35"/>
      <c r="AQ454" s="35"/>
      <c r="AR454" s="35"/>
      <c r="AS454" s="35"/>
      <c r="AT454" s="35"/>
      <c r="AU454" s="35"/>
      <c r="AV454" s="35"/>
      <c r="AW454" s="35"/>
      <c r="AX454" s="35"/>
      <c r="AY454" s="35"/>
      <c r="AZ454" s="35"/>
      <c r="BA454" s="35"/>
      <c r="BB454" s="35"/>
      <c r="BC454" s="35"/>
      <c r="BD454" s="35"/>
      <c r="BE454" s="35"/>
      <c r="BF454" s="35"/>
      <c r="BG454" s="35"/>
      <c r="BH454" s="35"/>
      <c r="BI454" s="35"/>
      <c r="BJ454" s="35"/>
      <c r="BK454" s="35"/>
      <c r="BL454" s="35"/>
      <c r="BM454" s="35"/>
      <c r="BN454" s="35"/>
      <c r="BO454" s="35"/>
      <c r="BP454" s="35"/>
      <c r="BQ454" s="35"/>
      <c r="BR454" s="35"/>
      <c r="BS454" s="35"/>
      <c r="BT454" s="35"/>
      <c r="BU454" s="35"/>
      <c r="BV454" s="35"/>
      <c r="BW454" s="35"/>
      <c r="BX454" s="35"/>
      <c r="BY454" s="35"/>
      <c r="BZ454" s="35"/>
      <c r="CA454" s="35"/>
      <c r="CB454" s="35"/>
      <c r="CC454" s="35"/>
      <c r="CD454" s="35"/>
      <c r="CE454" s="35"/>
      <c r="CF454" s="35"/>
      <c r="CG454" s="35"/>
      <c r="CH454" s="35"/>
      <c r="CI454" s="35"/>
      <c r="CJ454" s="35"/>
      <c r="CK454" s="35"/>
      <c r="CL454" s="35"/>
      <c r="CM454" s="35"/>
      <c r="CN454" s="35"/>
      <c r="CO454" s="35"/>
      <c r="CP454" s="35"/>
      <c r="CQ454" s="35"/>
      <c r="CR454" s="35"/>
      <c r="CS454" s="35"/>
      <c r="CT454" s="35"/>
      <c r="CU454" s="35"/>
      <c r="CV454" s="35"/>
      <c r="CW454" s="35"/>
      <c r="CX454" s="35"/>
      <c r="CY454" s="35"/>
      <c r="CZ454" s="35"/>
      <c r="DA454" s="35"/>
      <c r="DB454" s="35"/>
      <c r="DC454" s="35"/>
      <c r="DD454" s="35"/>
      <c r="DE454" s="35"/>
      <c r="DF454" s="35"/>
      <c r="DG454" s="35"/>
      <c r="DH454" s="35"/>
      <c r="DI454" s="35"/>
      <c r="DJ454" s="35"/>
      <c r="DK454" s="35"/>
      <c r="DL454" s="35"/>
      <c r="DM454" s="35"/>
      <c r="DN454" s="35"/>
      <c r="DO454" s="35"/>
      <c r="DP454" s="35"/>
      <c r="DQ454" s="35"/>
      <c r="DR454" s="35"/>
      <c r="DS454" s="35"/>
      <c r="DT454" s="35"/>
      <c r="DU454" s="35"/>
      <c r="DV454" s="35"/>
      <c r="DW454" s="35"/>
      <c r="DX454" s="35"/>
      <c r="DY454" s="35"/>
      <c r="DZ454" s="35"/>
      <c r="EA454" s="35"/>
      <c r="EB454" s="35"/>
      <c r="EC454" s="35"/>
      <c r="ED454" s="35"/>
      <c r="EE454" s="35"/>
      <c r="EF454" s="35"/>
      <c r="EG454" s="35"/>
      <c r="EH454" s="35"/>
      <c r="EI454" s="35"/>
      <c r="EJ454" s="35"/>
      <c r="EK454" s="35"/>
      <c r="EL454" s="35"/>
      <c r="EM454" s="35"/>
      <c r="EN454" s="35"/>
      <c r="EO454" s="35"/>
      <c r="EP454" s="35"/>
      <c r="EQ454" s="35"/>
      <c r="ER454" s="35"/>
      <c r="ES454" s="35"/>
      <c r="ET454" s="35"/>
      <c r="EU454" s="35"/>
      <c r="EV454" s="35"/>
      <c r="EW454" s="35"/>
      <c r="EX454" s="35"/>
      <c r="EY454" s="35"/>
      <c r="EZ454" s="35"/>
      <c r="FA454" s="35"/>
      <c r="FB454" s="35"/>
      <c r="FC454" s="35"/>
      <c r="FD454" s="35"/>
      <c r="FE454" s="35"/>
      <c r="FF454" s="35"/>
      <c r="FG454" s="35"/>
      <c r="FH454" s="35"/>
      <c r="FI454" s="35"/>
      <c r="FJ454" s="35"/>
      <c r="FK454" s="35"/>
      <c r="FL454" s="35"/>
      <c r="FM454" s="35"/>
      <c r="FN454" s="35"/>
      <c r="FO454" s="35"/>
      <c r="FP454" s="35"/>
      <c r="FQ454" s="35"/>
      <c r="FR454" s="35"/>
      <c r="FS454" s="35"/>
      <c r="FT454" s="35"/>
      <c r="FU454" s="35"/>
      <c r="FV454" s="35"/>
      <c r="FW454" s="35"/>
      <c r="FX454" s="35"/>
      <c r="FY454" s="35"/>
      <c r="FZ454" s="35"/>
      <c r="GA454" s="35"/>
      <c r="GB454" s="35"/>
      <c r="GC454" s="35"/>
      <c r="GD454" s="35"/>
      <c r="GE454" s="35"/>
      <c r="GF454" s="35"/>
      <c r="GG454" s="35"/>
      <c r="GH454" s="35"/>
      <c r="GI454" s="35"/>
      <c r="GJ454" s="35"/>
      <c r="GK454" s="35"/>
      <c r="GL454" s="35"/>
      <c r="GM454" s="35"/>
      <c r="GN454" s="35"/>
      <c r="GO454" s="35"/>
      <c r="GP454" s="35"/>
      <c r="GQ454" s="35"/>
      <c r="GR454" s="35"/>
      <c r="GS454" s="35"/>
      <c r="GT454" s="35"/>
      <c r="GU454" s="35"/>
      <c r="GV454" s="35"/>
      <c r="GW454" s="35"/>
      <c r="GX454" s="35"/>
      <c r="GY454" s="35"/>
      <c r="GZ454" s="35"/>
      <c r="HA454" s="35"/>
      <c r="HB454" s="35"/>
      <c r="HC454" s="35"/>
      <c r="HD454" s="35"/>
      <c r="HE454" s="35"/>
      <c r="HF454" s="35"/>
      <c r="HG454" s="35"/>
      <c r="HH454" s="35"/>
      <c r="HI454" s="35"/>
      <c r="HJ454" s="35"/>
      <c r="HK454" s="35"/>
      <c r="HL454" s="35"/>
      <c r="HM454" s="35"/>
      <c r="HN454" s="35"/>
      <c r="HO454" s="35"/>
      <c r="HP454" s="35"/>
      <c r="HQ454" s="35"/>
      <c r="HR454" s="35"/>
      <c r="HS454" s="35"/>
      <c r="HT454" s="35"/>
      <c r="HU454" s="35"/>
      <c r="HV454" s="35"/>
      <c r="HW454" s="35"/>
      <c r="HX454" s="35"/>
      <c r="HY454" s="35"/>
      <c r="HZ454" s="35"/>
      <c r="IA454" s="35"/>
      <c r="IB454" s="35"/>
      <c r="IC454" s="35"/>
      <c r="ID454" s="35"/>
      <c r="IE454" s="35"/>
      <c r="IF454" s="35"/>
      <c r="IG454" s="35"/>
      <c r="IH454" s="35"/>
      <c r="II454" s="35"/>
      <c r="IJ454" s="35"/>
      <c r="IK454" s="35"/>
      <c r="IL454" s="35"/>
      <c r="IM454" s="35"/>
    </row>
    <row r="455" spans="1:247" s="198" customFormat="1" ht="37.5" customHeight="1">
      <c r="A455" s="42">
        <v>16</v>
      </c>
      <c r="B455" s="24" t="s">
        <v>2400</v>
      </c>
      <c r="C455" s="42" t="s">
        <v>727</v>
      </c>
      <c r="D455" s="257">
        <v>1500</v>
      </c>
      <c r="E455" s="42" t="s">
        <v>2432</v>
      </c>
      <c r="F455" s="42" t="s">
        <v>2433</v>
      </c>
      <c r="G455" s="120"/>
      <c r="H455" s="431" t="s">
        <v>725</v>
      </c>
      <c r="I455" s="120"/>
    </row>
    <row r="456" spans="1:247" s="198" customFormat="1" ht="41.45" customHeight="1">
      <c r="A456" s="42">
        <v>17</v>
      </c>
      <c r="B456" s="24" t="s">
        <v>2401</v>
      </c>
      <c r="C456" s="42" t="s">
        <v>727</v>
      </c>
      <c r="D456" s="257">
        <v>1500</v>
      </c>
      <c r="E456" s="42" t="s">
        <v>2432</v>
      </c>
      <c r="F456" s="42" t="s">
        <v>2433</v>
      </c>
      <c r="G456" s="120"/>
      <c r="H456" s="431"/>
      <c r="I456" s="120"/>
    </row>
    <row r="457" spans="1:247" s="198" customFormat="1" ht="38.1" customHeight="1">
      <c r="A457" s="42">
        <v>18</v>
      </c>
      <c r="B457" s="24" t="s">
        <v>2402</v>
      </c>
      <c r="C457" s="42" t="s">
        <v>2403</v>
      </c>
      <c r="D457" s="257">
        <v>1500</v>
      </c>
      <c r="E457" s="42" t="s">
        <v>2432</v>
      </c>
      <c r="F457" s="42" t="s">
        <v>2433</v>
      </c>
      <c r="G457" s="120"/>
      <c r="H457" s="431"/>
      <c r="I457" s="120"/>
    </row>
    <row r="458" spans="1:247" s="198" customFormat="1" ht="37.5" customHeight="1">
      <c r="A458" s="42">
        <v>19</v>
      </c>
      <c r="B458" s="24" t="s">
        <v>2404</v>
      </c>
      <c r="C458" s="42" t="s">
        <v>2405</v>
      </c>
      <c r="D458" s="257">
        <v>900</v>
      </c>
      <c r="E458" s="42" t="s">
        <v>2432</v>
      </c>
      <c r="F458" s="42" t="s">
        <v>2434</v>
      </c>
      <c r="G458" s="120"/>
      <c r="H458" s="431"/>
      <c r="I458" s="120"/>
    </row>
    <row r="459" spans="1:247" s="198" customFormat="1" ht="41.1" customHeight="1">
      <c r="A459" s="42">
        <v>20</v>
      </c>
      <c r="B459" s="24" t="s">
        <v>2406</v>
      </c>
      <c r="C459" s="42" t="s">
        <v>2407</v>
      </c>
      <c r="D459" s="257">
        <v>2400</v>
      </c>
      <c r="E459" s="42" t="s">
        <v>2432</v>
      </c>
      <c r="F459" s="42" t="s">
        <v>2435</v>
      </c>
      <c r="G459" s="120"/>
      <c r="H459" s="431"/>
      <c r="I459" s="120"/>
    </row>
    <row r="460" spans="1:247" s="198" customFormat="1" ht="30">
      <c r="A460" s="42">
        <v>21</v>
      </c>
      <c r="B460" s="24" t="s">
        <v>2436</v>
      </c>
      <c r="C460" s="42" t="s">
        <v>2409</v>
      </c>
      <c r="D460" s="257">
        <v>550</v>
      </c>
      <c r="E460" s="42" t="s">
        <v>2437</v>
      </c>
      <c r="F460" s="42" t="s">
        <v>2438</v>
      </c>
      <c r="G460" s="120"/>
      <c r="H460" s="431"/>
      <c r="I460" s="120"/>
    </row>
    <row r="461" spans="1:247" s="198" customFormat="1" ht="30">
      <c r="A461" s="42">
        <v>22</v>
      </c>
      <c r="B461" s="24" t="s">
        <v>2439</v>
      </c>
      <c r="C461" s="42" t="s">
        <v>2411</v>
      </c>
      <c r="D461" s="257">
        <v>450</v>
      </c>
      <c r="E461" s="42" t="s">
        <v>2437</v>
      </c>
      <c r="F461" s="42" t="s">
        <v>2440</v>
      </c>
      <c r="G461" s="120"/>
      <c r="H461" s="431"/>
      <c r="I461" s="120"/>
    </row>
    <row r="462" spans="1:247" s="198" customFormat="1" ht="30">
      <c r="A462" s="42">
        <v>23</v>
      </c>
      <c r="B462" s="24" t="s">
        <v>2441</v>
      </c>
      <c r="C462" s="42" t="s">
        <v>1620</v>
      </c>
      <c r="D462" s="257">
        <v>450</v>
      </c>
      <c r="E462" s="42" t="s">
        <v>2442</v>
      </c>
      <c r="F462" s="42" t="s">
        <v>2440</v>
      </c>
      <c r="G462" s="120"/>
      <c r="H462" s="431"/>
      <c r="I462" s="120"/>
    </row>
    <row r="463" spans="1:247" s="198" customFormat="1" ht="30">
      <c r="A463" s="42">
        <v>24</v>
      </c>
      <c r="B463" s="24" t="s">
        <v>2443</v>
      </c>
      <c r="C463" s="42" t="s">
        <v>2414</v>
      </c>
      <c r="D463" s="257">
        <v>450</v>
      </c>
      <c r="E463" s="42" t="s">
        <v>2442</v>
      </c>
      <c r="F463" s="42" t="s">
        <v>2440</v>
      </c>
      <c r="G463" s="120"/>
      <c r="H463" s="431"/>
      <c r="I463" s="120"/>
    </row>
    <row r="464" spans="1:247" s="198" customFormat="1" ht="30">
      <c r="A464" s="42">
        <v>25</v>
      </c>
      <c r="B464" s="24" t="s">
        <v>2415</v>
      </c>
      <c r="C464" s="42" t="s">
        <v>2407</v>
      </c>
      <c r="D464" s="257">
        <v>450</v>
      </c>
      <c r="E464" s="42" t="s">
        <v>2437</v>
      </c>
      <c r="F464" s="42" t="s">
        <v>2440</v>
      </c>
      <c r="G464" s="120"/>
      <c r="H464" s="431"/>
      <c r="I464" s="120"/>
    </row>
    <row r="465" spans="1:39" s="198" customFormat="1" ht="31.5" customHeight="1">
      <c r="A465" s="42">
        <v>26</v>
      </c>
      <c r="B465" s="24" t="s">
        <v>2444</v>
      </c>
      <c r="C465" s="42" t="s">
        <v>2403</v>
      </c>
      <c r="D465" s="257">
        <v>550</v>
      </c>
      <c r="E465" s="42" t="s">
        <v>2437</v>
      </c>
      <c r="F465" s="42" t="s">
        <v>2438</v>
      </c>
      <c r="G465" s="120"/>
      <c r="H465" s="431"/>
      <c r="I465" s="120"/>
    </row>
    <row r="466" spans="1:39" s="198" customFormat="1" ht="36.6" customHeight="1">
      <c r="A466" s="42">
        <v>27</v>
      </c>
      <c r="B466" s="24" t="s">
        <v>2417</v>
      </c>
      <c r="C466" s="42" t="s">
        <v>1620</v>
      </c>
      <c r="D466" s="257">
        <v>1500</v>
      </c>
      <c r="E466" s="42" t="s">
        <v>2432</v>
      </c>
      <c r="F466" s="42" t="s">
        <v>2433</v>
      </c>
      <c r="G466" s="120"/>
      <c r="H466" s="431"/>
      <c r="I466" s="120"/>
    </row>
    <row r="467" spans="1:39" s="198" customFormat="1" ht="38.450000000000003" customHeight="1">
      <c r="A467" s="42">
        <v>28</v>
      </c>
      <c r="B467" s="24" t="s">
        <v>2418</v>
      </c>
      <c r="C467" s="42" t="s">
        <v>2419</v>
      </c>
      <c r="D467" s="257">
        <v>2300</v>
      </c>
      <c r="E467" s="42" t="s">
        <v>2432</v>
      </c>
      <c r="F467" s="42" t="s">
        <v>2445</v>
      </c>
      <c r="G467" s="120"/>
      <c r="H467" s="431"/>
      <c r="I467" s="120"/>
    </row>
    <row r="468" spans="1:39" s="198" customFormat="1" ht="36.6" customHeight="1">
      <c r="A468" s="42">
        <v>29</v>
      </c>
      <c r="B468" s="24" t="s">
        <v>2420</v>
      </c>
      <c r="C468" s="42" t="s">
        <v>2421</v>
      </c>
      <c r="D468" s="257">
        <v>1200</v>
      </c>
      <c r="E468" s="42" t="s">
        <v>2432</v>
      </c>
      <c r="F468" s="42" t="s">
        <v>2446</v>
      </c>
      <c r="G468" s="120"/>
      <c r="H468" s="431"/>
      <c r="I468" s="120"/>
    </row>
    <row r="469" spans="1:39" s="198" customFormat="1" ht="35.450000000000003" customHeight="1">
      <c r="A469" s="42">
        <v>30</v>
      </c>
      <c r="B469" s="24" t="s">
        <v>2422</v>
      </c>
      <c r="C469" s="42" t="s">
        <v>2399</v>
      </c>
      <c r="D469" s="257">
        <v>500</v>
      </c>
      <c r="E469" s="42" t="s">
        <v>2432</v>
      </c>
      <c r="F469" s="42" t="s">
        <v>2447</v>
      </c>
      <c r="G469" s="120"/>
      <c r="H469" s="431"/>
      <c r="I469" s="120"/>
    </row>
    <row r="470" spans="1:39" s="198" customFormat="1" ht="36.6" customHeight="1">
      <c r="A470" s="42">
        <v>31</v>
      </c>
      <c r="B470" s="24" t="s">
        <v>2423</v>
      </c>
      <c r="C470" s="42" t="s">
        <v>2424</v>
      </c>
      <c r="D470" s="257">
        <v>8000</v>
      </c>
      <c r="E470" s="42" t="s">
        <v>2432</v>
      </c>
      <c r="F470" s="42" t="s">
        <v>2434</v>
      </c>
      <c r="G470" s="120"/>
      <c r="H470" s="431"/>
      <c r="I470" s="120"/>
    </row>
    <row r="471" spans="1:39" s="198" customFormat="1" ht="38.1" customHeight="1">
      <c r="A471" s="42">
        <v>32</v>
      </c>
      <c r="B471" s="24" t="s">
        <v>2425</v>
      </c>
      <c r="C471" s="42" t="s">
        <v>2411</v>
      </c>
      <c r="D471" s="257">
        <v>700</v>
      </c>
      <c r="E471" s="42" t="s">
        <v>2432</v>
      </c>
      <c r="F471" s="42" t="s">
        <v>2448</v>
      </c>
      <c r="G471" s="120"/>
      <c r="H471" s="432"/>
      <c r="I471" s="120"/>
    </row>
    <row r="472" spans="1:39" s="198" customFormat="1" ht="27" customHeight="1">
      <c r="A472" s="42">
        <v>33</v>
      </c>
      <c r="B472" s="24" t="s">
        <v>1630</v>
      </c>
      <c r="C472" s="42"/>
      <c r="D472" s="257">
        <v>880</v>
      </c>
      <c r="E472" s="42"/>
      <c r="F472" s="42"/>
      <c r="G472" s="120"/>
      <c r="H472" s="221"/>
      <c r="I472" s="120"/>
    </row>
    <row r="473" spans="1:39" s="79" customFormat="1" ht="28.5" customHeight="1">
      <c r="A473" s="302"/>
      <c r="B473" s="57" t="s">
        <v>1364</v>
      </c>
      <c r="C473" s="303"/>
      <c r="D473" s="260">
        <f>+SUM(D474:D488)</f>
        <v>79200</v>
      </c>
      <c r="E473" s="303"/>
      <c r="F473" s="303"/>
      <c r="G473" s="303"/>
      <c r="H473" s="304"/>
      <c r="I473" s="303"/>
      <c r="J473" s="84"/>
      <c r="K473" s="84"/>
      <c r="L473" s="84"/>
      <c r="M473" s="84"/>
      <c r="N473" s="84"/>
      <c r="O473" s="84"/>
      <c r="P473" s="84"/>
      <c r="Q473" s="84"/>
      <c r="R473" s="84"/>
      <c r="S473" s="84"/>
      <c r="T473" s="84"/>
      <c r="U473" s="84"/>
      <c r="V473" s="84"/>
      <c r="W473" s="84"/>
      <c r="X473" s="84"/>
      <c r="Y473" s="84"/>
      <c r="Z473" s="84"/>
      <c r="AA473" s="84"/>
      <c r="AB473" s="84"/>
      <c r="AC473" s="84"/>
      <c r="AD473" s="84"/>
      <c r="AE473" s="84"/>
      <c r="AF473" s="84"/>
      <c r="AG473" s="84"/>
      <c r="AH473" s="84"/>
      <c r="AI473" s="84"/>
      <c r="AJ473" s="84"/>
      <c r="AK473" s="84"/>
      <c r="AL473" s="84"/>
      <c r="AM473" s="84"/>
    </row>
    <row r="474" spans="1:39" s="29" customFormat="1" ht="60" customHeight="1">
      <c r="A474" s="42">
        <v>1</v>
      </c>
      <c r="B474" s="24" t="s">
        <v>720</v>
      </c>
      <c r="C474" s="42" t="s">
        <v>721</v>
      </c>
      <c r="D474" s="279">
        <v>5500</v>
      </c>
      <c r="E474" s="42" t="s">
        <v>722</v>
      </c>
      <c r="F474" s="42" t="s">
        <v>723</v>
      </c>
      <c r="G474" s="42" t="s">
        <v>724</v>
      </c>
      <c r="H474" s="430" t="s">
        <v>725</v>
      </c>
      <c r="I474" s="42"/>
    </row>
    <row r="475" spans="1:39" s="29" customFormat="1" ht="38.450000000000003" customHeight="1">
      <c r="A475" s="42">
        <v>2</v>
      </c>
      <c r="B475" s="24" t="s">
        <v>726</v>
      </c>
      <c r="C475" s="42" t="s">
        <v>727</v>
      </c>
      <c r="D475" s="279">
        <v>5000</v>
      </c>
      <c r="E475" s="42" t="s">
        <v>728</v>
      </c>
      <c r="F475" s="42" t="s">
        <v>729</v>
      </c>
      <c r="G475" s="42" t="s">
        <v>730</v>
      </c>
      <c r="H475" s="431"/>
      <c r="I475" s="42"/>
    </row>
    <row r="476" spans="1:39" s="29" customFormat="1" ht="38.1" customHeight="1">
      <c r="A476" s="42">
        <v>3</v>
      </c>
      <c r="B476" s="24" t="s">
        <v>731</v>
      </c>
      <c r="C476" s="42" t="s">
        <v>727</v>
      </c>
      <c r="D476" s="279">
        <v>4500</v>
      </c>
      <c r="E476" s="42" t="s">
        <v>728</v>
      </c>
      <c r="F476" s="42" t="s">
        <v>732</v>
      </c>
      <c r="G476" s="42" t="s">
        <v>730</v>
      </c>
      <c r="H476" s="431"/>
      <c r="I476" s="42"/>
    </row>
    <row r="477" spans="1:39" s="29" customFormat="1" ht="29.45" customHeight="1">
      <c r="A477" s="42">
        <v>4</v>
      </c>
      <c r="B477" s="24" t="s">
        <v>733</v>
      </c>
      <c r="C477" s="42" t="s">
        <v>734</v>
      </c>
      <c r="D477" s="279">
        <v>4500</v>
      </c>
      <c r="E477" s="42" t="s">
        <v>735</v>
      </c>
      <c r="F477" s="42" t="s">
        <v>732</v>
      </c>
      <c r="G477" s="42" t="s">
        <v>736</v>
      </c>
      <c r="H477" s="431"/>
      <c r="I477" s="42"/>
    </row>
    <row r="478" spans="1:39" s="29" customFormat="1" ht="29.45" customHeight="1">
      <c r="A478" s="42">
        <v>5</v>
      </c>
      <c r="B478" s="24" t="s">
        <v>737</v>
      </c>
      <c r="C478" s="42" t="s">
        <v>738</v>
      </c>
      <c r="D478" s="279">
        <v>3000</v>
      </c>
      <c r="E478" s="42" t="s">
        <v>739</v>
      </c>
      <c r="F478" s="42" t="s">
        <v>740</v>
      </c>
      <c r="G478" s="42"/>
      <c r="H478" s="431"/>
      <c r="I478" s="42"/>
    </row>
    <row r="479" spans="1:39" s="29" customFormat="1" ht="33.950000000000003" customHeight="1">
      <c r="A479" s="42">
        <v>6</v>
      </c>
      <c r="B479" s="24" t="s">
        <v>741</v>
      </c>
      <c r="C479" s="42" t="s">
        <v>742</v>
      </c>
      <c r="D479" s="279">
        <v>3500</v>
      </c>
      <c r="E479" s="42" t="s">
        <v>743</v>
      </c>
      <c r="F479" s="42" t="s">
        <v>744</v>
      </c>
      <c r="G479" s="42"/>
      <c r="H479" s="431"/>
      <c r="I479" s="42"/>
    </row>
    <row r="480" spans="1:39" s="29" customFormat="1" ht="39.6" customHeight="1">
      <c r="A480" s="42">
        <v>7</v>
      </c>
      <c r="B480" s="24" t="s">
        <v>745</v>
      </c>
      <c r="C480" s="42" t="s">
        <v>746</v>
      </c>
      <c r="D480" s="279">
        <v>5000</v>
      </c>
      <c r="E480" s="42" t="s">
        <v>747</v>
      </c>
      <c r="F480" s="42" t="s">
        <v>748</v>
      </c>
      <c r="G480" s="42" t="s">
        <v>749</v>
      </c>
      <c r="H480" s="431"/>
      <c r="I480" s="120"/>
    </row>
    <row r="481" spans="1:247" s="29" customFormat="1" ht="38.1" customHeight="1">
      <c r="A481" s="42">
        <v>8</v>
      </c>
      <c r="B481" s="24" t="s">
        <v>2384</v>
      </c>
      <c r="C481" s="42" t="s">
        <v>2385</v>
      </c>
      <c r="D481" s="283">
        <v>4500</v>
      </c>
      <c r="E481" s="120" t="s">
        <v>2386</v>
      </c>
      <c r="F481" s="42" t="s">
        <v>2387</v>
      </c>
      <c r="G481" s="42" t="s">
        <v>2388</v>
      </c>
      <c r="H481" s="431"/>
      <c r="I481" s="120"/>
    </row>
    <row r="482" spans="1:247" s="29" customFormat="1" ht="39.950000000000003" customHeight="1">
      <c r="A482" s="42">
        <v>9</v>
      </c>
      <c r="B482" s="24" t="s">
        <v>2906</v>
      </c>
      <c r="C482" s="42" t="s">
        <v>2385</v>
      </c>
      <c r="D482" s="283">
        <v>3500</v>
      </c>
      <c r="E482" s="120" t="s">
        <v>2386</v>
      </c>
      <c r="F482" s="42" t="s">
        <v>2389</v>
      </c>
      <c r="G482" s="42" t="s">
        <v>2390</v>
      </c>
      <c r="H482" s="431"/>
      <c r="I482" s="120"/>
    </row>
    <row r="483" spans="1:247" s="29" customFormat="1" ht="37.5" customHeight="1">
      <c r="A483" s="42">
        <v>10</v>
      </c>
      <c r="B483" s="24" t="s">
        <v>2907</v>
      </c>
      <c r="C483" s="42" t="s">
        <v>2385</v>
      </c>
      <c r="D483" s="283">
        <v>700</v>
      </c>
      <c r="E483" s="120" t="s">
        <v>2386</v>
      </c>
      <c r="F483" s="42" t="s">
        <v>2391</v>
      </c>
      <c r="G483" s="42" t="s">
        <v>2392</v>
      </c>
      <c r="H483" s="431"/>
      <c r="I483" s="120"/>
    </row>
    <row r="484" spans="1:247" s="29" customFormat="1" ht="42.95" customHeight="1">
      <c r="A484" s="42">
        <v>11</v>
      </c>
      <c r="B484" s="24" t="s">
        <v>2905</v>
      </c>
      <c r="C484" s="42" t="s">
        <v>2385</v>
      </c>
      <c r="D484" s="284">
        <v>4000</v>
      </c>
      <c r="E484" s="120" t="s">
        <v>2426</v>
      </c>
      <c r="F484" s="17" t="s">
        <v>2393</v>
      </c>
      <c r="G484" s="17" t="s">
        <v>2394</v>
      </c>
      <c r="H484" s="431"/>
      <c r="I484" s="120"/>
    </row>
    <row r="485" spans="1:247" s="29" customFormat="1" ht="43.5" customHeight="1">
      <c r="A485" s="42">
        <v>12</v>
      </c>
      <c r="B485" s="24" t="s">
        <v>2903</v>
      </c>
      <c r="C485" s="42" t="s">
        <v>2385</v>
      </c>
      <c r="D485" s="284">
        <v>1000</v>
      </c>
      <c r="E485" s="70" t="s">
        <v>2386</v>
      </c>
      <c r="F485" s="120" t="s">
        <v>2427</v>
      </c>
      <c r="G485" s="17" t="s">
        <v>2395</v>
      </c>
      <c r="H485" s="431"/>
      <c r="I485" s="120"/>
    </row>
    <row r="486" spans="1:247" s="29" customFormat="1" ht="43.5" customHeight="1">
      <c r="A486" s="42">
        <v>13</v>
      </c>
      <c r="B486" s="24" t="s">
        <v>2904</v>
      </c>
      <c r="C486" s="42" t="s">
        <v>2385</v>
      </c>
      <c r="D486" s="284">
        <v>2000</v>
      </c>
      <c r="E486" s="70" t="s">
        <v>2396</v>
      </c>
      <c r="F486" s="120" t="s">
        <v>2428</v>
      </c>
      <c r="G486" s="17" t="s">
        <v>2397</v>
      </c>
      <c r="H486" s="431"/>
      <c r="I486" s="120"/>
    </row>
    <row r="487" spans="1:247" s="29" customFormat="1" ht="57.95" customHeight="1">
      <c r="A487" s="42">
        <v>14</v>
      </c>
      <c r="B487" s="24" t="s">
        <v>2902</v>
      </c>
      <c r="C487" s="42" t="s">
        <v>2385</v>
      </c>
      <c r="D487" s="305">
        <v>20000</v>
      </c>
      <c r="E487" s="70" t="s">
        <v>2386</v>
      </c>
      <c r="F487" s="42" t="s">
        <v>2429</v>
      </c>
      <c r="G487" s="17" t="s">
        <v>2397</v>
      </c>
      <c r="H487" s="431"/>
      <c r="I487" s="120"/>
    </row>
    <row r="488" spans="1:247" s="29" customFormat="1" ht="60">
      <c r="A488" s="42">
        <v>15</v>
      </c>
      <c r="B488" s="24" t="s">
        <v>2398</v>
      </c>
      <c r="C488" s="42" t="s">
        <v>2399</v>
      </c>
      <c r="D488" s="305">
        <v>12500</v>
      </c>
      <c r="E488" s="70" t="s">
        <v>2386</v>
      </c>
      <c r="F488" s="42" t="s">
        <v>2430</v>
      </c>
      <c r="G488" s="42" t="s">
        <v>2431</v>
      </c>
      <c r="H488" s="432"/>
      <c r="I488" s="120"/>
    </row>
    <row r="489" spans="1:247" s="28" customFormat="1" ht="28.5" customHeight="1">
      <c r="A489" s="182" t="s">
        <v>2821</v>
      </c>
      <c r="B489" s="247" t="s">
        <v>758</v>
      </c>
      <c r="C489" s="182"/>
      <c r="D489" s="256">
        <f>+D490+D575</f>
        <v>159295</v>
      </c>
      <c r="E489" s="182"/>
      <c r="F489" s="182"/>
      <c r="G489" s="182"/>
      <c r="H489" s="182"/>
      <c r="I489" s="182"/>
      <c r="J489" s="36"/>
      <c r="K489" s="36"/>
      <c r="L489" s="36"/>
      <c r="M489" s="36"/>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6"/>
      <c r="AK489" s="36"/>
      <c r="AL489" s="36"/>
      <c r="AM489" s="36"/>
      <c r="AN489" s="35"/>
      <c r="AO489" s="35"/>
      <c r="AP489" s="35"/>
      <c r="AQ489" s="35"/>
      <c r="AR489" s="35"/>
      <c r="AS489" s="35"/>
      <c r="AT489" s="35"/>
      <c r="AU489" s="35"/>
      <c r="AV489" s="35"/>
      <c r="AW489" s="35"/>
      <c r="AX489" s="35"/>
      <c r="AY489" s="35"/>
      <c r="AZ489" s="35"/>
      <c r="BA489" s="35"/>
      <c r="BB489" s="35"/>
      <c r="BC489" s="35"/>
      <c r="BD489" s="35"/>
      <c r="BE489" s="35"/>
      <c r="BF489" s="35"/>
      <c r="BG489" s="35"/>
      <c r="BH489" s="35"/>
      <c r="BI489" s="35"/>
      <c r="BJ489" s="35"/>
      <c r="BK489" s="35"/>
      <c r="BL489" s="35"/>
      <c r="BM489" s="35"/>
      <c r="BN489" s="35"/>
      <c r="BO489" s="35"/>
      <c r="BP489" s="35"/>
      <c r="BQ489" s="35"/>
      <c r="BR489" s="35"/>
      <c r="BS489" s="35"/>
      <c r="BT489" s="35"/>
      <c r="BU489" s="35"/>
      <c r="BV489" s="35"/>
      <c r="BW489" s="35"/>
      <c r="BX489" s="35"/>
      <c r="BY489" s="35"/>
      <c r="BZ489" s="35"/>
      <c r="CA489" s="35"/>
      <c r="CB489" s="35"/>
      <c r="CC489" s="35"/>
      <c r="CD489" s="35"/>
      <c r="CE489" s="35"/>
      <c r="CF489" s="35"/>
      <c r="CG489" s="35"/>
      <c r="CH489" s="35"/>
      <c r="CI489" s="35"/>
      <c r="CJ489" s="35"/>
      <c r="CK489" s="35"/>
      <c r="CL489" s="35"/>
      <c r="CM489" s="35"/>
      <c r="CN489" s="35"/>
      <c r="CO489" s="35"/>
      <c r="CP489" s="35"/>
      <c r="CQ489" s="35"/>
      <c r="CR489" s="35"/>
      <c r="CS489" s="35"/>
      <c r="CT489" s="35"/>
      <c r="CU489" s="35"/>
      <c r="CV489" s="35"/>
      <c r="CW489" s="35"/>
      <c r="CX489" s="35"/>
      <c r="CY489" s="35"/>
      <c r="CZ489" s="35"/>
      <c r="DA489" s="35"/>
      <c r="DB489" s="35"/>
      <c r="DC489" s="35"/>
      <c r="DD489" s="35"/>
      <c r="DE489" s="35"/>
      <c r="DF489" s="35"/>
      <c r="DG489" s="35"/>
      <c r="DH489" s="35"/>
      <c r="DI489" s="35"/>
      <c r="DJ489" s="35"/>
      <c r="DK489" s="35"/>
      <c r="DL489" s="35"/>
      <c r="DM489" s="35"/>
      <c r="DN489" s="35"/>
      <c r="DO489" s="35"/>
      <c r="DP489" s="35"/>
      <c r="DQ489" s="35"/>
      <c r="DR489" s="35"/>
      <c r="DS489" s="35"/>
      <c r="DT489" s="35"/>
      <c r="DU489" s="35"/>
      <c r="DV489" s="35"/>
      <c r="DW489" s="35"/>
      <c r="DX489" s="35"/>
      <c r="DY489" s="35"/>
      <c r="DZ489" s="35"/>
      <c r="EA489" s="35"/>
      <c r="EB489" s="35"/>
      <c r="EC489" s="35"/>
      <c r="ED489" s="35"/>
      <c r="EE489" s="35"/>
      <c r="EF489" s="35"/>
      <c r="EG489" s="35"/>
      <c r="EH489" s="35"/>
      <c r="EI489" s="35"/>
      <c r="EJ489" s="35"/>
      <c r="EK489" s="35"/>
      <c r="EL489" s="35"/>
      <c r="EM489" s="35"/>
      <c r="EN489" s="35"/>
      <c r="EO489" s="35"/>
      <c r="EP489" s="35"/>
      <c r="EQ489" s="35"/>
      <c r="ER489" s="35"/>
      <c r="ES489" s="35"/>
      <c r="ET489" s="35"/>
      <c r="EU489" s="35"/>
      <c r="EV489" s="35"/>
      <c r="EW489" s="35"/>
      <c r="EX489" s="35"/>
      <c r="EY489" s="35"/>
      <c r="EZ489" s="35"/>
      <c r="FA489" s="35"/>
      <c r="FB489" s="35"/>
      <c r="FC489" s="35"/>
      <c r="FD489" s="35"/>
      <c r="FE489" s="35"/>
      <c r="FF489" s="35"/>
      <c r="FG489" s="35"/>
      <c r="FH489" s="35"/>
      <c r="FI489" s="35"/>
      <c r="FJ489" s="35"/>
      <c r="FK489" s="35"/>
      <c r="FL489" s="35"/>
      <c r="FM489" s="35"/>
      <c r="FN489" s="35"/>
      <c r="FO489" s="35"/>
      <c r="FP489" s="35"/>
      <c r="FQ489" s="35"/>
      <c r="FR489" s="35"/>
      <c r="FS489" s="35"/>
      <c r="FT489" s="35"/>
      <c r="FU489" s="35"/>
      <c r="FV489" s="35"/>
      <c r="FW489" s="35"/>
      <c r="FX489" s="35"/>
      <c r="FY489" s="35"/>
      <c r="FZ489" s="35"/>
      <c r="GA489" s="35"/>
      <c r="GB489" s="35"/>
      <c r="GC489" s="35"/>
      <c r="GD489" s="35"/>
      <c r="GE489" s="35"/>
      <c r="GF489" s="35"/>
      <c r="GG489" s="35"/>
      <c r="GH489" s="35"/>
      <c r="GI489" s="35"/>
      <c r="GJ489" s="35"/>
      <c r="GK489" s="35"/>
      <c r="GL489" s="35"/>
      <c r="GM489" s="35"/>
      <c r="GN489" s="35"/>
      <c r="GO489" s="35"/>
      <c r="GP489" s="35"/>
      <c r="GQ489" s="35"/>
      <c r="GR489" s="35"/>
      <c r="GS489" s="35"/>
      <c r="GT489" s="35"/>
      <c r="GU489" s="35"/>
      <c r="GV489" s="35"/>
      <c r="GW489" s="35"/>
      <c r="GX489" s="35"/>
      <c r="GY489" s="35"/>
      <c r="GZ489" s="35"/>
      <c r="HA489" s="35"/>
      <c r="HB489" s="35"/>
      <c r="HC489" s="35"/>
      <c r="HD489" s="35"/>
      <c r="HE489" s="35"/>
      <c r="HF489" s="35"/>
      <c r="HG489" s="35"/>
      <c r="HH489" s="35"/>
      <c r="HI489" s="35"/>
      <c r="HJ489" s="35"/>
      <c r="HK489" s="35"/>
      <c r="HL489" s="35"/>
      <c r="HM489" s="35"/>
      <c r="HN489" s="35"/>
      <c r="HO489" s="35"/>
      <c r="HP489" s="35"/>
      <c r="HQ489" s="35"/>
      <c r="HR489" s="35"/>
      <c r="HS489" s="35"/>
      <c r="HT489" s="35"/>
      <c r="HU489" s="35"/>
      <c r="HV489" s="35"/>
      <c r="HW489" s="35"/>
      <c r="HX489" s="35"/>
      <c r="HY489" s="35"/>
      <c r="HZ489" s="35"/>
      <c r="IA489" s="35"/>
      <c r="IB489" s="35"/>
      <c r="IC489" s="35"/>
      <c r="ID489" s="35"/>
      <c r="IE489" s="35"/>
      <c r="IF489" s="35"/>
      <c r="IG489" s="35"/>
      <c r="IH489" s="35"/>
      <c r="II489" s="35"/>
      <c r="IJ489" s="35"/>
      <c r="IK489" s="35"/>
      <c r="IL489" s="35"/>
      <c r="IM489" s="35"/>
    </row>
    <row r="490" spans="1:247" s="40" customFormat="1" ht="27.6" customHeight="1">
      <c r="A490" s="189"/>
      <c r="B490" s="121" t="s">
        <v>1400</v>
      </c>
      <c r="C490" s="189"/>
      <c r="D490" s="260">
        <f>SUM(D491:D574)</f>
        <v>111750</v>
      </c>
      <c r="E490" s="189"/>
      <c r="F490" s="189"/>
      <c r="G490" s="189"/>
      <c r="H490" s="189"/>
      <c r="I490" s="306"/>
    </row>
    <row r="491" spans="1:247" s="40" customFormat="1" ht="90">
      <c r="A491" s="17">
        <v>1</v>
      </c>
      <c r="B491" s="16" t="s">
        <v>1894</v>
      </c>
      <c r="C491" s="17" t="s">
        <v>760</v>
      </c>
      <c r="D491" s="261">
        <v>2500</v>
      </c>
      <c r="E491" s="17" t="s">
        <v>2113</v>
      </c>
      <c r="F491" s="17" t="s">
        <v>2112</v>
      </c>
      <c r="G491" s="17" t="s">
        <v>2111</v>
      </c>
      <c r="H491" s="17" t="s">
        <v>2106</v>
      </c>
      <c r="I491" s="306"/>
    </row>
    <row r="492" spans="1:247" s="40" customFormat="1" ht="79.5" customHeight="1">
      <c r="A492" s="17">
        <v>2</v>
      </c>
      <c r="B492" s="16" t="s">
        <v>1893</v>
      </c>
      <c r="C492" s="17" t="s">
        <v>2110</v>
      </c>
      <c r="D492" s="261">
        <v>1700</v>
      </c>
      <c r="E492" s="17" t="s">
        <v>2109</v>
      </c>
      <c r="F492" s="17" t="s">
        <v>2108</v>
      </c>
      <c r="G492" s="17" t="s">
        <v>2107</v>
      </c>
      <c r="H492" s="17" t="s">
        <v>2106</v>
      </c>
      <c r="I492" s="70"/>
    </row>
    <row r="493" spans="1:247" s="40" customFormat="1" ht="79.5" customHeight="1">
      <c r="A493" s="17">
        <v>3</v>
      </c>
      <c r="B493" s="16" t="s">
        <v>1892</v>
      </c>
      <c r="C493" s="17" t="s">
        <v>819</v>
      </c>
      <c r="D493" s="261">
        <v>650</v>
      </c>
      <c r="E493" s="17" t="s">
        <v>2105</v>
      </c>
      <c r="F493" s="17" t="s">
        <v>2104</v>
      </c>
      <c r="G493" s="17" t="s">
        <v>2103</v>
      </c>
      <c r="H493" s="17" t="s">
        <v>781</v>
      </c>
      <c r="I493" s="70"/>
    </row>
    <row r="494" spans="1:247" s="40" customFormat="1" ht="90">
      <c r="A494" s="17">
        <v>4</v>
      </c>
      <c r="B494" s="16" t="s">
        <v>1891</v>
      </c>
      <c r="C494" s="17" t="s">
        <v>797</v>
      </c>
      <c r="D494" s="261">
        <v>800</v>
      </c>
      <c r="E494" s="17" t="s">
        <v>2102</v>
      </c>
      <c r="F494" s="17" t="s">
        <v>2101</v>
      </c>
      <c r="G494" s="17" t="s">
        <v>2100</v>
      </c>
      <c r="H494" s="17" t="s">
        <v>781</v>
      </c>
      <c r="I494" s="70"/>
    </row>
    <row r="495" spans="1:247" s="40" customFormat="1" ht="83.1" customHeight="1">
      <c r="A495" s="17">
        <v>5</v>
      </c>
      <c r="B495" s="16" t="s">
        <v>1890</v>
      </c>
      <c r="C495" s="17" t="s">
        <v>1977</v>
      </c>
      <c r="D495" s="261">
        <v>350</v>
      </c>
      <c r="E495" s="17" t="s">
        <v>2099</v>
      </c>
      <c r="F495" s="17" t="s">
        <v>2098</v>
      </c>
      <c r="G495" s="17" t="s">
        <v>2059</v>
      </c>
      <c r="H495" s="17" t="s">
        <v>781</v>
      </c>
      <c r="I495" s="70"/>
    </row>
    <row r="496" spans="1:247" s="40" customFormat="1" ht="86.1" customHeight="1">
      <c r="A496" s="17">
        <v>6</v>
      </c>
      <c r="B496" s="16" t="s">
        <v>1889</v>
      </c>
      <c r="C496" s="17" t="s">
        <v>2018</v>
      </c>
      <c r="D496" s="261">
        <v>1450</v>
      </c>
      <c r="E496" s="17" t="s">
        <v>2097</v>
      </c>
      <c r="F496" s="17" t="s">
        <v>2096</v>
      </c>
      <c r="G496" s="17" t="s">
        <v>2095</v>
      </c>
      <c r="H496" s="17" t="s">
        <v>781</v>
      </c>
      <c r="I496" s="70"/>
    </row>
    <row r="497" spans="1:9" s="40" customFormat="1" ht="84.95" customHeight="1">
      <c r="A497" s="17">
        <v>7</v>
      </c>
      <c r="B497" s="16" t="s">
        <v>1888</v>
      </c>
      <c r="C497" s="17" t="s">
        <v>760</v>
      </c>
      <c r="D497" s="261">
        <v>320</v>
      </c>
      <c r="E497" s="17" t="s">
        <v>2046</v>
      </c>
      <c r="F497" s="17" t="s">
        <v>2094</v>
      </c>
      <c r="G497" s="17" t="s">
        <v>2093</v>
      </c>
      <c r="H497" s="17" t="s">
        <v>781</v>
      </c>
      <c r="I497" s="70"/>
    </row>
    <row r="498" spans="1:9" s="40" customFormat="1" ht="78.599999999999994" customHeight="1">
      <c r="A498" s="17">
        <v>8</v>
      </c>
      <c r="B498" s="16" t="s">
        <v>1887</v>
      </c>
      <c r="C498" s="17" t="s">
        <v>1968</v>
      </c>
      <c r="D498" s="261">
        <v>1500</v>
      </c>
      <c r="E498" s="17" t="s">
        <v>2076</v>
      </c>
      <c r="F498" s="17" t="s">
        <v>2092</v>
      </c>
      <c r="G498" s="17" t="s">
        <v>2091</v>
      </c>
      <c r="H498" s="17" t="s">
        <v>781</v>
      </c>
      <c r="I498" s="70"/>
    </row>
    <row r="499" spans="1:9" s="40" customFormat="1" ht="86.1" customHeight="1">
      <c r="A499" s="17">
        <v>9</v>
      </c>
      <c r="B499" s="16" t="s">
        <v>1886</v>
      </c>
      <c r="C499" s="17" t="s">
        <v>850</v>
      </c>
      <c r="D499" s="261">
        <v>700</v>
      </c>
      <c r="E499" s="17" t="s">
        <v>2090</v>
      </c>
      <c r="F499" s="17" t="s">
        <v>2089</v>
      </c>
      <c r="G499" s="17" t="s">
        <v>2088</v>
      </c>
      <c r="H499" s="17" t="s">
        <v>781</v>
      </c>
      <c r="I499" s="70"/>
    </row>
    <row r="500" spans="1:9" s="40" customFormat="1" ht="80.099999999999994" customHeight="1">
      <c r="A500" s="17">
        <v>10</v>
      </c>
      <c r="B500" s="16" t="s">
        <v>1885</v>
      </c>
      <c r="C500" s="17" t="s">
        <v>829</v>
      </c>
      <c r="D500" s="261">
        <v>1700</v>
      </c>
      <c r="E500" s="17" t="s">
        <v>2087</v>
      </c>
      <c r="F500" s="17" t="s">
        <v>2086</v>
      </c>
      <c r="G500" s="17" t="s">
        <v>2085</v>
      </c>
      <c r="H500" s="17" t="s">
        <v>781</v>
      </c>
      <c r="I500" s="70"/>
    </row>
    <row r="501" spans="1:9" s="40" customFormat="1" ht="78" customHeight="1">
      <c r="A501" s="17">
        <v>11</v>
      </c>
      <c r="B501" s="16" t="s">
        <v>1884</v>
      </c>
      <c r="C501" s="17" t="s">
        <v>2084</v>
      </c>
      <c r="D501" s="261">
        <v>3600</v>
      </c>
      <c r="E501" s="17" t="s">
        <v>2083</v>
      </c>
      <c r="F501" s="17" t="s">
        <v>2082</v>
      </c>
      <c r="G501" s="17" t="s">
        <v>2081</v>
      </c>
      <c r="H501" s="17" t="s">
        <v>781</v>
      </c>
      <c r="I501" s="70"/>
    </row>
    <row r="502" spans="1:9" s="40" customFormat="1" ht="80.099999999999994" customHeight="1">
      <c r="A502" s="17">
        <v>12</v>
      </c>
      <c r="B502" s="16" t="s">
        <v>1883</v>
      </c>
      <c r="C502" s="17" t="s">
        <v>760</v>
      </c>
      <c r="D502" s="261">
        <v>250</v>
      </c>
      <c r="E502" s="17" t="s">
        <v>2080</v>
      </c>
      <c r="F502" s="17" t="s">
        <v>2079</v>
      </c>
      <c r="G502" s="17" t="s">
        <v>2059</v>
      </c>
      <c r="H502" s="17" t="s">
        <v>781</v>
      </c>
      <c r="I502" s="70"/>
    </row>
    <row r="503" spans="1:9" s="40" customFormat="1" ht="83.45" customHeight="1">
      <c r="A503" s="17">
        <v>13</v>
      </c>
      <c r="B503" s="16" t="s">
        <v>1882</v>
      </c>
      <c r="C503" s="17" t="s">
        <v>1977</v>
      </c>
      <c r="D503" s="261">
        <v>400</v>
      </c>
      <c r="E503" s="17" t="s">
        <v>1976</v>
      </c>
      <c r="F503" s="17" t="s">
        <v>2078</v>
      </c>
      <c r="G503" s="17" t="s">
        <v>2077</v>
      </c>
      <c r="H503" s="17" t="s">
        <v>781</v>
      </c>
      <c r="I503" s="70"/>
    </row>
    <row r="504" spans="1:9" s="40" customFormat="1" ht="82.5" customHeight="1">
      <c r="A504" s="17">
        <v>14</v>
      </c>
      <c r="B504" s="16" t="s">
        <v>1881</v>
      </c>
      <c r="C504" s="17" t="s">
        <v>1968</v>
      </c>
      <c r="D504" s="261">
        <v>650</v>
      </c>
      <c r="E504" s="17" t="s">
        <v>2076</v>
      </c>
      <c r="F504" s="17" t="s">
        <v>2075</v>
      </c>
      <c r="G504" s="17" t="s">
        <v>2074</v>
      </c>
      <c r="H504" s="17" t="s">
        <v>781</v>
      </c>
      <c r="I504" s="70"/>
    </row>
    <row r="505" spans="1:9" s="40" customFormat="1" ht="78.599999999999994" customHeight="1">
      <c r="A505" s="17">
        <v>15</v>
      </c>
      <c r="B505" s="16" t="s">
        <v>1880</v>
      </c>
      <c r="C505" s="17" t="s">
        <v>2018</v>
      </c>
      <c r="D505" s="261">
        <v>950</v>
      </c>
      <c r="E505" s="17" t="s">
        <v>2073</v>
      </c>
      <c r="F505" s="17" t="s">
        <v>2072</v>
      </c>
      <c r="G505" s="17" t="s">
        <v>2071</v>
      </c>
      <c r="H505" s="17" t="s">
        <v>781</v>
      </c>
      <c r="I505" s="70"/>
    </row>
    <row r="506" spans="1:9" s="40" customFormat="1" ht="82.5" customHeight="1">
      <c r="A506" s="17">
        <v>16</v>
      </c>
      <c r="B506" s="16" t="s">
        <v>1879</v>
      </c>
      <c r="C506" s="17" t="s">
        <v>2070</v>
      </c>
      <c r="D506" s="261">
        <v>3500</v>
      </c>
      <c r="E506" s="17" t="s">
        <v>2069</v>
      </c>
      <c r="F506" s="17" t="s">
        <v>2068</v>
      </c>
      <c r="G506" s="17" t="s">
        <v>2067</v>
      </c>
      <c r="H506" s="17" t="s">
        <v>781</v>
      </c>
      <c r="I506" s="70"/>
    </row>
    <row r="507" spans="1:9" s="40" customFormat="1" ht="79.5" customHeight="1">
      <c r="A507" s="17">
        <v>17</v>
      </c>
      <c r="B507" s="16" t="s">
        <v>1878</v>
      </c>
      <c r="C507" s="17" t="s">
        <v>764</v>
      </c>
      <c r="D507" s="261">
        <v>1300</v>
      </c>
      <c r="E507" s="17" t="s">
        <v>2066</v>
      </c>
      <c r="F507" s="17" t="s">
        <v>2065</v>
      </c>
      <c r="G507" s="17" t="s">
        <v>2064</v>
      </c>
      <c r="H507" s="17" t="s">
        <v>781</v>
      </c>
      <c r="I507" s="70"/>
    </row>
    <row r="508" spans="1:9" s="40" customFormat="1" ht="83.1" customHeight="1">
      <c r="A508" s="17">
        <v>18</v>
      </c>
      <c r="B508" s="16" t="s">
        <v>1877</v>
      </c>
      <c r="C508" s="17" t="s">
        <v>792</v>
      </c>
      <c r="D508" s="261">
        <v>540</v>
      </c>
      <c r="E508" s="17" t="s">
        <v>2063</v>
      </c>
      <c r="F508" s="17" t="s">
        <v>2062</v>
      </c>
      <c r="G508" s="17" t="s">
        <v>2061</v>
      </c>
      <c r="H508" s="17" t="s">
        <v>781</v>
      </c>
      <c r="I508" s="70"/>
    </row>
    <row r="509" spans="1:9" s="40" customFormat="1" ht="84.95" customHeight="1">
      <c r="A509" s="17">
        <v>19</v>
      </c>
      <c r="B509" s="16" t="s">
        <v>1831</v>
      </c>
      <c r="C509" s="17" t="s">
        <v>2018</v>
      </c>
      <c r="D509" s="261">
        <v>200</v>
      </c>
      <c r="E509" s="17" t="s">
        <v>2060</v>
      </c>
      <c r="F509" s="17" t="s">
        <v>2041</v>
      </c>
      <c r="G509" s="17" t="s">
        <v>2059</v>
      </c>
      <c r="H509" s="17" t="s">
        <v>781</v>
      </c>
      <c r="I509" s="70" t="s">
        <v>1903</v>
      </c>
    </row>
    <row r="510" spans="1:9" s="40" customFormat="1" ht="82.5" customHeight="1">
      <c r="A510" s="17">
        <v>20</v>
      </c>
      <c r="B510" s="16" t="s">
        <v>1876</v>
      </c>
      <c r="C510" s="17" t="s">
        <v>787</v>
      </c>
      <c r="D510" s="261">
        <v>3600</v>
      </c>
      <c r="E510" s="17" t="s">
        <v>2058</v>
      </c>
      <c r="F510" s="17" t="s">
        <v>2057</v>
      </c>
      <c r="G510" s="17" t="s">
        <v>2056</v>
      </c>
      <c r="H510" s="17" t="s">
        <v>781</v>
      </c>
      <c r="I510" s="70"/>
    </row>
    <row r="511" spans="1:9" s="40" customFormat="1" ht="84.6" customHeight="1">
      <c r="A511" s="17">
        <v>21</v>
      </c>
      <c r="B511" s="16" t="s">
        <v>1875</v>
      </c>
      <c r="C511" s="17" t="s">
        <v>2055</v>
      </c>
      <c r="D511" s="261">
        <v>300</v>
      </c>
      <c r="E511" s="17" t="s">
        <v>2054</v>
      </c>
      <c r="F511" s="17" t="s">
        <v>2045</v>
      </c>
      <c r="G511" s="17" t="s">
        <v>2053</v>
      </c>
      <c r="H511" s="17" t="s">
        <v>781</v>
      </c>
      <c r="I511" s="70"/>
    </row>
    <row r="512" spans="1:9" s="40" customFormat="1" ht="79.5" customHeight="1">
      <c r="A512" s="17">
        <v>22</v>
      </c>
      <c r="B512" s="16" t="s">
        <v>1874</v>
      </c>
      <c r="C512" s="17" t="s">
        <v>1968</v>
      </c>
      <c r="D512" s="261">
        <v>2800</v>
      </c>
      <c r="E512" s="17" t="s">
        <v>2052</v>
      </c>
      <c r="F512" s="17" t="s">
        <v>2051</v>
      </c>
      <c r="G512" s="17" t="s">
        <v>2050</v>
      </c>
      <c r="H512" s="17" t="s">
        <v>781</v>
      </c>
      <c r="I512" s="70"/>
    </row>
    <row r="513" spans="1:9" s="40" customFormat="1" ht="81.599999999999994" customHeight="1">
      <c r="A513" s="17">
        <v>23</v>
      </c>
      <c r="B513" s="16" t="s">
        <v>1873</v>
      </c>
      <c r="C513" s="17" t="s">
        <v>860</v>
      </c>
      <c r="D513" s="261">
        <v>3000</v>
      </c>
      <c r="E513" s="17" t="s">
        <v>2049</v>
      </c>
      <c r="F513" s="17" t="s">
        <v>2048</v>
      </c>
      <c r="G513" s="17" t="s">
        <v>2047</v>
      </c>
      <c r="H513" s="17" t="s">
        <v>781</v>
      </c>
      <c r="I513" s="70"/>
    </row>
    <row r="514" spans="1:9" s="40" customFormat="1" ht="85.5" customHeight="1">
      <c r="A514" s="17">
        <v>24</v>
      </c>
      <c r="B514" s="16" t="s">
        <v>1830</v>
      </c>
      <c r="C514" s="17" t="s">
        <v>760</v>
      </c>
      <c r="D514" s="261">
        <v>250</v>
      </c>
      <c r="E514" s="17" t="s">
        <v>2046</v>
      </c>
      <c r="F514" s="17" t="s">
        <v>2045</v>
      </c>
      <c r="G514" s="17" t="s">
        <v>2044</v>
      </c>
      <c r="H514" s="17" t="s">
        <v>781</v>
      </c>
      <c r="I514" s="70" t="s">
        <v>1903</v>
      </c>
    </row>
    <row r="515" spans="1:9" s="40" customFormat="1" ht="82.5" customHeight="1">
      <c r="A515" s="17">
        <v>25</v>
      </c>
      <c r="B515" s="16" t="s">
        <v>1829</v>
      </c>
      <c r="C515" s="17" t="s">
        <v>2043</v>
      </c>
      <c r="D515" s="261">
        <v>250</v>
      </c>
      <c r="E515" s="17" t="s">
        <v>2042</v>
      </c>
      <c r="F515" s="17" t="s">
        <v>2041</v>
      </c>
      <c r="G515" s="17" t="s">
        <v>2040</v>
      </c>
      <c r="H515" s="17" t="s">
        <v>781</v>
      </c>
      <c r="I515" s="70" t="s">
        <v>1903</v>
      </c>
    </row>
    <row r="516" spans="1:9" s="40" customFormat="1" ht="83.45" customHeight="1">
      <c r="A516" s="17">
        <v>26</v>
      </c>
      <c r="B516" s="16" t="s">
        <v>1828</v>
      </c>
      <c r="C516" s="17" t="s">
        <v>2018</v>
      </c>
      <c r="D516" s="261">
        <v>320</v>
      </c>
      <c r="E516" s="17" t="s">
        <v>2039</v>
      </c>
      <c r="F516" s="17" t="s">
        <v>2038</v>
      </c>
      <c r="G516" s="17" t="s">
        <v>2037</v>
      </c>
      <c r="H516" s="17" t="s">
        <v>781</v>
      </c>
      <c r="I516" s="70" t="s">
        <v>1903</v>
      </c>
    </row>
    <row r="517" spans="1:9" s="40" customFormat="1" ht="48" customHeight="1">
      <c r="A517" s="17">
        <v>27</v>
      </c>
      <c r="B517" s="16" t="s">
        <v>1872</v>
      </c>
      <c r="C517" s="17" t="s">
        <v>797</v>
      </c>
      <c r="D517" s="256">
        <v>2500</v>
      </c>
      <c r="E517" s="17" t="s">
        <v>2010</v>
      </c>
      <c r="F517" s="17" t="s">
        <v>2036</v>
      </c>
      <c r="G517" s="17" t="s">
        <v>1969</v>
      </c>
      <c r="H517" s="17" t="s">
        <v>756</v>
      </c>
      <c r="I517" s="70"/>
    </row>
    <row r="518" spans="1:9" s="40" customFormat="1" ht="57.95" customHeight="1">
      <c r="A518" s="17">
        <v>28</v>
      </c>
      <c r="B518" s="16" t="s">
        <v>1871</v>
      </c>
      <c r="C518" s="17" t="s">
        <v>797</v>
      </c>
      <c r="D518" s="256">
        <v>650</v>
      </c>
      <c r="E518" s="17" t="s">
        <v>2010</v>
      </c>
      <c r="F518" s="17" t="s">
        <v>2035</v>
      </c>
      <c r="G518" s="17" t="s">
        <v>1969</v>
      </c>
      <c r="H518" s="17" t="s">
        <v>756</v>
      </c>
      <c r="I518" s="70"/>
    </row>
    <row r="519" spans="1:9" s="40" customFormat="1" ht="60">
      <c r="A519" s="17">
        <v>29</v>
      </c>
      <c r="B519" s="16" t="s">
        <v>1870</v>
      </c>
      <c r="C519" s="17" t="s">
        <v>797</v>
      </c>
      <c r="D519" s="256">
        <v>3900</v>
      </c>
      <c r="E519" s="17" t="s">
        <v>2010</v>
      </c>
      <c r="F519" s="17" t="s">
        <v>2034</v>
      </c>
      <c r="G519" s="17" t="s">
        <v>1969</v>
      </c>
      <c r="H519" s="17" t="s">
        <v>756</v>
      </c>
      <c r="I519" s="70"/>
    </row>
    <row r="520" spans="1:9" s="40" customFormat="1" ht="60">
      <c r="A520" s="17">
        <v>30</v>
      </c>
      <c r="B520" s="16" t="s">
        <v>1869</v>
      </c>
      <c r="C520" s="17" t="s">
        <v>797</v>
      </c>
      <c r="D520" s="256">
        <v>780</v>
      </c>
      <c r="E520" s="17" t="s">
        <v>2010</v>
      </c>
      <c r="F520" s="17" t="s">
        <v>2033</v>
      </c>
      <c r="G520" s="17" t="s">
        <v>1969</v>
      </c>
      <c r="H520" s="17" t="s">
        <v>756</v>
      </c>
      <c r="I520" s="70"/>
    </row>
    <row r="521" spans="1:9" s="40" customFormat="1" ht="60">
      <c r="A521" s="17">
        <v>31</v>
      </c>
      <c r="B521" s="16" t="s">
        <v>1827</v>
      </c>
      <c r="C521" s="17" t="s">
        <v>797</v>
      </c>
      <c r="D521" s="256">
        <v>260</v>
      </c>
      <c r="E521" s="17" t="s">
        <v>2010</v>
      </c>
      <c r="F521" s="17" t="s">
        <v>2032</v>
      </c>
      <c r="G521" s="17" t="s">
        <v>1969</v>
      </c>
      <c r="H521" s="17" t="s">
        <v>756</v>
      </c>
      <c r="I521" s="70" t="s">
        <v>1903</v>
      </c>
    </row>
    <row r="522" spans="1:9" s="40" customFormat="1" ht="75">
      <c r="A522" s="17">
        <v>32</v>
      </c>
      <c r="B522" s="16" t="s">
        <v>1868</v>
      </c>
      <c r="C522" s="17" t="s">
        <v>797</v>
      </c>
      <c r="D522" s="256">
        <v>320</v>
      </c>
      <c r="E522" s="17" t="s">
        <v>2010</v>
      </c>
      <c r="F522" s="17" t="s">
        <v>2030</v>
      </c>
      <c r="G522" s="17" t="s">
        <v>1969</v>
      </c>
      <c r="H522" s="17" t="s">
        <v>756</v>
      </c>
      <c r="I522" s="70"/>
    </row>
    <row r="523" spans="1:9" s="40" customFormat="1" ht="60">
      <c r="A523" s="17">
        <v>33</v>
      </c>
      <c r="B523" s="16" t="s">
        <v>2031</v>
      </c>
      <c r="C523" s="17" t="s">
        <v>802</v>
      </c>
      <c r="D523" s="256">
        <v>300</v>
      </c>
      <c r="E523" s="17" t="s">
        <v>2010</v>
      </c>
      <c r="F523" s="17" t="s">
        <v>2030</v>
      </c>
      <c r="G523" s="17" t="s">
        <v>1969</v>
      </c>
      <c r="H523" s="17" t="s">
        <v>756</v>
      </c>
      <c r="I523" s="70"/>
    </row>
    <row r="524" spans="1:9" s="40" customFormat="1" ht="42.6" customHeight="1">
      <c r="A524" s="17">
        <v>34</v>
      </c>
      <c r="B524" s="16" t="s">
        <v>1866</v>
      </c>
      <c r="C524" s="17" t="s">
        <v>802</v>
      </c>
      <c r="D524" s="256">
        <v>1600</v>
      </c>
      <c r="E524" s="17" t="s">
        <v>2010</v>
      </c>
      <c r="F524" s="17" t="s">
        <v>2029</v>
      </c>
      <c r="G524" s="17" t="s">
        <v>1969</v>
      </c>
      <c r="H524" s="17" t="s">
        <v>756</v>
      </c>
      <c r="I524" s="70"/>
    </row>
    <row r="525" spans="1:9" s="40" customFormat="1" ht="42.6" customHeight="1">
      <c r="A525" s="17">
        <v>35</v>
      </c>
      <c r="B525" s="16" t="s">
        <v>1865</v>
      </c>
      <c r="C525" s="17" t="s">
        <v>2018</v>
      </c>
      <c r="D525" s="256">
        <v>500</v>
      </c>
      <c r="E525" s="17" t="s">
        <v>2010</v>
      </c>
      <c r="F525" s="17" t="s">
        <v>2028</v>
      </c>
      <c r="G525" s="17" t="s">
        <v>1969</v>
      </c>
      <c r="H525" s="17" t="s">
        <v>756</v>
      </c>
      <c r="I525" s="70"/>
    </row>
    <row r="526" spans="1:9" s="40" customFormat="1" ht="38.450000000000003" customHeight="1">
      <c r="A526" s="17">
        <v>36</v>
      </c>
      <c r="B526" s="16" t="s">
        <v>1864</v>
      </c>
      <c r="C526" s="17" t="s">
        <v>2025</v>
      </c>
      <c r="D526" s="256">
        <v>850</v>
      </c>
      <c r="E526" s="17" t="s">
        <v>2010</v>
      </c>
      <c r="F526" s="17" t="s">
        <v>2027</v>
      </c>
      <c r="G526" s="17" t="s">
        <v>1969</v>
      </c>
      <c r="H526" s="17" t="s">
        <v>756</v>
      </c>
      <c r="I526" s="70"/>
    </row>
    <row r="527" spans="1:9" s="40" customFormat="1" ht="40.5" customHeight="1">
      <c r="A527" s="17">
        <v>37</v>
      </c>
      <c r="B527" s="16" t="s">
        <v>1826</v>
      </c>
      <c r="C527" s="17" t="s">
        <v>2025</v>
      </c>
      <c r="D527" s="256">
        <v>500</v>
      </c>
      <c r="E527" s="17" t="s">
        <v>2010</v>
      </c>
      <c r="F527" s="17" t="s">
        <v>2026</v>
      </c>
      <c r="G527" s="17" t="s">
        <v>1969</v>
      </c>
      <c r="H527" s="17" t="s">
        <v>756</v>
      </c>
      <c r="I527" s="70" t="s">
        <v>1903</v>
      </c>
    </row>
    <row r="528" spans="1:9" s="40" customFormat="1" ht="45">
      <c r="A528" s="17">
        <v>38</v>
      </c>
      <c r="B528" s="16" t="s">
        <v>1863</v>
      </c>
      <c r="C528" s="17" t="s">
        <v>2025</v>
      </c>
      <c r="D528" s="256">
        <v>900</v>
      </c>
      <c r="E528" s="17" t="s">
        <v>813</v>
      </c>
      <c r="F528" s="17" t="s">
        <v>2024</v>
      </c>
      <c r="G528" s="17" t="s">
        <v>1969</v>
      </c>
      <c r="H528" s="17" t="s">
        <v>756</v>
      </c>
      <c r="I528" s="70"/>
    </row>
    <row r="529" spans="1:9" s="40" customFormat="1" ht="45">
      <c r="A529" s="17">
        <v>39</v>
      </c>
      <c r="B529" s="16" t="s">
        <v>1825</v>
      </c>
      <c r="C529" s="17" t="s">
        <v>2021</v>
      </c>
      <c r="D529" s="256">
        <v>320</v>
      </c>
      <c r="E529" s="17" t="s">
        <v>2010</v>
      </c>
      <c r="F529" s="17" t="s">
        <v>2023</v>
      </c>
      <c r="G529" s="17" t="s">
        <v>1969</v>
      </c>
      <c r="H529" s="17" t="s">
        <v>756</v>
      </c>
      <c r="I529" s="70" t="s">
        <v>1903</v>
      </c>
    </row>
    <row r="530" spans="1:9" s="40" customFormat="1" ht="45">
      <c r="A530" s="17">
        <v>40</v>
      </c>
      <c r="B530" s="16" t="s">
        <v>1862</v>
      </c>
      <c r="C530" s="17" t="s">
        <v>2021</v>
      </c>
      <c r="D530" s="256">
        <v>4000</v>
      </c>
      <c r="E530" s="17" t="s">
        <v>2010</v>
      </c>
      <c r="F530" s="17" t="s">
        <v>2022</v>
      </c>
      <c r="G530" s="17" t="s">
        <v>1969</v>
      </c>
      <c r="H530" s="17" t="s">
        <v>756</v>
      </c>
      <c r="I530" s="70"/>
    </row>
    <row r="531" spans="1:9" s="40" customFormat="1" ht="45">
      <c r="A531" s="17">
        <v>41</v>
      </c>
      <c r="B531" s="16" t="s">
        <v>1861</v>
      </c>
      <c r="C531" s="17" t="s">
        <v>2021</v>
      </c>
      <c r="D531" s="256">
        <v>300</v>
      </c>
      <c r="E531" s="17" t="s">
        <v>2010</v>
      </c>
      <c r="F531" s="17" t="s">
        <v>2020</v>
      </c>
      <c r="G531" s="17" t="s">
        <v>1969</v>
      </c>
      <c r="H531" s="17" t="s">
        <v>756</v>
      </c>
      <c r="I531" s="70"/>
    </row>
    <row r="532" spans="1:9" s="40" customFormat="1" ht="45">
      <c r="A532" s="17">
        <v>42</v>
      </c>
      <c r="B532" s="16" t="s">
        <v>1860</v>
      </c>
      <c r="C532" s="17" t="s">
        <v>2018</v>
      </c>
      <c r="D532" s="256">
        <v>2000</v>
      </c>
      <c r="E532" s="17" t="s">
        <v>2010</v>
      </c>
      <c r="F532" s="17" t="s">
        <v>2019</v>
      </c>
      <c r="G532" s="17" t="s">
        <v>1969</v>
      </c>
      <c r="H532" s="17" t="s">
        <v>756</v>
      </c>
      <c r="I532" s="70"/>
    </row>
    <row r="533" spans="1:9" s="40" customFormat="1" ht="51.6" customHeight="1">
      <c r="A533" s="17">
        <v>43</v>
      </c>
      <c r="B533" s="16" t="s">
        <v>1859</v>
      </c>
      <c r="C533" s="17" t="s">
        <v>2018</v>
      </c>
      <c r="D533" s="256">
        <v>1300</v>
      </c>
      <c r="E533" s="17" t="s">
        <v>2010</v>
      </c>
      <c r="F533" s="17" t="s">
        <v>2014</v>
      </c>
      <c r="G533" s="17" t="s">
        <v>1969</v>
      </c>
      <c r="H533" s="17" t="s">
        <v>756</v>
      </c>
      <c r="I533" s="70"/>
    </row>
    <row r="534" spans="1:9" s="40" customFormat="1" ht="46.5" customHeight="1">
      <c r="A534" s="17">
        <v>44</v>
      </c>
      <c r="B534" s="16" t="s">
        <v>1858</v>
      </c>
      <c r="C534" s="17" t="s">
        <v>812</v>
      </c>
      <c r="D534" s="256">
        <v>2000</v>
      </c>
      <c r="E534" s="17" t="s">
        <v>813</v>
      </c>
      <c r="F534" s="17" t="s">
        <v>2017</v>
      </c>
      <c r="G534" s="17" t="s">
        <v>1969</v>
      </c>
      <c r="H534" s="17" t="s">
        <v>756</v>
      </c>
      <c r="I534" s="70"/>
    </row>
    <row r="535" spans="1:9" s="40" customFormat="1" ht="45">
      <c r="A535" s="17">
        <v>45</v>
      </c>
      <c r="B535" s="16" t="s">
        <v>1857</v>
      </c>
      <c r="C535" s="17" t="s">
        <v>812</v>
      </c>
      <c r="D535" s="256">
        <v>1800</v>
      </c>
      <c r="E535" s="17" t="s">
        <v>813</v>
      </c>
      <c r="F535" s="17" t="s">
        <v>2016</v>
      </c>
      <c r="G535" s="17" t="s">
        <v>2015</v>
      </c>
      <c r="H535" s="17" t="s">
        <v>756</v>
      </c>
      <c r="I535" s="70"/>
    </row>
    <row r="536" spans="1:9" s="40" customFormat="1" ht="60">
      <c r="A536" s="17">
        <v>46</v>
      </c>
      <c r="B536" s="16" t="s">
        <v>1856</v>
      </c>
      <c r="C536" s="17" t="s">
        <v>764</v>
      </c>
      <c r="D536" s="256">
        <v>1200</v>
      </c>
      <c r="E536" s="17" t="s">
        <v>813</v>
      </c>
      <c r="F536" s="17" t="s">
        <v>2014</v>
      </c>
      <c r="G536" s="17" t="s">
        <v>1969</v>
      </c>
      <c r="H536" s="17" t="s">
        <v>756</v>
      </c>
      <c r="I536" s="70"/>
    </row>
    <row r="537" spans="1:9" s="40" customFormat="1" ht="54.95" customHeight="1">
      <c r="A537" s="17">
        <v>47</v>
      </c>
      <c r="B537" s="16" t="s">
        <v>1855</v>
      </c>
      <c r="C537" s="17" t="s">
        <v>819</v>
      </c>
      <c r="D537" s="256">
        <v>400</v>
      </c>
      <c r="E537" s="17" t="s">
        <v>2010</v>
      </c>
      <c r="F537" s="17" t="s">
        <v>2013</v>
      </c>
      <c r="G537" s="17" t="s">
        <v>1969</v>
      </c>
      <c r="H537" s="17" t="s">
        <v>756</v>
      </c>
      <c r="I537" s="70"/>
    </row>
    <row r="538" spans="1:9" s="40" customFormat="1" ht="60">
      <c r="A538" s="17">
        <v>48</v>
      </c>
      <c r="B538" s="16" t="s">
        <v>1854</v>
      </c>
      <c r="C538" s="17" t="s">
        <v>829</v>
      </c>
      <c r="D538" s="256">
        <v>1300</v>
      </c>
      <c r="E538" s="17" t="s">
        <v>2012</v>
      </c>
      <c r="F538" s="17" t="s">
        <v>2011</v>
      </c>
      <c r="G538" s="17" t="s">
        <v>1978</v>
      </c>
      <c r="H538" s="17" t="s">
        <v>756</v>
      </c>
      <c r="I538" s="70"/>
    </row>
    <row r="539" spans="1:9" s="40" customFormat="1" ht="55.5" customHeight="1">
      <c r="A539" s="17">
        <v>49</v>
      </c>
      <c r="B539" s="16" t="s">
        <v>1853</v>
      </c>
      <c r="C539" s="17" t="s">
        <v>819</v>
      </c>
      <c r="D539" s="256">
        <v>1200</v>
      </c>
      <c r="E539" s="17" t="s">
        <v>2010</v>
      </c>
      <c r="F539" s="17" t="s">
        <v>2009</v>
      </c>
      <c r="G539" s="17" t="s">
        <v>1969</v>
      </c>
      <c r="H539" s="17" t="s">
        <v>756</v>
      </c>
      <c r="I539" s="70"/>
    </row>
    <row r="540" spans="1:9" s="40" customFormat="1" ht="60">
      <c r="A540" s="17">
        <v>50</v>
      </c>
      <c r="B540" s="16" t="s">
        <v>2008</v>
      </c>
      <c r="C540" s="17" t="s">
        <v>826</v>
      </c>
      <c r="D540" s="256">
        <v>5000</v>
      </c>
      <c r="E540" s="17" t="s">
        <v>2007</v>
      </c>
      <c r="F540" s="17" t="s">
        <v>2006</v>
      </c>
      <c r="G540" s="17" t="s">
        <v>1997</v>
      </c>
      <c r="H540" s="17" t="s">
        <v>756</v>
      </c>
      <c r="I540" s="70"/>
    </row>
    <row r="541" spans="1:9" s="40" customFormat="1" ht="75">
      <c r="A541" s="17">
        <v>51</v>
      </c>
      <c r="B541" s="16" t="s">
        <v>2005</v>
      </c>
      <c r="C541" s="17" t="s">
        <v>826</v>
      </c>
      <c r="D541" s="256">
        <v>400</v>
      </c>
      <c r="E541" s="17" t="s">
        <v>2004</v>
      </c>
      <c r="F541" s="17" t="s">
        <v>2003</v>
      </c>
      <c r="G541" s="17" t="s">
        <v>1997</v>
      </c>
      <c r="H541" s="17" t="s">
        <v>756</v>
      </c>
      <c r="I541" s="70"/>
    </row>
    <row r="542" spans="1:9" s="40" customFormat="1" ht="60">
      <c r="A542" s="17">
        <v>52</v>
      </c>
      <c r="B542" s="16" t="s">
        <v>2002</v>
      </c>
      <c r="C542" s="17" t="s">
        <v>826</v>
      </c>
      <c r="D542" s="256">
        <v>1300</v>
      </c>
      <c r="E542" s="17" t="s">
        <v>2001</v>
      </c>
      <c r="F542" s="17" t="s">
        <v>2000</v>
      </c>
      <c r="G542" s="17" t="s">
        <v>1997</v>
      </c>
      <c r="H542" s="17" t="s">
        <v>756</v>
      </c>
      <c r="I542" s="70"/>
    </row>
    <row r="543" spans="1:9" s="40" customFormat="1" ht="45">
      <c r="A543" s="17">
        <v>53</v>
      </c>
      <c r="B543" s="16" t="s">
        <v>1849</v>
      </c>
      <c r="C543" s="17" t="s">
        <v>826</v>
      </c>
      <c r="D543" s="256">
        <v>400</v>
      </c>
      <c r="E543" s="17" t="s">
        <v>1999</v>
      </c>
      <c r="F543" s="17" t="s">
        <v>1998</v>
      </c>
      <c r="G543" s="17" t="s">
        <v>1997</v>
      </c>
      <c r="H543" s="17" t="s">
        <v>756</v>
      </c>
      <c r="I543" s="70"/>
    </row>
    <row r="544" spans="1:9" s="40" customFormat="1" ht="60.95" customHeight="1">
      <c r="A544" s="17">
        <v>54</v>
      </c>
      <c r="B544" s="16" t="s">
        <v>1848</v>
      </c>
      <c r="C544" s="17" t="s">
        <v>1990</v>
      </c>
      <c r="D544" s="256">
        <v>2000</v>
      </c>
      <c r="E544" s="17" t="s">
        <v>1996</v>
      </c>
      <c r="F544" s="17" t="s">
        <v>1986</v>
      </c>
      <c r="G544" s="17" t="s">
        <v>1978</v>
      </c>
      <c r="H544" s="17" t="s">
        <v>756</v>
      </c>
      <c r="I544" s="70"/>
    </row>
    <row r="545" spans="1:9" s="40" customFormat="1" ht="52.5" customHeight="1">
      <c r="A545" s="17">
        <v>55</v>
      </c>
      <c r="B545" s="16" t="s">
        <v>1847</v>
      </c>
      <c r="C545" s="17" t="s">
        <v>1990</v>
      </c>
      <c r="D545" s="256">
        <v>2000</v>
      </c>
      <c r="E545" s="17" t="s">
        <v>1995</v>
      </c>
      <c r="F545" s="17" t="s">
        <v>1986</v>
      </c>
      <c r="G545" s="17" t="s">
        <v>1978</v>
      </c>
      <c r="H545" s="17" t="s">
        <v>756</v>
      </c>
      <c r="I545" s="70"/>
    </row>
    <row r="546" spans="1:9" s="40" customFormat="1" ht="56.45" customHeight="1">
      <c r="A546" s="17">
        <v>56</v>
      </c>
      <c r="B546" s="16" t="s">
        <v>1994</v>
      </c>
      <c r="C546" s="17" t="s">
        <v>1990</v>
      </c>
      <c r="D546" s="256">
        <v>2500</v>
      </c>
      <c r="E546" s="17" t="s">
        <v>1993</v>
      </c>
      <c r="F546" s="17" t="s">
        <v>1992</v>
      </c>
      <c r="G546" s="17" t="s">
        <v>1978</v>
      </c>
      <c r="H546" s="17" t="s">
        <v>756</v>
      </c>
      <c r="I546" s="70"/>
    </row>
    <row r="547" spans="1:9" s="40" customFormat="1" ht="64.5" customHeight="1">
      <c r="A547" s="17">
        <v>57</v>
      </c>
      <c r="B547" s="16" t="s">
        <v>1991</v>
      </c>
      <c r="C547" s="17" t="s">
        <v>1990</v>
      </c>
      <c r="D547" s="256">
        <v>2000</v>
      </c>
      <c r="E547" s="17" t="s">
        <v>1989</v>
      </c>
      <c r="F547" s="17" t="s">
        <v>1986</v>
      </c>
      <c r="G547" s="17" t="s">
        <v>1978</v>
      </c>
      <c r="H547" s="17" t="s">
        <v>756</v>
      </c>
      <c r="I547" s="70"/>
    </row>
    <row r="548" spans="1:9" s="40" customFormat="1" ht="48.95" customHeight="1">
      <c r="A548" s="17">
        <v>58</v>
      </c>
      <c r="B548" s="16" t="s">
        <v>1844</v>
      </c>
      <c r="C548" s="17" t="s">
        <v>1988</v>
      </c>
      <c r="D548" s="256">
        <v>2000</v>
      </c>
      <c r="E548" s="17" t="s">
        <v>1987</v>
      </c>
      <c r="F548" s="17" t="s">
        <v>1986</v>
      </c>
      <c r="G548" s="17" t="s">
        <v>1978</v>
      </c>
      <c r="H548" s="17" t="s">
        <v>756</v>
      </c>
      <c r="I548" s="70"/>
    </row>
    <row r="549" spans="1:9" s="40" customFormat="1" ht="70.5" customHeight="1">
      <c r="A549" s="17">
        <v>59</v>
      </c>
      <c r="B549" s="16" t="s">
        <v>1843</v>
      </c>
      <c r="C549" s="17" t="s">
        <v>1985</v>
      </c>
      <c r="D549" s="256">
        <v>2500</v>
      </c>
      <c r="E549" s="17" t="s">
        <v>1984</v>
      </c>
      <c r="F549" s="17" t="s">
        <v>1983</v>
      </c>
      <c r="G549" s="17" t="s">
        <v>1978</v>
      </c>
      <c r="H549" s="17" t="s">
        <v>756</v>
      </c>
      <c r="I549" s="70"/>
    </row>
    <row r="550" spans="1:9" s="40" customFormat="1" ht="50.1" customHeight="1">
      <c r="A550" s="17">
        <v>60</v>
      </c>
      <c r="B550" s="16" t="s">
        <v>1842</v>
      </c>
      <c r="C550" s="17" t="s">
        <v>836</v>
      </c>
      <c r="D550" s="256">
        <v>300</v>
      </c>
      <c r="E550" s="17" t="s">
        <v>1982</v>
      </c>
      <c r="F550" s="17" t="s">
        <v>1979</v>
      </c>
      <c r="G550" s="17" t="s">
        <v>1978</v>
      </c>
      <c r="H550" s="17" t="s">
        <v>756</v>
      </c>
      <c r="I550" s="70"/>
    </row>
    <row r="551" spans="1:9" s="40" customFormat="1" ht="53.45" customHeight="1">
      <c r="A551" s="17">
        <v>61</v>
      </c>
      <c r="B551" s="16" t="s">
        <v>1981</v>
      </c>
      <c r="C551" s="17" t="s">
        <v>836</v>
      </c>
      <c r="D551" s="256">
        <v>300</v>
      </c>
      <c r="E551" s="17" t="s">
        <v>1980</v>
      </c>
      <c r="F551" s="17" t="s">
        <v>1979</v>
      </c>
      <c r="G551" s="17" t="s">
        <v>1978</v>
      </c>
      <c r="H551" s="17" t="s">
        <v>756</v>
      </c>
      <c r="I551" s="70"/>
    </row>
    <row r="552" spans="1:9" s="40" customFormat="1" ht="66" customHeight="1">
      <c r="A552" s="17">
        <v>62</v>
      </c>
      <c r="B552" s="16" t="s">
        <v>1840</v>
      </c>
      <c r="C552" s="17" t="s">
        <v>1977</v>
      </c>
      <c r="D552" s="261">
        <v>600</v>
      </c>
      <c r="E552" s="17" t="s">
        <v>1976</v>
      </c>
      <c r="F552" s="17" t="s">
        <v>1975</v>
      </c>
      <c r="G552" s="17" t="s">
        <v>1974</v>
      </c>
      <c r="H552" s="17" t="s">
        <v>756</v>
      </c>
      <c r="I552" s="70"/>
    </row>
    <row r="553" spans="1:9" s="40" customFormat="1" ht="46.5" customHeight="1">
      <c r="A553" s="17">
        <v>63</v>
      </c>
      <c r="B553" s="16" t="s">
        <v>1973</v>
      </c>
      <c r="C553" s="17" t="s">
        <v>1972</v>
      </c>
      <c r="D553" s="256">
        <v>900</v>
      </c>
      <c r="E553" s="17" t="s">
        <v>1971</v>
      </c>
      <c r="F553" s="17" t="s">
        <v>1970</v>
      </c>
      <c r="G553" s="17" t="s">
        <v>1969</v>
      </c>
      <c r="H553" s="17" t="s">
        <v>756</v>
      </c>
      <c r="I553" s="70"/>
    </row>
    <row r="554" spans="1:9" s="40" customFormat="1" ht="80.099999999999994" customHeight="1">
      <c r="A554" s="17">
        <v>64</v>
      </c>
      <c r="B554" s="16" t="s">
        <v>1838</v>
      </c>
      <c r="C554" s="17" t="s">
        <v>1968</v>
      </c>
      <c r="D554" s="261">
        <v>950</v>
      </c>
      <c r="E554" s="17" t="s">
        <v>1967</v>
      </c>
      <c r="F554" s="17" t="s">
        <v>1966</v>
      </c>
      <c r="G554" s="17" t="s">
        <v>1965</v>
      </c>
      <c r="H554" s="17" t="s">
        <v>781</v>
      </c>
      <c r="I554" s="70"/>
    </row>
    <row r="555" spans="1:9" s="40" customFormat="1" ht="55.5" customHeight="1">
      <c r="A555" s="17">
        <v>65</v>
      </c>
      <c r="B555" s="16" t="s">
        <v>1837</v>
      </c>
      <c r="C555" s="17" t="s">
        <v>812</v>
      </c>
      <c r="D555" s="256">
        <v>700</v>
      </c>
      <c r="E555" s="17" t="s">
        <v>1964</v>
      </c>
      <c r="F555" s="17" t="s">
        <v>1963</v>
      </c>
      <c r="G555" s="17" t="s">
        <v>1962</v>
      </c>
      <c r="H555" s="17" t="s">
        <v>756</v>
      </c>
      <c r="I555" s="70"/>
    </row>
    <row r="556" spans="1:9" s="40" customFormat="1" ht="51.95" customHeight="1">
      <c r="A556" s="17">
        <v>66</v>
      </c>
      <c r="B556" s="16" t="s">
        <v>1961</v>
      </c>
      <c r="C556" s="17" t="s">
        <v>764</v>
      </c>
      <c r="D556" s="256">
        <v>350</v>
      </c>
      <c r="E556" s="17" t="s">
        <v>765</v>
      </c>
      <c r="F556" s="17" t="s">
        <v>1960</v>
      </c>
      <c r="G556" s="17" t="s">
        <v>1227</v>
      </c>
      <c r="H556" s="17" t="s">
        <v>756</v>
      </c>
      <c r="I556" s="70" t="s">
        <v>1903</v>
      </c>
    </row>
    <row r="557" spans="1:9" s="40" customFormat="1" ht="52.5" customHeight="1">
      <c r="A557" s="17">
        <v>67</v>
      </c>
      <c r="B557" s="16" t="s">
        <v>1836</v>
      </c>
      <c r="C557" s="17" t="s">
        <v>819</v>
      </c>
      <c r="D557" s="256">
        <v>200</v>
      </c>
      <c r="E557" s="17" t="s">
        <v>1959</v>
      </c>
      <c r="F557" s="17" t="s">
        <v>1958</v>
      </c>
      <c r="G557" s="17" t="s">
        <v>1957</v>
      </c>
      <c r="H557" s="17" t="s">
        <v>756</v>
      </c>
      <c r="I557" s="70"/>
    </row>
    <row r="558" spans="1:9" s="40" customFormat="1" ht="38.1" customHeight="1">
      <c r="A558" s="17">
        <v>68</v>
      </c>
      <c r="B558" s="16" t="s">
        <v>1823</v>
      </c>
      <c r="C558" s="17" t="s">
        <v>1952</v>
      </c>
      <c r="D558" s="256">
        <v>250</v>
      </c>
      <c r="E558" s="17" t="s">
        <v>1956</v>
      </c>
      <c r="F558" s="17" t="s">
        <v>1955</v>
      </c>
      <c r="G558" s="17"/>
      <c r="H558" s="17" t="s">
        <v>756</v>
      </c>
      <c r="I558" s="70" t="s">
        <v>1903</v>
      </c>
    </row>
    <row r="559" spans="1:9" s="40" customFormat="1" ht="45">
      <c r="A559" s="17">
        <v>69</v>
      </c>
      <c r="B559" s="16" t="s">
        <v>1822</v>
      </c>
      <c r="C559" s="17" t="s">
        <v>1952</v>
      </c>
      <c r="D559" s="256">
        <v>800</v>
      </c>
      <c r="E559" s="17" t="s">
        <v>1954</v>
      </c>
      <c r="F559" s="17" t="s">
        <v>1953</v>
      </c>
      <c r="G559" s="17" t="s">
        <v>1949</v>
      </c>
      <c r="H559" s="17" t="s">
        <v>756</v>
      </c>
      <c r="I559" s="70" t="s">
        <v>1903</v>
      </c>
    </row>
    <row r="560" spans="1:9" s="40" customFormat="1" ht="60">
      <c r="A560" s="17">
        <v>70</v>
      </c>
      <c r="B560" s="16" t="s">
        <v>1835</v>
      </c>
      <c r="C560" s="17" t="s">
        <v>1952</v>
      </c>
      <c r="D560" s="256">
        <v>2500</v>
      </c>
      <c r="E560" s="17" t="s">
        <v>1951</v>
      </c>
      <c r="F560" s="17" t="s">
        <v>1950</v>
      </c>
      <c r="G560" s="17" t="s">
        <v>1949</v>
      </c>
      <c r="H560" s="17" t="s">
        <v>756</v>
      </c>
      <c r="I560" s="70"/>
    </row>
    <row r="561" spans="1:9" s="40" customFormat="1" ht="60">
      <c r="A561" s="17">
        <v>71</v>
      </c>
      <c r="B561" s="16" t="s">
        <v>1948</v>
      </c>
      <c r="C561" s="17" t="s">
        <v>860</v>
      </c>
      <c r="D561" s="256">
        <v>600</v>
      </c>
      <c r="E561" s="17" t="s">
        <v>1947</v>
      </c>
      <c r="F561" s="17" t="s">
        <v>1946</v>
      </c>
      <c r="G561" s="17" t="s">
        <v>1942</v>
      </c>
      <c r="H561" s="17" t="s">
        <v>756</v>
      </c>
      <c r="I561" s="70"/>
    </row>
    <row r="562" spans="1:9" s="40" customFormat="1" ht="51" customHeight="1">
      <c r="A562" s="17">
        <v>72</v>
      </c>
      <c r="B562" s="16" t="s">
        <v>1945</v>
      </c>
      <c r="C562" s="17" t="s">
        <v>860</v>
      </c>
      <c r="D562" s="256">
        <v>130</v>
      </c>
      <c r="E562" s="17" t="s">
        <v>1944</v>
      </c>
      <c r="F562" s="17" t="s">
        <v>1943</v>
      </c>
      <c r="G562" s="17" t="s">
        <v>1942</v>
      </c>
      <c r="H562" s="17" t="s">
        <v>756</v>
      </c>
      <c r="I562" s="70" t="s">
        <v>1903</v>
      </c>
    </row>
    <row r="563" spans="1:9" s="40" customFormat="1" ht="60">
      <c r="A563" s="17">
        <v>73</v>
      </c>
      <c r="B563" s="16" t="s">
        <v>1833</v>
      </c>
      <c r="C563" s="17" t="s">
        <v>860</v>
      </c>
      <c r="D563" s="256">
        <v>400</v>
      </c>
      <c r="E563" s="17" t="s">
        <v>1941</v>
      </c>
      <c r="F563" s="17" t="s">
        <v>1940</v>
      </c>
      <c r="G563" s="17" t="s">
        <v>1939</v>
      </c>
      <c r="H563" s="17" t="s">
        <v>756</v>
      </c>
      <c r="I563" s="70"/>
    </row>
    <row r="564" spans="1:9" s="40" customFormat="1" ht="45">
      <c r="A564" s="17">
        <v>74</v>
      </c>
      <c r="B564" s="16" t="s">
        <v>1938</v>
      </c>
      <c r="C564" s="17" t="s">
        <v>829</v>
      </c>
      <c r="D564" s="256">
        <v>700</v>
      </c>
      <c r="E564" s="17" t="s">
        <v>1937</v>
      </c>
      <c r="F564" s="17" t="s">
        <v>1936</v>
      </c>
      <c r="G564" s="17" t="s">
        <v>839</v>
      </c>
      <c r="H564" s="17" t="s">
        <v>756</v>
      </c>
      <c r="I564" s="70"/>
    </row>
    <row r="565" spans="1:9" s="40" customFormat="1" ht="60">
      <c r="A565" s="17">
        <v>75</v>
      </c>
      <c r="B565" s="16" t="s">
        <v>904</v>
      </c>
      <c r="C565" s="17" t="s">
        <v>869</v>
      </c>
      <c r="D565" s="261">
        <v>1900</v>
      </c>
      <c r="E565" s="17" t="s">
        <v>1935</v>
      </c>
      <c r="F565" s="17" t="s">
        <v>1934</v>
      </c>
      <c r="G565" s="17" t="s">
        <v>1933</v>
      </c>
      <c r="H565" s="17" t="s">
        <v>873</v>
      </c>
      <c r="I565" s="70"/>
    </row>
    <row r="566" spans="1:9" s="40" customFormat="1" ht="45">
      <c r="A566" s="17">
        <v>76</v>
      </c>
      <c r="B566" s="16" t="s">
        <v>905</v>
      </c>
      <c r="C566" s="17" t="s">
        <v>885</v>
      </c>
      <c r="D566" s="261">
        <v>4000</v>
      </c>
      <c r="E566" s="17" t="s">
        <v>886</v>
      </c>
      <c r="F566" s="17" t="s">
        <v>1932</v>
      </c>
      <c r="G566" s="191" t="s">
        <v>887</v>
      </c>
      <c r="H566" s="17" t="s">
        <v>888</v>
      </c>
      <c r="I566" s="70"/>
    </row>
    <row r="567" spans="1:9" s="40" customFormat="1" ht="45">
      <c r="A567" s="17">
        <v>77</v>
      </c>
      <c r="B567" s="16" t="s">
        <v>906</v>
      </c>
      <c r="C567" s="17" t="s">
        <v>885</v>
      </c>
      <c r="D567" s="261">
        <v>600</v>
      </c>
      <c r="E567" s="17" t="s">
        <v>886</v>
      </c>
      <c r="F567" s="17" t="s">
        <v>1931</v>
      </c>
      <c r="G567" s="191" t="s">
        <v>887</v>
      </c>
      <c r="H567" s="17" t="s">
        <v>888</v>
      </c>
      <c r="I567" s="70"/>
    </row>
    <row r="568" spans="1:9" s="40" customFormat="1" ht="45">
      <c r="A568" s="17">
        <v>78</v>
      </c>
      <c r="B568" s="16" t="s">
        <v>907</v>
      </c>
      <c r="C568" s="17" t="s">
        <v>1930</v>
      </c>
      <c r="D568" s="261">
        <v>3000</v>
      </c>
      <c r="E568" s="17" t="s">
        <v>886</v>
      </c>
      <c r="F568" s="17" t="s">
        <v>1929</v>
      </c>
      <c r="G568" s="191" t="s">
        <v>887</v>
      </c>
      <c r="H568" s="17" t="s">
        <v>888</v>
      </c>
      <c r="I568" s="70"/>
    </row>
    <row r="569" spans="1:9" s="40" customFormat="1" ht="49.5" customHeight="1">
      <c r="A569" s="17">
        <v>79</v>
      </c>
      <c r="B569" s="16" t="s">
        <v>908</v>
      </c>
      <c r="C569" s="17" t="s">
        <v>890</v>
      </c>
      <c r="D569" s="256">
        <v>3800</v>
      </c>
      <c r="E569" s="17" t="s">
        <v>1928</v>
      </c>
      <c r="F569" s="17" t="s">
        <v>1927</v>
      </c>
      <c r="G569" s="17" t="s">
        <v>1926</v>
      </c>
      <c r="H569" s="17" t="s">
        <v>756</v>
      </c>
      <c r="I569" s="70"/>
    </row>
    <row r="570" spans="1:9" s="40" customFormat="1" ht="63.95" customHeight="1">
      <c r="A570" s="17">
        <v>80</v>
      </c>
      <c r="B570" s="16" t="s">
        <v>909</v>
      </c>
      <c r="C570" s="17" t="s">
        <v>890</v>
      </c>
      <c r="D570" s="256">
        <v>3800</v>
      </c>
      <c r="E570" s="17" t="s">
        <v>1925</v>
      </c>
      <c r="F570" s="17" t="s">
        <v>1924</v>
      </c>
      <c r="G570" s="17" t="s">
        <v>1923</v>
      </c>
      <c r="H570" s="17" t="s">
        <v>756</v>
      </c>
      <c r="I570" s="70"/>
    </row>
    <row r="571" spans="1:9" s="40" customFormat="1" ht="60">
      <c r="A571" s="17">
        <v>81</v>
      </c>
      <c r="B571" s="16" t="s">
        <v>910</v>
      </c>
      <c r="C571" s="17" t="s">
        <v>890</v>
      </c>
      <c r="D571" s="256">
        <v>1800</v>
      </c>
      <c r="E571" s="17" t="s">
        <v>1922</v>
      </c>
      <c r="F571" s="17" t="s">
        <v>1921</v>
      </c>
      <c r="G571" s="17" t="s">
        <v>1920</v>
      </c>
      <c r="H571" s="17" t="s">
        <v>756</v>
      </c>
      <c r="I571" s="70"/>
    </row>
    <row r="572" spans="1:9" s="40" customFormat="1" ht="45">
      <c r="A572" s="17">
        <v>82</v>
      </c>
      <c r="B572" s="16" t="s">
        <v>911</v>
      </c>
      <c r="C572" s="17" t="s">
        <v>890</v>
      </c>
      <c r="D572" s="256">
        <v>60</v>
      </c>
      <c r="E572" s="17" t="s">
        <v>1919</v>
      </c>
      <c r="F572" s="17" t="s">
        <v>1918</v>
      </c>
      <c r="G572" s="17" t="s">
        <v>1917</v>
      </c>
      <c r="H572" s="17" t="s">
        <v>756</v>
      </c>
      <c r="I572" s="70"/>
    </row>
    <row r="573" spans="1:9" s="40" customFormat="1" ht="67.5" customHeight="1">
      <c r="A573" s="17">
        <v>83</v>
      </c>
      <c r="B573" s="16" t="s">
        <v>912</v>
      </c>
      <c r="C573" s="17" t="s">
        <v>890</v>
      </c>
      <c r="D573" s="256">
        <v>150</v>
      </c>
      <c r="E573" s="17" t="s">
        <v>1916</v>
      </c>
      <c r="F573" s="17" t="s">
        <v>1915</v>
      </c>
      <c r="G573" s="17" t="s">
        <v>1914</v>
      </c>
      <c r="H573" s="17" t="s">
        <v>756</v>
      </c>
      <c r="I573" s="70"/>
    </row>
    <row r="574" spans="1:9" s="40" customFormat="1" ht="65.45" customHeight="1">
      <c r="A574" s="17">
        <v>84</v>
      </c>
      <c r="B574" s="16" t="s">
        <v>913</v>
      </c>
      <c r="C574" s="17" t="s">
        <v>890</v>
      </c>
      <c r="D574" s="256">
        <v>400</v>
      </c>
      <c r="E574" s="17" t="s">
        <v>1913</v>
      </c>
      <c r="F574" s="17" t="s">
        <v>1912</v>
      </c>
      <c r="G574" s="17" t="s">
        <v>1911</v>
      </c>
      <c r="H574" s="17" t="s">
        <v>756</v>
      </c>
      <c r="I574" s="70"/>
    </row>
    <row r="575" spans="1:9" s="40" customFormat="1" ht="27" customHeight="1">
      <c r="A575" s="306"/>
      <c r="B575" s="121" t="s">
        <v>1364</v>
      </c>
      <c r="C575" s="306"/>
      <c r="D575" s="307">
        <f>SUM(D576:D620)</f>
        <v>47545</v>
      </c>
      <c r="E575" s="306"/>
      <c r="F575" s="306"/>
      <c r="G575" s="306"/>
      <c r="H575" s="17"/>
      <c r="I575" s="70"/>
    </row>
    <row r="576" spans="1:9" s="40" customFormat="1" ht="62.45" customHeight="1">
      <c r="A576" s="70">
        <v>1</v>
      </c>
      <c r="B576" s="16" t="s">
        <v>751</v>
      </c>
      <c r="C576" s="70" t="s">
        <v>752</v>
      </c>
      <c r="D576" s="285">
        <v>5000</v>
      </c>
      <c r="E576" s="17" t="s">
        <v>753</v>
      </c>
      <c r="F576" s="17" t="s">
        <v>754</v>
      </c>
      <c r="G576" s="17" t="s">
        <v>755</v>
      </c>
      <c r="H576" s="17" t="s">
        <v>756</v>
      </c>
      <c r="I576" s="70"/>
    </row>
    <row r="577" spans="1:9" s="40" customFormat="1" ht="41.1" customHeight="1">
      <c r="A577" s="70">
        <v>2</v>
      </c>
      <c r="B577" s="16" t="s">
        <v>757</v>
      </c>
      <c r="C577" s="17" t="s">
        <v>758</v>
      </c>
      <c r="D577" s="286">
        <v>2500</v>
      </c>
      <c r="E577" s="17"/>
      <c r="F577" s="17"/>
      <c r="G577" s="17"/>
      <c r="H577" s="17" t="s">
        <v>756</v>
      </c>
      <c r="I577" s="70"/>
    </row>
    <row r="578" spans="1:9" s="40" customFormat="1" ht="73.5" customHeight="1">
      <c r="A578" s="70">
        <v>3</v>
      </c>
      <c r="B578" s="16" t="s">
        <v>759</v>
      </c>
      <c r="C578" s="17" t="s">
        <v>760</v>
      </c>
      <c r="D578" s="286">
        <v>8000</v>
      </c>
      <c r="E578" s="17" t="s">
        <v>761</v>
      </c>
      <c r="F578" s="17" t="s">
        <v>2909</v>
      </c>
      <c r="G578" s="17" t="s">
        <v>2910</v>
      </c>
      <c r="H578" s="17" t="s">
        <v>756</v>
      </c>
      <c r="I578" s="70"/>
    </row>
    <row r="579" spans="1:9" s="40" customFormat="1" ht="42.6" customHeight="1">
      <c r="A579" s="70">
        <v>4</v>
      </c>
      <c r="B579" s="16" t="s">
        <v>762</v>
      </c>
      <c r="C579" s="17" t="s">
        <v>760</v>
      </c>
      <c r="D579" s="286">
        <v>5000</v>
      </c>
      <c r="E579" s="17"/>
      <c r="F579" s="17"/>
      <c r="G579" s="17"/>
      <c r="H579" s="17" t="s">
        <v>756</v>
      </c>
      <c r="I579" s="70"/>
    </row>
    <row r="580" spans="1:9" s="40" customFormat="1" ht="68.45" customHeight="1">
      <c r="A580" s="70">
        <v>5</v>
      </c>
      <c r="B580" s="16" t="s">
        <v>763</v>
      </c>
      <c r="C580" s="17" t="s">
        <v>764</v>
      </c>
      <c r="D580" s="286">
        <v>2500</v>
      </c>
      <c r="E580" s="17" t="s">
        <v>765</v>
      </c>
      <c r="F580" s="17" t="s">
        <v>766</v>
      </c>
      <c r="G580" s="17" t="s">
        <v>767</v>
      </c>
      <c r="H580" s="17" t="s">
        <v>756</v>
      </c>
      <c r="I580" s="70"/>
    </row>
    <row r="581" spans="1:9" s="40" customFormat="1" ht="60">
      <c r="A581" s="70">
        <v>6</v>
      </c>
      <c r="B581" s="16" t="s">
        <v>768</v>
      </c>
      <c r="C581" s="17" t="s">
        <v>760</v>
      </c>
      <c r="D581" s="287">
        <v>2000</v>
      </c>
      <c r="E581" s="17" t="s">
        <v>769</v>
      </c>
      <c r="F581" s="17" t="s">
        <v>770</v>
      </c>
      <c r="G581" s="17" t="s">
        <v>771</v>
      </c>
      <c r="H581" s="17" t="s">
        <v>756</v>
      </c>
      <c r="I581" s="70"/>
    </row>
    <row r="582" spans="1:9" s="40" customFormat="1" ht="35.450000000000003" customHeight="1">
      <c r="A582" s="70">
        <v>7</v>
      </c>
      <c r="B582" s="16" t="s">
        <v>772</v>
      </c>
      <c r="C582" s="17" t="s">
        <v>758</v>
      </c>
      <c r="D582" s="286">
        <v>150</v>
      </c>
      <c r="E582" s="17" t="s">
        <v>773</v>
      </c>
      <c r="F582" s="17" t="s">
        <v>774</v>
      </c>
      <c r="G582" s="17" t="s">
        <v>775</v>
      </c>
      <c r="H582" s="17" t="s">
        <v>756</v>
      </c>
      <c r="I582" s="70"/>
    </row>
    <row r="583" spans="1:9" s="40" customFormat="1" ht="83.1" customHeight="1">
      <c r="A583" s="70">
        <v>8</v>
      </c>
      <c r="B583" s="16" t="s">
        <v>776</v>
      </c>
      <c r="C583" s="17" t="s">
        <v>777</v>
      </c>
      <c r="D583" s="285">
        <v>800</v>
      </c>
      <c r="E583" s="17" t="s">
        <v>778</v>
      </c>
      <c r="F583" s="17" t="s">
        <v>779</v>
      </c>
      <c r="G583" s="17" t="s">
        <v>780</v>
      </c>
      <c r="H583" s="17" t="s">
        <v>781</v>
      </c>
      <c r="I583" s="70"/>
    </row>
    <row r="584" spans="1:9" s="40" customFormat="1" ht="83.45" customHeight="1">
      <c r="A584" s="70">
        <v>9</v>
      </c>
      <c r="B584" s="16" t="s">
        <v>782</v>
      </c>
      <c r="C584" s="17" t="s">
        <v>777</v>
      </c>
      <c r="D584" s="285">
        <v>750</v>
      </c>
      <c r="E584" s="17" t="s">
        <v>783</v>
      </c>
      <c r="F584" s="17" t="s">
        <v>784</v>
      </c>
      <c r="G584" s="17" t="s">
        <v>785</v>
      </c>
      <c r="H584" s="17" t="s">
        <v>781</v>
      </c>
      <c r="I584" s="70"/>
    </row>
    <row r="585" spans="1:9" s="40" customFormat="1" ht="84.95" customHeight="1">
      <c r="A585" s="70">
        <v>10</v>
      </c>
      <c r="B585" s="16" t="s">
        <v>786</v>
      </c>
      <c r="C585" s="17" t="s">
        <v>787</v>
      </c>
      <c r="D585" s="285">
        <v>500</v>
      </c>
      <c r="E585" s="17" t="s">
        <v>788</v>
      </c>
      <c r="F585" s="17" t="s">
        <v>789</v>
      </c>
      <c r="G585" s="17" t="s">
        <v>790</v>
      </c>
      <c r="H585" s="17" t="s">
        <v>781</v>
      </c>
      <c r="I585" s="70"/>
    </row>
    <row r="586" spans="1:9" s="40" customFormat="1" ht="81" customHeight="1">
      <c r="A586" s="70">
        <v>11</v>
      </c>
      <c r="B586" s="16" t="s">
        <v>1910</v>
      </c>
      <c r="C586" s="17" t="s">
        <v>792</v>
      </c>
      <c r="D586" s="285">
        <v>200</v>
      </c>
      <c r="E586" s="17" t="s">
        <v>793</v>
      </c>
      <c r="F586" s="17" t="s">
        <v>794</v>
      </c>
      <c r="G586" s="17" t="s">
        <v>795</v>
      </c>
      <c r="H586" s="17" t="s">
        <v>781</v>
      </c>
      <c r="I586" s="70"/>
    </row>
    <row r="587" spans="1:9" s="40" customFormat="1" ht="60">
      <c r="A587" s="70">
        <v>12</v>
      </c>
      <c r="B587" s="16" t="s">
        <v>796</v>
      </c>
      <c r="C587" s="17" t="s">
        <v>797</v>
      </c>
      <c r="D587" s="286">
        <v>2500</v>
      </c>
      <c r="E587" s="17" t="s">
        <v>798</v>
      </c>
      <c r="F587" s="17" t="s">
        <v>799</v>
      </c>
      <c r="G587" s="17" t="s">
        <v>800</v>
      </c>
      <c r="H587" s="17" t="s">
        <v>756</v>
      </c>
      <c r="I587" s="70"/>
    </row>
    <row r="588" spans="1:9" s="40" customFormat="1" ht="51.95" customHeight="1">
      <c r="A588" s="70">
        <v>13</v>
      </c>
      <c r="B588" s="16" t="s">
        <v>801</v>
      </c>
      <c r="C588" s="17" t="s">
        <v>802</v>
      </c>
      <c r="D588" s="286">
        <v>150</v>
      </c>
      <c r="E588" s="17" t="s">
        <v>798</v>
      </c>
      <c r="F588" s="17" t="s">
        <v>803</v>
      </c>
      <c r="G588" s="17" t="s">
        <v>804</v>
      </c>
      <c r="H588" s="17" t="s">
        <v>756</v>
      </c>
      <c r="I588" s="70"/>
    </row>
    <row r="589" spans="1:9" s="40" customFormat="1" ht="50.1" customHeight="1">
      <c r="A589" s="70">
        <v>14</v>
      </c>
      <c r="B589" s="16" t="s">
        <v>805</v>
      </c>
      <c r="C589" s="17" t="s">
        <v>802</v>
      </c>
      <c r="D589" s="286">
        <v>450</v>
      </c>
      <c r="E589" s="17" t="s">
        <v>806</v>
      </c>
      <c r="F589" s="17" t="s">
        <v>807</v>
      </c>
      <c r="G589" s="17" t="s">
        <v>808</v>
      </c>
      <c r="H589" s="17" t="s">
        <v>756</v>
      </c>
      <c r="I589" s="70"/>
    </row>
    <row r="590" spans="1:9" s="40" customFormat="1" ht="51" customHeight="1">
      <c r="A590" s="70">
        <v>15</v>
      </c>
      <c r="B590" s="16" t="s">
        <v>809</v>
      </c>
      <c r="C590" s="17" t="s">
        <v>802</v>
      </c>
      <c r="D590" s="286">
        <v>450</v>
      </c>
      <c r="E590" s="17" t="s">
        <v>806</v>
      </c>
      <c r="F590" s="17" t="s">
        <v>807</v>
      </c>
      <c r="G590" s="17" t="s">
        <v>810</v>
      </c>
      <c r="H590" s="17" t="s">
        <v>756</v>
      </c>
      <c r="I590" s="70"/>
    </row>
    <row r="591" spans="1:9" s="40" customFormat="1" ht="38.1" customHeight="1">
      <c r="A591" s="70">
        <v>16</v>
      </c>
      <c r="B591" s="16" t="s">
        <v>811</v>
      </c>
      <c r="C591" s="17" t="s">
        <v>812</v>
      </c>
      <c r="D591" s="286">
        <v>100</v>
      </c>
      <c r="E591" s="17" t="s">
        <v>813</v>
      </c>
      <c r="F591" s="17" t="s">
        <v>814</v>
      </c>
      <c r="G591" s="17" t="s">
        <v>815</v>
      </c>
      <c r="H591" s="17" t="s">
        <v>756</v>
      </c>
      <c r="I591" s="70"/>
    </row>
    <row r="592" spans="1:9" s="40" customFormat="1" ht="45">
      <c r="A592" s="70">
        <v>17</v>
      </c>
      <c r="B592" s="16" t="s">
        <v>1820</v>
      </c>
      <c r="C592" s="17" t="s">
        <v>812</v>
      </c>
      <c r="D592" s="286">
        <v>100</v>
      </c>
      <c r="E592" s="17" t="s">
        <v>813</v>
      </c>
      <c r="F592" s="17" t="s">
        <v>816</v>
      </c>
      <c r="G592" s="17" t="s">
        <v>817</v>
      </c>
      <c r="H592" s="17" t="s">
        <v>756</v>
      </c>
      <c r="I592" s="70"/>
    </row>
    <row r="593" spans="1:9" s="40" customFormat="1" ht="45">
      <c r="A593" s="70">
        <v>18</v>
      </c>
      <c r="B593" s="16" t="s">
        <v>818</v>
      </c>
      <c r="C593" s="17" t="s">
        <v>819</v>
      </c>
      <c r="D593" s="286">
        <v>500</v>
      </c>
      <c r="E593" s="17" t="s">
        <v>820</v>
      </c>
      <c r="F593" s="17" t="s">
        <v>821</v>
      </c>
      <c r="G593" s="17" t="s">
        <v>822</v>
      </c>
      <c r="H593" s="17" t="s">
        <v>756</v>
      </c>
      <c r="I593" s="70"/>
    </row>
    <row r="594" spans="1:9" s="40" customFormat="1" ht="60">
      <c r="A594" s="70">
        <v>19</v>
      </c>
      <c r="B594" s="16" t="s">
        <v>823</v>
      </c>
      <c r="C594" s="17" t="s">
        <v>819</v>
      </c>
      <c r="D594" s="286">
        <v>100</v>
      </c>
      <c r="E594" s="17" t="s">
        <v>820</v>
      </c>
      <c r="F594" s="17" t="s">
        <v>824</v>
      </c>
      <c r="G594" s="17" t="s">
        <v>825</v>
      </c>
      <c r="H594" s="17" t="s">
        <v>756</v>
      </c>
      <c r="I594" s="70"/>
    </row>
    <row r="595" spans="1:9" s="40" customFormat="1" ht="45">
      <c r="A595" s="70">
        <v>20</v>
      </c>
      <c r="B595" s="16" t="s">
        <v>1909</v>
      </c>
      <c r="C595" s="17" t="s">
        <v>826</v>
      </c>
      <c r="D595" s="286">
        <v>100</v>
      </c>
      <c r="E595" s="17" t="s">
        <v>827</v>
      </c>
      <c r="F595" s="17"/>
      <c r="G595" s="17"/>
      <c r="H595" s="17" t="s">
        <v>756</v>
      </c>
      <c r="I595" s="70"/>
    </row>
    <row r="596" spans="1:9" s="40" customFormat="1" ht="45">
      <c r="A596" s="70">
        <v>21</v>
      </c>
      <c r="B596" s="16" t="s">
        <v>1908</v>
      </c>
      <c r="C596" s="17" t="s">
        <v>826</v>
      </c>
      <c r="D596" s="286">
        <v>100</v>
      </c>
      <c r="E596" s="17" t="s">
        <v>827</v>
      </c>
      <c r="F596" s="17"/>
      <c r="G596" s="17"/>
      <c r="H596" s="17" t="s">
        <v>756</v>
      </c>
      <c r="I596" s="70"/>
    </row>
    <row r="597" spans="1:9" s="40" customFormat="1" ht="45">
      <c r="A597" s="70">
        <v>22</v>
      </c>
      <c r="B597" s="16" t="s">
        <v>1907</v>
      </c>
      <c r="C597" s="17" t="s">
        <v>826</v>
      </c>
      <c r="D597" s="286">
        <v>100</v>
      </c>
      <c r="E597" s="17" t="s">
        <v>827</v>
      </c>
      <c r="F597" s="17"/>
      <c r="G597" s="17"/>
      <c r="H597" s="17" t="s">
        <v>756</v>
      </c>
      <c r="I597" s="70"/>
    </row>
    <row r="598" spans="1:9" s="40" customFormat="1" ht="45">
      <c r="A598" s="70">
        <v>23</v>
      </c>
      <c r="B598" s="16" t="s">
        <v>828</v>
      </c>
      <c r="C598" s="17" t="s">
        <v>829</v>
      </c>
      <c r="D598" s="286">
        <v>150</v>
      </c>
      <c r="E598" s="17" t="s">
        <v>830</v>
      </c>
      <c r="F598" s="17" t="s">
        <v>831</v>
      </c>
      <c r="G598" s="17" t="s">
        <v>832</v>
      </c>
      <c r="H598" s="17" t="s">
        <v>756</v>
      </c>
      <c r="I598" s="70"/>
    </row>
    <row r="599" spans="1:9" s="40" customFormat="1" ht="36" customHeight="1">
      <c r="A599" s="70">
        <v>24</v>
      </c>
      <c r="B599" s="16" t="s">
        <v>833</v>
      </c>
      <c r="C599" s="17" t="s">
        <v>829</v>
      </c>
      <c r="D599" s="286">
        <v>450</v>
      </c>
      <c r="E599" s="17" t="s">
        <v>834</v>
      </c>
      <c r="F599" s="17" t="s">
        <v>807</v>
      </c>
      <c r="G599" s="70"/>
      <c r="H599" s="17" t="s">
        <v>756</v>
      </c>
      <c r="I599" s="70"/>
    </row>
    <row r="600" spans="1:9" s="40" customFormat="1" ht="37.5" customHeight="1">
      <c r="A600" s="70">
        <v>25</v>
      </c>
      <c r="B600" s="16" t="s">
        <v>835</v>
      </c>
      <c r="C600" s="17" t="s">
        <v>836</v>
      </c>
      <c r="D600" s="286">
        <v>250</v>
      </c>
      <c r="E600" s="17" t="s">
        <v>837</v>
      </c>
      <c r="F600" s="17" t="s">
        <v>838</v>
      </c>
      <c r="G600" s="17" t="s">
        <v>839</v>
      </c>
      <c r="H600" s="17" t="s">
        <v>756</v>
      </c>
      <c r="I600" s="70"/>
    </row>
    <row r="601" spans="1:9" s="40" customFormat="1" ht="39.950000000000003" customHeight="1">
      <c r="A601" s="70">
        <v>26</v>
      </c>
      <c r="B601" s="16" t="s">
        <v>840</v>
      </c>
      <c r="C601" s="17" t="s">
        <v>836</v>
      </c>
      <c r="D601" s="286">
        <v>150</v>
      </c>
      <c r="E601" s="17" t="s">
        <v>841</v>
      </c>
      <c r="F601" s="17" t="s">
        <v>838</v>
      </c>
      <c r="G601" s="17" t="s">
        <v>839</v>
      </c>
      <c r="H601" s="17" t="s">
        <v>756</v>
      </c>
      <c r="I601" s="70"/>
    </row>
    <row r="602" spans="1:9" s="40" customFormat="1" ht="42.95" customHeight="1">
      <c r="A602" s="70">
        <v>27</v>
      </c>
      <c r="B602" s="16" t="s">
        <v>842</v>
      </c>
      <c r="C602" s="17" t="s">
        <v>836</v>
      </c>
      <c r="D602" s="286">
        <v>205</v>
      </c>
      <c r="E602" s="17" t="s">
        <v>843</v>
      </c>
      <c r="F602" s="17" t="s">
        <v>838</v>
      </c>
      <c r="G602" s="17" t="s">
        <v>839</v>
      </c>
      <c r="H602" s="17" t="s">
        <v>756</v>
      </c>
      <c r="I602" s="70"/>
    </row>
    <row r="603" spans="1:9" s="40" customFormat="1" ht="81" customHeight="1">
      <c r="A603" s="70">
        <v>28</v>
      </c>
      <c r="B603" s="16" t="s">
        <v>844</v>
      </c>
      <c r="C603" s="17" t="s">
        <v>845</v>
      </c>
      <c r="D603" s="285">
        <v>300</v>
      </c>
      <c r="E603" s="17" t="s">
        <v>846</v>
      </c>
      <c r="F603" s="17" t="s">
        <v>847</v>
      </c>
      <c r="G603" s="17" t="s">
        <v>848</v>
      </c>
      <c r="H603" s="17" t="s">
        <v>781</v>
      </c>
      <c r="I603" s="70"/>
    </row>
    <row r="604" spans="1:9" s="40" customFormat="1" ht="80.099999999999994" customHeight="1">
      <c r="A604" s="70">
        <v>29</v>
      </c>
      <c r="B604" s="16" t="s">
        <v>849</v>
      </c>
      <c r="C604" s="17" t="s">
        <v>850</v>
      </c>
      <c r="D604" s="285">
        <v>200</v>
      </c>
      <c r="E604" s="17" t="s">
        <v>846</v>
      </c>
      <c r="F604" s="17" t="s">
        <v>851</v>
      </c>
      <c r="G604" s="17" t="s">
        <v>852</v>
      </c>
      <c r="H604" s="17" t="s">
        <v>781</v>
      </c>
      <c r="I604" s="70"/>
    </row>
    <row r="605" spans="1:9" s="40" customFormat="1" ht="49.5" customHeight="1">
      <c r="A605" s="70">
        <v>30</v>
      </c>
      <c r="B605" s="16" t="s">
        <v>853</v>
      </c>
      <c r="C605" s="17" t="s">
        <v>819</v>
      </c>
      <c r="D605" s="286">
        <v>1000</v>
      </c>
      <c r="E605" s="17" t="s">
        <v>854</v>
      </c>
      <c r="F605" s="17" t="s">
        <v>855</v>
      </c>
      <c r="G605" s="17" t="s">
        <v>856</v>
      </c>
      <c r="H605" s="17" t="s">
        <v>756</v>
      </c>
      <c r="I605" s="70"/>
    </row>
    <row r="606" spans="1:9" s="40" customFormat="1" ht="48" customHeight="1">
      <c r="A606" s="70">
        <v>31</v>
      </c>
      <c r="B606" s="16" t="s">
        <v>857</v>
      </c>
      <c r="C606" s="17" t="s">
        <v>777</v>
      </c>
      <c r="D606" s="286">
        <v>250</v>
      </c>
      <c r="E606" s="17" t="s">
        <v>524</v>
      </c>
      <c r="F606" s="17" t="s">
        <v>858</v>
      </c>
      <c r="G606" s="17"/>
      <c r="H606" s="17" t="s">
        <v>756</v>
      </c>
      <c r="I606" s="70"/>
    </row>
    <row r="607" spans="1:9" s="40" customFormat="1" ht="60">
      <c r="A607" s="70">
        <v>32</v>
      </c>
      <c r="B607" s="16" t="s">
        <v>859</v>
      </c>
      <c r="C607" s="17" t="s">
        <v>860</v>
      </c>
      <c r="D607" s="286">
        <v>100</v>
      </c>
      <c r="E607" s="17" t="s">
        <v>861</v>
      </c>
      <c r="F607" s="17" t="s">
        <v>862</v>
      </c>
      <c r="G607" s="17" t="s">
        <v>863</v>
      </c>
      <c r="H607" s="17" t="s">
        <v>756</v>
      </c>
      <c r="I607" s="70"/>
    </row>
    <row r="608" spans="1:9" s="40" customFormat="1" ht="41.1" customHeight="1">
      <c r="A608" s="70">
        <v>33</v>
      </c>
      <c r="B608" s="16" t="s">
        <v>864</v>
      </c>
      <c r="C608" s="17" t="s">
        <v>836</v>
      </c>
      <c r="D608" s="286">
        <v>150</v>
      </c>
      <c r="E608" s="17" t="s">
        <v>865</v>
      </c>
      <c r="F608" s="17" t="s">
        <v>866</v>
      </c>
      <c r="G608" s="17" t="s">
        <v>867</v>
      </c>
      <c r="H608" s="17" t="s">
        <v>756</v>
      </c>
      <c r="I608" s="70"/>
    </row>
    <row r="609" spans="1:247" s="40" customFormat="1" ht="72.599999999999994" customHeight="1">
      <c r="A609" s="70">
        <v>34</v>
      </c>
      <c r="B609" s="16" t="s">
        <v>868</v>
      </c>
      <c r="C609" s="17" t="s">
        <v>869</v>
      </c>
      <c r="D609" s="285">
        <v>1800</v>
      </c>
      <c r="E609" s="17" t="s">
        <v>870</v>
      </c>
      <c r="F609" s="17" t="s">
        <v>871</v>
      </c>
      <c r="G609" s="17" t="s">
        <v>872</v>
      </c>
      <c r="H609" s="17" t="s">
        <v>873</v>
      </c>
      <c r="I609" s="70"/>
    </row>
    <row r="610" spans="1:247" s="40" customFormat="1" ht="38.1" customHeight="1">
      <c r="A610" s="70">
        <v>35</v>
      </c>
      <c r="B610" s="16" t="s">
        <v>874</v>
      </c>
      <c r="C610" s="17" t="s">
        <v>869</v>
      </c>
      <c r="D610" s="285">
        <v>800</v>
      </c>
      <c r="E610" s="17" t="s">
        <v>875</v>
      </c>
      <c r="F610" s="17" t="s">
        <v>876</v>
      </c>
      <c r="G610" s="17" t="s">
        <v>877</v>
      </c>
      <c r="H610" s="17" t="s">
        <v>873</v>
      </c>
      <c r="I610" s="70"/>
    </row>
    <row r="611" spans="1:247" s="40" customFormat="1" ht="75">
      <c r="A611" s="70">
        <v>36</v>
      </c>
      <c r="B611" s="16" t="s">
        <v>878</v>
      </c>
      <c r="C611" s="17" t="s">
        <v>869</v>
      </c>
      <c r="D611" s="285">
        <v>800</v>
      </c>
      <c r="E611" s="17" t="s">
        <v>879</v>
      </c>
      <c r="F611" s="17" t="s">
        <v>880</v>
      </c>
      <c r="G611" s="17" t="s">
        <v>881</v>
      </c>
      <c r="H611" s="17" t="s">
        <v>873</v>
      </c>
      <c r="I611" s="70"/>
    </row>
    <row r="612" spans="1:247" s="40" customFormat="1" ht="102.95" customHeight="1">
      <c r="A612" s="70">
        <v>37</v>
      </c>
      <c r="B612" s="16" t="s">
        <v>1906</v>
      </c>
      <c r="C612" s="17" t="s">
        <v>869</v>
      </c>
      <c r="D612" s="285">
        <v>450</v>
      </c>
      <c r="E612" s="17" t="s">
        <v>882</v>
      </c>
      <c r="F612" s="17" t="s">
        <v>883</v>
      </c>
      <c r="G612" s="17" t="s">
        <v>884</v>
      </c>
      <c r="H612" s="17" t="s">
        <v>1905</v>
      </c>
      <c r="I612" s="70"/>
    </row>
    <row r="613" spans="1:247" s="40" customFormat="1" ht="41.45" customHeight="1">
      <c r="A613" s="70">
        <v>38</v>
      </c>
      <c r="B613" s="16" t="s">
        <v>1904</v>
      </c>
      <c r="C613" s="17" t="s">
        <v>885</v>
      </c>
      <c r="D613" s="285">
        <v>1000</v>
      </c>
      <c r="E613" s="17" t="s">
        <v>886</v>
      </c>
      <c r="F613" s="17"/>
      <c r="G613" s="17" t="s">
        <v>887</v>
      </c>
      <c r="H613" s="17" t="s">
        <v>888</v>
      </c>
      <c r="I613" s="70"/>
    </row>
    <row r="614" spans="1:247" s="40" customFormat="1" ht="51.6" customHeight="1">
      <c r="A614" s="70">
        <v>39</v>
      </c>
      <c r="B614" s="16" t="s">
        <v>889</v>
      </c>
      <c r="C614" s="17" t="s">
        <v>890</v>
      </c>
      <c r="D614" s="286">
        <v>140</v>
      </c>
      <c r="E614" s="17" t="s">
        <v>891</v>
      </c>
      <c r="F614" s="17" t="s">
        <v>892</v>
      </c>
      <c r="G614" s="17" t="s">
        <v>893</v>
      </c>
      <c r="H614" s="70"/>
      <c r="I614" s="70"/>
    </row>
    <row r="615" spans="1:247" s="40" customFormat="1" ht="50.1" customHeight="1">
      <c r="A615" s="70">
        <v>40</v>
      </c>
      <c r="B615" s="16" t="s">
        <v>894</v>
      </c>
      <c r="C615" s="17" t="s">
        <v>760</v>
      </c>
      <c r="D615" s="286">
        <v>5000</v>
      </c>
      <c r="E615" s="17" t="s">
        <v>895</v>
      </c>
      <c r="F615" s="17" t="s">
        <v>896</v>
      </c>
      <c r="G615" s="17" t="s">
        <v>897</v>
      </c>
      <c r="H615" s="17" t="s">
        <v>756</v>
      </c>
      <c r="I615" s="70"/>
    </row>
    <row r="616" spans="1:247" s="40" customFormat="1" ht="45">
      <c r="A616" s="70">
        <v>41</v>
      </c>
      <c r="B616" s="16" t="s">
        <v>898</v>
      </c>
      <c r="C616" s="17" t="s">
        <v>777</v>
      </c>
      <c r="D616" s="286">
        <v>400</v>
      </c>
      <c r="E616" s="17" t="s">
        <v>899</v>
      </c>
      <c r="F616" s="17" t="s">
        <v>900</v>
      </c>
      <c r="G616" s="17"/>
      <c r="H616" s="17" t="s">
        <v>756</v>
      </c>
      <c r="I616" s="70"/>
    </row>
    <row r="617" spans="1:247" s="40" customFormat="1" ht="39.6" customHeight="1">
      <c r="A617" s="70">
        <v>42</v>
      </c>
      <c r="B617" s="16" t="s">
        <v>901</v>
      </c>
      <c r="C617" s="17" t="s">
        <v>860</v>
      </c>
      <c r="D617" s="286">
        <v>1000</v>
      </c>
      <c r="E617" s="17" t="s">
        <v>902</v>
      </c>
      <c r="F617" s="17"/>
      <c r="G617" s="17" t="s">
        <v>903</v>
      </c>
      <c r="H617" s="17" t="s">
        <v>756</v>
      </c>
      <c r="I617" s="70"/>
    </row>
    <row r="618" spans="1:247" s="40" customFormat="1" ht="60">
      <c r="A618" s="70">
        <v>43</v>
      </c>
      <c r="B618" s="16" t="s">
        <v>1799</v>
      </c>
      <c r="C618" s="17" t="s">
        <v>1899</v>
      </c>
      <c r="D618" s="286">
        <v>600</v>
      </c>
      <c r="E618" s="17" t="s">
        <v>1902</v>
      </c>
      <c r="F618" s="17" t="s">
        <v>1901</v>
      </c>
      <c r="G618" s="17" t="s">
        <v>1900</v>
      </c>
      <c r="H618" s="17" t="s">
        <v>756</v>
      </c>
      <c r="I618" s="70"/>
    </row>
    <row r="619" spans="1:247" s="40" customFormat="1" ht="51.95" customHeight="1">
      <c r="A619" s="70">
        <v>44</v>
      </c>
      <c r="B619" s="16" t="s">
        <v>1798</v>
      </c>
      <c r="C619" s="17" t="s">
        <v>1899</v>
      </c>
      <c r="D619" s="286">
        <v>150</v>
      </c>
      <c r="E619" s="17" t="s">
        <v>1898</v>
      </c>
      <c r="F619" s="17" t="s">
        <v>1896</v>
      </c>
      <c r="G619" s="17" t="s">
        <v>1895</v>
      </c>
      <c r="H619" s="17"/>
      <c r="I619" s="70"/>
    </row>
    <row r="620" spans="1:247" s="40" customFormat="1" ht="51.6" customHeight="1">
      <c r="A620" s="70">
        <v>45</v>
      </c>
      <c r="B620" s="16" t="s">
        <v>1797</v>
      </c>
      <c r="C620" s="17" t="s">
        <v>890</v>
      </c>
      <c r="D620" s="286">
        <v>150</v>
      </c>
      <c r="E620" s="17" t="s">
        <v>1897</v>
      </c>
      <c r="F620" s="17" t="s">
        <v>1896</v>
      </c>
      <c r="G620" s="17" t="s">
        <v>1895</v>
      </c>
      <c r="H620" s="17"/>
      <c r="I620" s="70"/>
    </row>
    <row r="621" spans="1:247" s="35" customFormat="1" ht="26.1" customHeight="1">
      <c r="A621" s="182" t="s">
        <v>2822</v>
      </c>
      <c r="B621" s="247" t="s">
        <v>949</v>
      </c>
      <c r="C621" s="182"/>
      <c r="D621" s="259">
        <f>+D622+D649</f>
        <v>124432</v>
      </c>
      <c r="E621" s="182"/>
      <c r="F621" s="182"/>
      <c r="G621" s="182"/>
      <c r="H621" s="182"/>
      <c r="I621" s="182"/>
      <c r="J621" s="36"/>
      <c r="K621" s="36"/>
      <c r="L621" s="36"/>
      <c r="M621" s="36"/>
      <c r="N621" s="36"/>
      <c r="O621" s="36"/>
      <c r="P621" s="36"/>
      <c r="Q621" s="36"/>
      <c r="R621" s="36"/>
      <c r="S621" s="36"/>
      <c r="T621" s="36"/>
      <c r="U621" s="36"/>
      <c r="V621" s="36"/>
      <c r="W621" s="36"/>
      <c r="X621" s="36"/>
      <c r="Y621" s="36"/>
      <c r="Z621" s="36"/>
      <c r="AA621" s="36"/>
      <c r="AB621" s="36"/>
      <c r="AC621" s="36"/>
      <c r="AD621" s="36"/>
      <c r="AE621" s="36"/>
      <c r="AF621" s="36"/>
      <c r="AG621" s="36"/>
      <c r="AH621" s="36"/>
      <c r="AI621" s="36"/>
      <c r="AJ621" s="36"/>
      <c r="AK621" s="36"/>
      <c r="AL621" s="36"/>
      <c r="AM621" s="36"/>
    </row>
    <row r="622" spans="1:247" s="29" customFormat="1" ht="30">
      <c r="A622" s="80"/>
      <c r="B622" s="57" t="s">
        <v>2555</v>
      </c>
      <c r="C622" s="182"/>
      <c r="D622" s="256">
        <f>+SUM(D623:D648)</f>
        <v>86732</v>
      </c>
      <c r="E622" s="182"/>
      <c r="F622" s="182"/>
      <c r="G622" s="182"/>
      <c r="H622" s="182"/>
      <c r="I622" s="182"/>
      <c r="J622" s="36"/>
      <c r="K622" s="36"/>
      <c r="L622" s="36"/>
      <c r="M622" s="36"/>
      <c r="N622" s="36"/>
      <c r="O622" s="36"/>
      <c r="P622" s="36"/>
      <c r="Q622" s="36"/>
      <c r="R622" s="36"/>
      <c r="S622" s="36"/>
      <c r="T622" s="36"/>
      <c r="U622" s="36"/>
      <c r="V622" s="36"/>
      <c r="W622" s="36"/>
      <c r="X622" s="36"/>
      <c r="Y622" s="36"/>
      <c r="Z622" s="36"/>
      <c r="AA622" s="36"/>
      <c r="AB622" s="36"/>
      <c r="AC622" s="36"/>
      <c r="AD622" s="36"/>
      <c r="AE622" s="36"/>
      <c r="AF622" s="36"/>
      <c r="AG622" s="36"/>
      <c r="AH622" s="36"/>
      <c r="AI622" s="36"/>
      <c r="AJ622" s="36"/>
      <c r="AK622" s="36"/>
      <c r="AL622" s="36"/>
      <c r="AM622" s="36"/>
      <c r="AN622" s="35"/>
      <c r="AO622" s="35"/>
      <c r="AP622" s="35"/>
      <c r="AQ622" s="35"/>
      <c r="AR622" s="35"/>
      <c r="AS622" s="35"/>
      <c r="AT622" s="35"/>
      <c r="AU622" s="35"/>
      <c r="AV622" s="35"/>
      <c r="AW622" s="35"/>
      <c r="AX622" s="35"/>
      <c r="AY622" s="35"/>
      <c r="AZ622" s="35"/>
      <c r="BA622" s="35"/>
      <c r="BB622" s="35"/>
      <c r="BC622" s="35"/>
      <c r="BD622" s="35"/>
      <c r="BE622" s="35"/>
      <c r="BF622" s="35"/>
      <c r="BG622" s="35"/>
      <c r="BH622" s="35"/>
      <c r="BI622" s="35"/>
      <c r="BJ622" s="35"/>
      <c r="BK622" s="35"/>
      <c r="BL622" s="35"/>
      <c r="BM622" s="35"/>
      <c r="BN622" s="35"/>
      <c r="BO622" s="35"/>
      <c r="BP622" s="35"/>
      <c r="BQ622" s="35"/>
      <c r="BR622" s="35"/>
      <c r="BS622" s="35"/>
      <c r="BT622" s="35"/>
      <c r="BU622" s="35"/>
      <c r="BV622" s="35"/>
      <c r="BW622" s="35"/>
      <c r="BX622" s="35"/>
      <c r="BY622" s="35"/>
      <c r="BZ622" s="35"/>
      <c r="CA622" s="35"/>
      <c r="CB622" s="35"/>
      <c r="CC622" s="35"/>
      <c r="CD622" s="35"/>
      <c r="CE622" s="35"/>
      <c r="CF622" s="35"/>
      <c r="CG622" s="35"/>
      <c r="CH622" s="35"/>
      <c r="CI622" s="35"/>
      <c r="CJ622" s="35"/>
      <c r="CK622" s="35"/>
      <c r="CL622" s="35"/>
      <c r="CM622" s="35"/>
      <c r="CN622" s="35"/>
      <c r="CO622" s="35"/>
      <c r="CP622" s="35"/>
      <c r="CQ622" s="35"/>
      <c r="CR622" s="35"/>
      <c r="CS622" s="35"/>
      <c r="CT622" s="35"/>
      <c r="CU622" s="35"/>
      <c r="CV622" s="35"/>
      <c r="CW622" s="35"/>
      <c r="CX622" s="35"/>
      <c r="CY622" s="35"/>
      <c r="CZ622" s="35"/>
      <c r="DA622" s="35"/>
      <c r="DB622" s="35"/>
      <c r="DC622" s="35"/>
      <c r="DD622" s="35"/>
      <c r="DE622" s="35"/>
      <c r="DF622" s="35"/>
      <c r="DG622" s="35"/>
      <c r="DH622" s="35"/>
      <c r="DI622" s="35"/>
      <c r="DJ622" s="35"/>
      <c r="DK622" s="35"/>
      <c r="DL622" s="35"/>
      <c r="DM622" s="35"/>
      <c r="DN622" s="35"/>
      <c r="DO622" s="35"/>
      <c r="DP622" s="35"/>
      <c r="DQ622" s="35"/>
      <c r="DR622" s="35"/>
      <c r="DS622" s="35"/>
      <c r="DT622" s="35"/>
      <c r="DU622" s="35"/>
      <c r="DV622" s="35"/>
      <c r="DW622" s="35"/>
      <c r="DX622" s="35"/>
      <c r="DY622" s="35"/>
      <c r="DZ622" s="35"/>
      <c r="EA622" s="35"/>
      <c r="EB622" s="35"/>
      <c r="EC622" s="35"/>
      <c r="ED622" s="35"/>
      <c r="EE622" s="35"/>
      <c r="EF622" s="35"/>
      <c r="EG622" s="35"/>
      <c r="EH622" s="35"/>
      <c r="EI622" s="35"/>
      <c r="EJ622" s="35"/>
      <c r="EK622" s="35"/>
      <c r="EL622" s="35"/>
      <c r="EM622" s="35"/>
      <c r="EN622" s="35"/>
      <c r="EO622" s="35"/>
      <c r="EP622" s="35"/>
      <c r="EQ622" s="35"/>
      <c r="ER622" s="35"/>
      <c r="ES622" s="35"/>
      <c r="ET622" s="35"/>
      <c r="EU622" s="35"/>
      <c r="EV622" s="35"/>
      <c r="EW622" s="35"/>
      <c r="EX622" s="35"/>
      <c r="EY622" s="35"/>
      <c r="EZ622" s="35"/>
      <c r="FA622" s="35"/>
      <c r="FB622" s="35"/>
      <c r="FC622" s="35"/>
      <c r="FD622" s="35"/>
      <c r="FE622" s="35"/>
      <c r="FF622" s="35"/>
      <c r="FG622" s="35"/>
      <c r="FH622" s="35"/>
      <c r="FI622" s="35"/>
      <c r="FJ622" s="35"/>
      <c r="FK622" s="35"/>
      <c r="FL622" s="35"/>
      <c r="FM622" s="35"/>
      <c r="FN622" s="35"/>
      <c r="FO622" s="35"/>
      <c r="FP622" s="35"/>
      <c r="FQ622" s="35"/>
      <c r="FR622" s="35"/>
      <c r="FS622" s="35"/>
      <c r="FT622" s="35"/>
      <c r="FU622" s="35"/>
      <c r="FV622" s="35"/>
      <c r="FW622" s="35"/>
      <c r="FX622" s="35"/>
      <c r="FY622" s="35"/>
      <c r="FZ622" s="35"/>
      <c r="GA622" s="35"/>
      <c r="GB622" s="35"/>
      <c r="GC622" s="35"/>
      <c r="GD622" s="35"/>
      <c r="GE622" s="35"/>
      <c r="GF622" s="35"/>
      <c r="GG622" s="35"/>
      <c r="GH622" s="35"/>
      <c r="GI622" s="35"/>
      <c r="GJ622" s="35"/>
      <c r="GK622" s="35"/>
      <c r="GL622" s="35"/>
      <c r="GM622" s="35"/>
      <c r="GN622" s="35"/>
      <c r="GO622" s="35"/>
      <c r="GP622" s="35"/>
      <c r="GQ622" s="35"/>
      <c r="GR622" s="35"/>
      <c r="GS622" s="35"/>
      <c r="GT622" s="35"/>
      <c r="GU622" s="35"/>
      <c r="GV622" s="35"/>
      <c r="GW622" s="35"/>
      <c r="GX622" s="35"/>
      <c r="GY622" s="35"/>
      <c r="GZ622" s="35"/>
      <c r="HA622" s="35"/>
      <c r="HB622" s="35"/>
      <c r="HC622" s="35"/>
      <c r="HD622" s="35"/>
      <c r="HE622" s="35"/>
      <c r="HF622" s="35"/>
      <c r="HG622" s="35"/>
      <c r="HH622" s="35"/>
      <c r="HI622" s="35"/>
      <c r="HJ622" s="35"/>
      <c r="HK622" s="35"/>
      <c r="HL622" s="35"/>
      <c r="HM622" s="35"/>
      <c r="HN622" s="35"/>
      <c r="HO622" s="35"/>
      <c r="HP622" s="35"/>
      <c r="HQ622" s="35"/>
      <c r="HR622" s="35"/>
      <c r="HS622" s="35"/>
      <c r="HT622" s="35"/>
      <c r="HU622" s="35"/>
      <c r="HV622" s="35"/>
      <c r="HW622" s="35"/>
      <c r="HX622" s="35"/>
      <c r="HY622" s="35"/>
      <c r="HZ622" s="35"/>
      <c r="IA622" s="35"/>
      <c r="IB622" s="35"/>
      <c r="IC622" s="35"/>
      <c r="ID622" s="35"/>
      <c r="IE622" s="35"/>
      <c r="IF622" s="35"/>
      <c r="IG622" s="35"/>
      <c r="IH622" s="35"/>
      <c r="II622" s="35"/>
      <c r="IJ622" s="35"/>
      <c r="IK622" s="35"/>
      <c r="IL622" s="35"/>
      <c r="IM622" s="35"/>
    </row>
    <row r="623" spans="1:247" s="29" customFormat="1" ht="53.45" customHeight="1">
      <c r="A623" s="42">
        <v>1</v>
      </c>
      <c r="B623" s="24" t="s">
        <v>950</v>
      </c>
      <c r="C623" s="42" t="s">
        <v>2646</v>
      </c>
      <c r="D623" s="277">
        <v>20000</v>
      </c>
      <c r="E623" s="430" t="s">
        <v>964</v>
      </c>
      <c r="F623" s="42" t="s">
        <v>2647</v>
      </c>
      <c r="G623" s="42" t="s">
        <v>2648</v>
      </c>
      <c r="H623" s="42" t="s">
        <v>919</v>
      </c>
      <c r="I623" s="182"/>
      <c r="J623" s="36"/>
      <c r="K623" s="36"/>
      <c r="L623" s="36"/>
      <c r="M623" s="36"/>
      <c r="N623" s="36"/>
      <c r="O623" s="36"/>
      <c r="P623" s="36"/>
      <c r="Q623" s="36"/>
      <c r="R623" s="36"/>
      <c r="S623" s="36"/>
      <c r="T623" s="36"/>
      <c r="U623" s="36"/>
      <c r="V623" s="36"/>
      <c r="W623" s="36"/>
      <c r="X623" s="36"/>
      <c r="Y623" s="36"/>
      <c r="Z623" s="36"/>
      <c r="AA623" s="36"/>
      <c r="AB623" s="36"/>
      <c r="AC623" s="36"/>
      <c r="AD623" s="36"/>
      <c r="AE623" s="36"/>
      <c r="AF623" s="36"/>
      <c r="AG623" s="36"/>
      <c r="AH623" s="36"/>
      <c r="AI623" s="36"/>
      <c r="AJ623" s="36"/>
      <c r="AK623" s="36"/>
      <c r="AL623" s="36"/>
      <c r="AM623" s="36"/>
      <c r="AN623" s="35"/>
      <c r="AO623" s="35"/>
      <c r="AP623" s="35"/>
      <c r="AQ623" s="35"/>
      <c r="AR623" s="35"/>
      <c r="AS623" s="35"/>
      <c r="AT623" s="35"/>
      <c r="AU623" s="35"/>
      <c r="AV623" s="35"/>
      <c r="AW623" s="35"/>
      <c r="AX623" s="35"/>
      <c r="AY623" s="35"/>
      <c r="AZ623" s="35"/>
      <c r="BA623" s="35"/>
      <c r="BB623" s="35"/>
      <c r="BC623" s="35"/>
      <c r="BD623" s="35"/>
      <c r="BE623" s="35"/>
      <c r="BF623" s="35"/>
      <c r="BG623" s="35"/>
      <c r="BH623" s="35"/>
      <c r="BI623" s="35"/>
      <c r="BJ623" s="35"/>
      <c r="BK623" s="35"/>
      <c r="BL623" s="35"/>
      <c r="BM623" s="35"/>
      <c r="BN623" s="35"/>
      <c r="BO623" s="35"/>
      <c r="BP623" s="35"/>
      <c r="BQ623" s="35"/>
      <c r="BR623" s="35"/>
      <c r="BS623" s="35"/>
      <c r="BT623" s="35"/>
      <c r="BU623" s="35"/>
      <c r="BV623" s="35"/>
      <c r="BW623" s="35"/>
      <c r="BX623" s="35"/>
      <c r="BY623" s="35"/>
      <c r="BZ623" s="35"/>
      <c r="CA623" s="35"/>
      <c r="CB623" s="35"/>
      <c r="CC623" s="35"/>
      <c r="CD623" s="35"/>
      <c r="CE623" s="35"/>
      <c r="CF623" s="35"/>
      <c r="CG623" s="35"/>
      <c r="CH623" s="35"/>
      <c r="CI623" s="35"/>
      <c r="CJ623" s="35"/>
      <c r="CK623" s="35"/>
      <c r="CL623" s="35"/>
      <c r="CM623" s="35"/>
      <c r="CN623" s="35"/>
      <c r="CO623" s="35"/>
      <c r="CP623" s="35"/>
      <c r="CQ623" s="35"/>
      <c r="CR623" s="35"/>
      <c r="CS623" s="35"/>
      <c r="CT623" s="35"/>
      <c r="CU623" s="35"/>
      <c r="CV623" s="35"/>
      <c r="CW623" s="35"/>
      <c r="CX623" s="35"/>
      <c r="CY623" s="35"/>
      <c r="CZ623" s="35"/>
      <c r="DA623" s="35"/>
      <c r="DB623" s="35"/>
      <c r="DC623" s="35"/>
      <c r="DD623" s="35"/>
      <c r="DE623" s="35"/>
      <c r="DF623" s="35"/>
      <c r="DG623" s="35"/>
      <c r="DH623" s="35"/>
      <c r="DI623" s="35"/>
      <c r="DJ623" s="35"/>
      <c r="DK623" s="35"/>
      <c r="DL623" s="35"/>
      <c r="DM623" s="35"/>
      <c r="DN623" s="35"/>
      <c r="DO623" s="35"/>
      <c r="DP623" s="35"/>
      <c r="DQ623" s="35"/>
      <c r="DR623" s="35"/>
      <c r="DS623" s="35"/>
      <c r="DT623" s="35"/>
      <c r="DU623" s="35"/>
      <c r="DV623" s="35"/>
      <c r="DW623" s="35"/>
      <c r="DX623" s="35"/>
      <c r="DY623" s="35"/>
      <c r="DZ623" s="35"/>
      <c r="EA623" s="35"/>
      <c r="EB623" s="35"/>
      <c r="EC623" s="35"/>
      <c r="ED623" s="35"/>
      <c r="EE623" s="35"/>
      <c r="EF623" s="35"/>
      <c r="EG623" s="35"/>
      <c r="EH623" s="35"/>
      <c r="EI623" s="35"/>
      <c r="EJ623" s="35"/>
      <c r="EK623" s="35"/>
      <c r="EL623" s="35"/>
      <c r="EM623" s="35"/>
      <c r="EN623" s="35"/>
      <c r="EO623" s="35"/>
      <c r="EP623" s="35"/>
      <c r="EQ623" s="35"/>
      <c r="ER623" s="35"/>
      <c r="ES623" s="35"/>
      <c r="ET623" s="35"/>
      <c r="EU623" s="35"/>
      <c r="EV623" s="35"/>
      <c r="EW623" s="35"/>
      <c r="EX623" s="35"/>
      <c r="EY623" s="35"/>
      <c r="EZ623" s="35"/>
      <c r="FA623" s="35"/>
      <c r="FB623" s="35"/>
      <c r="FC623" s="35"/>
      <c r="FD623" s="35"/>
      <c r="FE623" s="35"/>
      <c r="FF623" s="35"/>
      <c r="FG623" s="35"/>
      <c r="FH623" s="35"/>
      <c r="FI623" s="35"/>
      <c r="FJ623" s="35"/>
      <c r="FK623" s="35"/>
      <c r="FL623" s="35"/>
      <c r="FM623" s="35"/>
      <c r="FN623" s="35"/>
      <c r="FO623" s="35"/>
      <c r="FP623" s="35"/>
      <c r="FQ623" s="35"/>
      <c r="FR623" s="35"/>
      <c r="FS623" s="35"/>
      <c r="FT623" s="35"/>
      <c r="FU623" s="35"/>
      <c r="FV623" s="35"/>
      <c r="FW623" s="35"/>
      <c r="FX623" s="35"/>
      <c r="FY623" s="35"/>
      <c r="FZ623" s="35"/>
      <c r="GA623" s="35"/>
      <c r="GB623" s="35"/>
      <c r="GC623" s="35"/>
      <c r="GD623" s="35"/>
      <c r="GE623" s="35"/>
      <c r="GF623" s="35"/>
      <c r="GG623" s="35"/>
      <c r="GH623" s="35"/>
      <c r="GI623" s="35"/>
      <c r="GJ623" s="35"/>
      <c r="GK623" s="35"/>
      <c r="GL623" s="35"/>
      <c r="GM623" s="35"/>
      <c r="GN623" s="35"/>
      <c r="GO623" s="35"/>
      <c r="GP623" s="35"/>
      <c r="GQ623" s="35"/>
      <c r="GR623" s="35"/>
      <c r="GS623" s="35"/>
      <c r="GT623" s="35"/>
      <c r="GU623" s="35"/>
      <c r="GV623" s="35"/>
      <c r="GW623" s="35"/>
      <c r="GX623" s="35"/>
      <c r="GY623" s="35"/>
      <c r="GZ623" s="35"/>
      <c r="HA623" s="35"/>
      <c r="HB623" s="35"/>
      <c r="HC623" s="35"/>
      <c r="HD623" s="35"/>
      <c r="HE623" s="35"/>
      <c r="HF623" s="35"/>
      <c r="HG623" s="35"/>
      <c r="HH623" s="35"/>
      <c r="HI623" s="35"/>
      <c r="HJ623" s="35"/>
      <c r="HK623" s="35"/>
      <c r="HL623" s="35"/>
      <c r="HM623" s="35"/>
      <c r="HN623" s="35"/>
      <c r="HO623" s="35"/>
      <c r="HP623" s="35"/>
      <c r="HQ623" s="35"/>
      <c r="HR623" s="35"/>
      <c r="HS623" s="35"/>
      <c r="HT623" s="35"/>
      <c r="HU623" s="35"/>
      <c r="HV623" s="35"/>
      <c r="HW623" s="35"/>
      <c r="HX623" s="35"/>
      <c r="HY623" s="35"/>
      <c r="HZ623" s="35"/>
      <c r="IA623" s="35"/>
      <c r="IB623" s="35"/>
      <c r="IC623" s="35"/>
      <c r="ID623" s="35"/>
      <c r="IE623" s="35"/>
      <c r="IF623" s="35"/>
      <c r="IG623" s="35"/>
      <c r="IH623" s="35"/>
      <c r="II623" s="35"/>
      <c r="IJ623" s="35"/>
      <c r="IK623" s="35"/>
      <c r="IL623" s="35"/>
      <c r="IM623" s="35"/>
    </row>
    <row r="624" spans="1:247" s="29" customFormat="1" ht="66" customHeight="1">
      <c r="A624" s="42">
        <v>2</v>
      </c>
      <c r="B624" s="24" t="s">
        <v>951</v>
      </c>
      <c r="C624" s="42" t="s">
        <v>2649</v>
      </c>
      <c r="D624" s="277">
        <v>10000</v>
      </c>
      <c r="E624" s="431"/>
      <c r="F624" s="42" t="s">
        <v>2650</v>
      </c>
      <c r="G624" s="42" t="s">
        <v>2651</v>
      </c>
      <c r="H624" s="42" t="s">
        <v>919</v>
      </c>
      <c r="I624" s="182"/>
      <c r="J624" s="36"/>
      <c r="K624" s="36"/>
      <c r="L624" s="36"/>
      <c r="M624" s="36"/>
      <c r="N624" s="36"/>
      <c r="O624" s="36"/>
      <c r="P624" s="36"/>
      <c r="Q624" s="36"/>
      <c r="R624" s="36"/>
      <c r="S624" s="36"/>
      <c r="T624" s="36"/>
      <c r="U624" s="36"/>
      <c r="V624" s="36"/>
      <c r="W624" s="36"/>
      <c r="X624" s="36"/>
      <c r="Y624" s="36"/>
      <c r="Z624" s="36"/>
      <c r="AA624" s="36"/>
      <c r="AB624" s="36"/>
      <c r="AC624" s="36"/>
      <c r="AD624" s="36"/>
      <c r="AE624" s="36"/>
      <c r="AF624" s="36"/>
      <c r="AG624" s="36"/>
      <c r="AH624" s="36"/>
      <c r="AI624" s="36"/>
      <c r="AJ624" s="36"/>
      <c r="AK624" s="36"/>
      <c r="AL624" s="36"/>
      <c r="AM624" s="36"/>
      <c r="AN624" s="35"/>
      <c r="AO624" s="35"/>
      <c r="AP624" s="35"/>
      <c r="AQ624" s="35"/>
      <c r="AR624" s="35"/>
      <c r="AS624" s="35"/>
      <c r="AT624" s="35"/>
      <c r="AU624" s="35"/>
      <c r="AV624" s="35"/>
      <c r="AW624" s="35"/>
      <c r="AX624" s="35"/>
      <c r="AY624" s="35"/>
      <c r="AZ624" s="35"/>
      <c r="BA624" s="35"/>
      <c r="BB624" s="35"/>
      <c r="BC624" s="35"/>
      <c r="BD624" s="35"/>
      <c r="BE624" s="35"/>
      <c r="BF624" s="35"/>
      <c r="BG624" s="35"/>
      <c r="BH624" s="35"/>
      <c r="BI624" s="35"/>
      <c r="BJ624" s="35"/>
      <c r="BK624" s="35"/>
      <c r="BL624" s="35"/>
      <c r="BM624" s="35"/>
      <c r="BN624" s="35"/>
      <c r="BO624" s="35"/>
      <c r="BP624" s="35"/>
      <c r="BQ624" s="35"/>
      <c r="BR624" s="35"/>
      <c r="BS624" s="35"/>
      <c r="BT624" s="35"/>
      <c r="BU624" s="35"/>
      <c r="BV624" s="35"/>
      <c r="BW624" s="35"/>
      <c r="BX624" s="35"/>
      <c r="BY624" s="35"/>
      <c r="BZ624" s="35"/>
      <c r="CA624" s="35"/>
      <c r="CB624" s="35"/>
      <c r="CC624" s="35"/>
      <c r="CD624" s="35"/>
      <c r="CE624" s="35"/>
      <c r="CF624" s="35"/>
      <c r="CG624" s="35"/>
      <c r="CH624" s="35"/>
      <c r="CI624" s="35"/>
      <c r="CJ624" s="35"/>
      <c r="CK624" s="35"/>
      <c r="CL624" s="35"/>
      <c r="CM624" s="35"/>
      <c r="CN624" s="35"/>
      <c r="CO624" s="35"/>
      <c r="CP624" s="35"/>
      <c r="CQ624" s="35"/>
      <c r="CR624" s="35"/>
      <c r="CS624" s="35"/>
      <c r="CT624" s="35"/>
      <c r="CU624" s="35"/>
      <c r="CV624" s="35"/>
      <c r="CW624" s="35"/>
      <c r="CX624" s="35"/>
      <c r="CY624" s="35"/>
      <c r="CZ624" s="35"/>
      <c r="DA624" s="35"/>
      <c r="DB624" s="35"/>
      <c r="DC624" s="35"/>
      <c r="DD624" s="35"/>
      <c r="DE624" s="35"/>
      <c r="DF624" s="35"/>
      <c r="DG624" s="35"/>
      <c r="DH624" s="35"/>
      <c r="DI624" s="35"/>
      <c r="DJ624" s="35"/>
      <c r="DK624" s="35"/>
      <c r="DL624" s="35"/>
      <c r="DM624" s="35"/>
      <c r="DN624" s="35"/>
      <c r="DO624" s="35"/>
      <c r="DP624" s="35"/>
      <c r="DQ624" s="35"/>
      <c r="DR624" s="35"/>
      <c r="DS624" s="35"/>
      <c r="DT624" s="35"/>
      <c r="DU624" s="35"/>
      <c r="DV624" s="35"/>
      <c r="DW624" s="35"/>
      <c r="DX624" s="35"/>
      <c r="DY624" s="35"/>
      <c r="DZ624" s="35"/>
      <c r="EA624" s="35"/>
      <c r="EB624" s="35"/>
      <c r="EC624" s="35"/>
      <c r="ED624" s="35"/>
      <c r="EE624" s="35"/>
      <c r="EF624" s="35"/>
      <c r="EG624" s="35"/>
      <c r="EH624" s="35"/>
      <c r="EI624" s="35"/>
      <c r="EJ624" s="35"/>
      <c r="EK624" s="35"/>
      <c r="EL624" s="35"/>
      <c r="EM624" s="35"/>
      <c r="EN624" s="35"/>
      <c r="EO624" s="35"/>
      <c r="EP624" s="35"/>
      <c r="EQ624" s="35"/>
      <c r="ER624" s="35"/>
      <c r="ES624" s="35"/>
      <c r="ET624" s="35"/>
      <c r="EU624" s="35"/>
      <c r="EV624" s="35"/>
      <c r="EW624" s="35"/>
      <c r="EX624" s="35"/>
      <c r="EY624" s="35"/>
      <c r="EZ624" s="35"/>
      <c r="FA624" s="35"/>
      <c r="FB624" s="35"/>
      <c r="FC624" s="35"/>
      <c r="FD624" s="35"/>
      <c r="FE624" s="35"/>
      <c r="FF624" s="35"/>
      <c r="FG624" s="35"/>
      <c r="FH624" s="35"/>
      <c r="FI624" s="35"/>
      <c r="FJ624" s="35"/>
      <c r="FK624" s="35"/>
      <c r="FL624" s="35"/>
      <c r="FM624" s="35"/>
      <c r="FN624" s="35"/>
      <c r="FO624" s="35"/>
      <c r="FP624" s="35"/>
      <c r="FQ624" s="35"/>
      <c r="FR624" s="35"/>
      <c r="FS624" s="35"/>
      <c r="FT624" s="35"/>
      <c r="FU624" s="35"/>
      <c r="FV624" s="35"/>
      <c r="FW624" s="35"/>
      <c r="FX624" s="35"/>
      <c r="FY624" s="35"/>
      <c r="FZ624" s="35"/>
      <c r="GA624" s="35"/>
      <c r="GB624" s="35"/>
      <c r="GC624" s="35"/>
      <c r="GD624" s="35"/>
      <c r="GE624" s="35"/>
      <c r="GF624" s="35"/>
      <c r="GG624" s="35"/>
      <c r="GH624" s="35"/>
      <c r="GI624" s="35"/>
      <c r="GJ624" s="35"/>
      <c r="GK624" s="35"/>
      <c r="GL624" s="35"/>
      <c r="GM624" s="35"/>
      <c r="GN624" s="35"/>
      <c r="GO624" s="35"/>
      <c r="GP624" s="35"/>
      <c r="GQ624" s="35"/>
      <c r="GR624" s="35"/>
      <c r="GS624" s="35"/>
      <c r="GT624" s="35"/>
      <c r="GU624" s="35"/>
      <c r="GV624" s="35"/>
      <c r="GW624" s="35"/>
      <c r="GX624" s="35"/>
      <c r="GY624" s="35"/>
      <c r="GZ624" s="35"/>
      <c r="HA624" s="35"/>
      <c r="HB624" s="35"/>
      <c r="HC624" s="35"/>
      <c r="HD624" s="35"/>
      <c r="HE624" s="35"/>
      <c r="HF624" s="35"/>
      <c r="HG624" s="35"/>
      <c r="HH624" s="35"/>
      <c r="HI624" s="35"/>
      <c r="HJ624" s="35"/>
      <c r="HK624" s="35"/>
      <c r="HL624" s="35"/>
      <c r="HM624" s="35"/>
      <c r="HN624" s="35"/>
      <c r="HO624" s="35"/>
      <c r="HP624" s="35"/>
      <c r="HQ624" s="35"/>
      <c r="HR624" s="35"/>
      <c r="HS624" s="35"/>
      <c r="HT624" s="35"/>
      <c r="HU624" s="35"/>
      <c r="HV624" s="35"/>
      <c r="HW624" s="35"/>
      <c r="HX624" s="35"/>
      <c r="HY624" s="35"/>
      <c r="HZ624" s="35"/>
      <c r="IA624" s="35"/>
      <c r="IB624" s="35"/>
      <c r="IC624" s="35"/>
      <c r="ID624" s="35"/>
      <c r="IE624" s="35"/>
      <c r="IF624" s="35"/>
      <c r="IG624" s="35"/>
      <c r="IH624" s="35"/>
      <c r="II624" s="35"/>
      <c r="IJ624" s="35"/>
      <c r="IK624" s="35"/>
      <c r="IL624" s="35"/>
      <c r="IM624" s="35"/>
    </row>
    <row r="625" spans="1:247" s="29" customFormat="1" ht="47.1" customHeight="1">
      <c r="A625" s="42">
        <v>3</v>
      </c>
      <c r="B625" s="24" t="s">
        <v>952</v>
      </c>
      <c r="C625" s="42" t="s">
        <v>2652</v>
      </c>
      <c r="D625" s="277">
        <v>5000</v>
      </c>
      <c r="E625" s="432"/>
      <c r="F625" s="42" t="s">
        <v>2653</v>
      </c>
      <c r="G625" s="42" t="s">
        <v>2654</v>
      </c>
      <c r="H625" s="42" t="s">
        <v>919</v>
      </c>
      <c r="I625" s="182"/>
      <c r="J625" s="36"/>
      <c r="K625" s="36"/>
      <c r="L625" s="36"/>
      <c r="M625" s="36"/>
      <c r="N625" s="36"/>
      <c r="O625" s="36"/>
      <c r="P625" s="36"/>
      <c r="Q625" s="36"/>
      <c r="R625" s="36"/>
      <c r="S625" s="36"/>
      <c r="T625" s="36"/>
      <c r="U625" s="36"/>
      <c r="V625" s="36"/>
      <c r="W625" s="36"/>
      <c r="X625" s="36"/>
      <c r="Y625" s="36"/>
      <c r="Z625" s="36"/>
      <c r="AA625" s="36"/>
      <c r="AB625" s="36"/>
      <c r="AC625" s="36"/>
      <c r="AD625" s="36"/>
      <c r="AE625" s="36"/>
      <c r="AF625" s="36"/>
      <c r="AG625" s="36"/>
      <c r="AH625" s="36"/>
      <c r="AI625" s="36"/>
      <c r="AJ625" s="36"/>
      <c r="AK625" s="36"/>
      <c r="AL625" s="36"/>
      <c r="AM625" s="36"/>
      <c r="AN625" s="35"/>
      <c r="AO625" s="35"/>
      <c r="AP625" s="35"/>
      <c r="AQ625" s="35"/>
      <c r="AR625" s="35"/>
      <c r="AS625" s="35"/>
      <c r="AT625" s="35"/>
      <c r="AU625" s="35"/>
      <c r="AV625" s="35"/>
      <c r="AW625" s="35"/>
      <c r="AX625" s="35"/>
      <c r="AY625" s="35"/>
      <c r="AZ625" s="35"/>
      <c r="BA625" s="35"/>
      <c r="BB625" s="35"/>
      <c r="BC625" s="35"/>
      <c r="BD625" s="35"/>
      <c r="BE625" s="35"/>
      <c r="BF625" s="35"/>
      <c r="BG625" s="35"/>
      <c r="BH625" s="35"/>
      <c r="BI625" s="35"/>
      <c r="BJ625" s="35"/>
      <c r="BK625" s="35"/>
      <c r="BL625" s="35"/>
      <c r="BM625" s="35"/>
      <c r="BN625" s="35"/>
      <c r="BO625" s="35"/>
      <c r="BP625" s="35"/>
      <c r="BQ625" s="35"/>
      <c r="BR625" s="35"/>
      <c r="BS625" s="35"/>
      <c r="BT625" s="35"/>
      <c r="BU625" s="35"/>
      <c r="BV625" s="35"/>
      <c r="BW625" s="35"/>
      <c r="BX625" s="35"/>
      <c r="BY625" s="35"/>
      <c r="BZ625" s="35"/>
      <c r="CA625" s="35"/>
      <c r="CB625" s="35"/>
      <c r="CC625" s="35"/>
      <c r="CD625" s="35"/>
      <c r="CE625" s="35"/>
      <c r="CF625" s="35"/>
      <c r="CG625" s="35"/>
      <c r="CH625" s="35"/>
      <c r="CI625" s="35"/>
      <c r="CJ625" s="35"/>
      <c r="CK625" s="35"/>
      <c r="CL625" s="35"/>
      <c r="CM625" s="35"/>
      <c r="CN625" s="35"/>
      <c r="CO625" s="35"/>
      <c r="CP625" s="35"/>
      <c r="CQ625" s="35"/>
      <c r="CR625" s="35"/>
      <c r="CS625" s="35"/>
      <c r="CT625" s="35"/>
      <c r="CU625" s="35"/>
      <c r="CV625" s="35"/>
      <c r="CW625" s="35"/>
      <c r="CX625" s="35"/>
      <c r="CY625" s="35"/>
      <c r="CZ625" s="35"/>
      <c r="DA625" s="35"/>
      <c r="DB625" s="35"/>
      <c r="DC625" s="35"/>
      <c r="DD625" s="35"/>
      <c r="DE625" s="35"/>
      <c r="DF625" s="35"/>
      <c r="DG625" s="35"/>
      <c r="DH625" s="35"/>
      <c r="DI625" s="35"/>
      <c r="DJ625" s="35"/>
      <c r="DK625" s="35"/>
      <c r="DL625" s="35"/>
      <c r="DM625" s="35"/>
      <c r="DN625" s="35"/>
      <c r="DO625" s="35"/>
      <c r="DP625" s="35"/>
      <c r="DQ625" s="35"/>
      <c r="DR625" s="35"/>
      <c r="DS625" s="35"/>
      <c r="DT625" s="35"/>
      <c r="DU625" s="35"/>
      <c r="DV625" s="35"/>
      <c r="DW625" s="35"/>
      <c r="DX625" s="35"/>
      <c r="DY625" s="35"/>
      <c r="DZ625" s="35"/>
      <c r="EA625" s="35"/>
      <c r="EB625" s="35"/>
      <c r="EC625" s="35"/>
      <c r="ED625" s="35"/>
      <c r="EE625" s="35"/>
      <c r="EF625" s="35"/>
      <c r="EG625" s="35"/>
      <c r="EH625" s="35"/>
      <c r="EI625" s="35"/>
      <c r="EJ625" s="35"/>
      <c r="EK625" s="35"/>
      <c r="EL625" s="35"/>
      <c r="EM625" s="35"/>
      <c r="EN625" s="35"/>
      <c r="EO625" s="35"/>
      <c r="EP625" s="35"/>
      <c r="EQ625" s="35"/>
      <c r="ER625" s="35"/>
      <c r="ES625" s="35"/>
      <c r="ET625" s="35"/>
      <c r="EU625" s="35"/>
      <c r="EV625" s="35"/>
      <c r="EW625" s="35"/>
      <c r="EX625" s="35"/>
      <c r="EY625" s="35"/>
      <c r="EZ625" s="35"/>
      <c r="FA625" s="35"/>
      <c r="FB625" s="35"/>
      <c r="FC625" s="35"/>
      <c r="FD625" s="35"/>
      <c r="FE625" s="35"/>
      <c r="FF625" s="35"/>
      <c r="FG625" s="35"/>
      <c r="FH625" s="35"/>
      <c r="FI625" s="35"/>
      <c r="FJ625" s="35"/>
      <c r="FK625" s="35"/>
      <c r="FL625" s="35"/>
      <c r="FM625" s="35"/>
      <c r="FN625" s="35"/>
      <c r="FO625" s="35"/>
      <c r="FP625" s="35"/>
      <c r="FQ625" s="35"/>
      <c r="FR625" s="35"/>
      <c r="FS625" s="35"/>
      <c r="FT625" s="35"/>
      <c r="FU625" s="35"/>
      <c r="FV625" s="35"/>
      <c r="FW625" s="35"/>
      <c r="FX625" s="35"/>
      <c r="FY625" s="35"/>
      <c r="FZ625" s="35"/>
      <c r="GA625" s="35"/>
      <c r="GB625" s="35"/>
      <c r="GC625" s="35"/>
      <c r="GD625" s="35"/>
      <c r="GE625" s="35"/>
      <c r="GF625" s="35"/>
      <c r="GG625" s="35"/>
      <c r="GH625" s="35"/>
      <c r="GI625" s="35"/>
      <c r="GJ625" s="35"/>
      <c r="GK625" s="35"/>
      <c r="GL625" s="35"/>
      <c r="GM625" s="35"/>
      <c r="GN625" s="35"/>
      <c r="GO625" s="35"/>
      <c r="GP625" s="35"/>
      <c r="GQ625" s="35"/>
      <c r="GR625" s="35"/>
      <c r="GS625" s="35"/>
      <c r="GT625" s="35"/>
      <c r="GU625" s="35"/>
      <c r="GV625" s="35"/>
      <c r="GW625" s="35"/>
      <c r="GX625" s="35"/>
      <c r="GY625" s="35"/>
      <c r="GZ625" s="35"/>
      <c r="HA625" s="35"/>
      <c r="HB625" s="35"/>
      <c r="HC625" s="35"/>
      <c r="HD625" s="35"/>
      <c r="HE625" s="35"/>
      <c r="HF625" s="35"/>
      <c r="HG625" s="35"/>
      <c r="HH625" s="35"/>
      <c r="HI625" s="35"/>
      <c r="HJ625" s="35"/>
      <c r="HK625" s="35"/>
      <c r="HL625" s="35"/>
      <c r="HM625" s="35"/>
      <c r="HN625" s="35"/>
      <c r="HO625" s="35"/>
      <c r="HP625" s="35"/>
      <c r="HQ625" s="35"/>
      <c r="HR625" s="35"/>
      <c r="HS625" s="35"/>
      <c r="HT625" s="35"/>
      <c r="HU625" s="35"/>
      <c r="HV625" s="35"/>
      <c r="HW625" s="35"/>
      <c r="HX625" s="35"/>
      <c r="HY625" s="35"/>
      <c r="HZ625" s="35"/>
      <c r="IA625" s="35"/>
      <c r="IB625" s="35"/>
      <c r="IC625" s="35"/>
      <c r="ID625" s="35"/>
      <c r="IE625" s="35"/>
      <c r="IF625" s="35"/>
      <c r="IG625" s="35"/>
      <c r="IH625" s="35"/>
      <c r="II625" s="35"/>
      <c r="IJ625" s="35"/>
      <c r="IK625" s="35"/>
      <c r="IL625" s="35"/>
      <c r="IM625" s="35"/>
    </row>
    <row r="626" spans="1:247" s="29" customFormat="1" ht="120.95" customHeight="1">
      <c r="A626" s="42">
        <v>4</v>
      </c>
      <c r="B626" s="24" t="s">
        <v>953</v>
      </c>
      <c r="C626" s="42" t="s">
        <v>2655</v>
      </c>
      <c r="D626" s="277">
        <v>30000</v>
      </c>
      <c r="E626" s="42" t="s">
        <v>2656</v>
      </c>
      <c r="F626" s="42" t="s">
        <v>2657</v>
      </c>
      <c r="G626" s="42" t="s">
        <v>2658</v>
      </c>
      <c r="H626" s="42" t="s">
        <v>919</v>
      </c>
      <c r="I626" s="182"/>
      <c r="J626" s="36"/>
      <c r="K626" s="36"/>
      <c r="L626" s="36"/>
      <c r="M626" s="36"/>
      <c r="N626" s="36"/>
      <c r="O626" s="36"/>
      <c r="P626" s="36"/>
      <c r="Q626" s="36"/>
      <c r="R626" s="36"/>
      <c r="S626" s="36"/>
      <c r="T626" s="36"/>
      <c r="U626" s="36"/>
      <c r="V626" s="36"/>
      <c r="W626" s="36"/>
      <c r="X626" s="36"/>
      <c r="Y626" s="36"/>
      <c r="Z626" s="36"/>
      <c r="AA626" s="36"/>
      <c r="AB626" s="36"/>
      <c r="AC626" s="36"/>
      <c r="AD626" s="36"/>
      <c r="AE626" s="36"/>
      <c r="AF626" s="36"/>
      <c r="AG626" s="36"/>
      <c r="AH626" s="36"/>
      <c r="AI626" s="36"/>
      <c r="AJ626" s="36"/>
      <c r="AK626" s="36"/>
      <c r="AL626" s="36"/>
      <c r="AM626" s="36"/>
      <c r="AN626" s="35"/>
      <c r="AO626" s="35"/>
      <c r="AP626" s="35"/>
      <c r="AQ626" s="35"/>
      <c r="AR626" s="35"/>
      <c r="AS626" s="35"/>
      <c r="AT626" s="35"/>
      <c r="AU626" s="35"/>
      <c r="AV626" s="35"/>
      <c r="AW626" s="35"/>
      <c r="AX626" s="35"/>
      <c r="AY626" s="35"/>
      <c r="AZ626" s="35"/>
      <c r="BA626" s="35"/>
      <c r="BB626" s="35"/>
      <c r="BC626" s="35"/>
      <c r="BD626" s="35"/>
      <c r="BE626" s="35"/>
      <c r="BF626" s="35"/>
      <c r="BG626" s="35"/>
      <c r="BH626" s="35"/>
      <c r="BI626" s="35"/>
      <c r="BJ626" s="35"/>
      <c r="BK626" s="35"/>
      <c r="BL626" s="35"/>
      <c r="BM626" s="35"/>
      <c r="BN626" s="35"/>
      <c r="BO626" s="35"/>
      <c r="BP626" s="35"/>
      <c r="BQ626" s="35"/>
      <c r="BR626" s="35"/>
      <c r="BS626" s="35"/>
      <c r="BT626" s="35"/>
      <c r="BU626" s="35"/>
      <c r="BV626" s="35"/>
      <c r="BW626" s="35"/>
      <c r="BX626" s="35"/>
      <c r="BY626" s="35"/>
      <c r="BZ626" s="35"/>
      <c r="CA626" s="35"/>
      <c r="CB626" s="35"/>
      <c r="CC626" s="35"/>
      <c r="CD626" s="35"/>
      <c r="CE626" s="35"/>
      <c r="CF626" s="35"/>
      <c r="CG626" s="35"/>
      <c r="CH626" s="35"/>
      <c r="CI626" s="35"/>
      <c r="CJ626" s="35"/>
      <c r="CK626" s="35"/>
      <c r="CL626" s="35"/>
      <c r="CM626" s="35"/>
      <c r="CN626" s="35"/>
      <c r="CO626" s="35"/>
      <c r="CP626" s="35"/>
      <c r="CQ626" s="35"/>
      <c r="CR626" s="35"/>
      <c r="CS626" s="35"/>
      <c r="CT626" s="35"/>
      <c r="CU626" s="35"/>
      <c r="CV626" s="35"/>
      <c r="CW626" s="35"/>
      <c r="CX626" s="35"/>
      <c r="CY626" s="35"/>
      <c r="CZ626" s="35"/>
      <c r="DA626" s="35"/>
      <c r="DB626" s="35"/>
      <c r="DC626" s="35"/>
      <c r="DD626" s="35"/>
      <c r="DE626" s="35"/>
      <c r="DF626" s="35"/>
      <c r="DG626" s="35"/>
      <c r="DH626" s="35"/>
      <c r="DI626" s="35"/>
      <c r="DJ626" s="35"/>
      <c r="DK626" s="35"/>
      <c r="DL626" s="35"/>
      <c r="DM626" s="35"/>
      <c r="DN626" s="35"/>
      <c r="DO626" s="35"/>
      <c r="DP626" s="35"/>
      <c r="DQ626" s="35"/>
      <c r="DR626" s="35"/>
      <c r="DS626" s="35"/>
      <c r="DT626" s="35"/>
      <c r="DU626" s="35"/>
      <c r="DV626" s="35"/>
      <c r="DW626" s="35"/>
      <c r="DX626" s="35"/>
      <c r="DY626" s="35"/>
      <c r="DZ626" s="35"/>
      <c r="EA626" s="35"/>
      <c r="EB626" s="35"/>
      <c r="EC626" s="35"/>
      <c r="ED626" s="35"/>
      <c r="EE626" s="35"/>
      <c r="EF626" s="35"/>
      <c r="EG626" s="35"/>
      <c r="EH626" s="35"/>
      <c r="EI626" s="35"/>
      <c r="EJ626" s="35"/>
      <c r="EK626" s="35"/>
      <c r="EL626" s="35"/>
      <c r="EM626" s="35"/>
      <c r="EN626" s="35"/>
      <c r="EO626" s="35"/>
      <c r="EP626" s="35"/>
      <c r="EQ626" s="35"/>
      <c r="ER626" s="35"/>
      <c r="ES626" s="35"/>
      <c r="ET626" s="35"/>
      <c r="EU626" s="35"/>
      <c r="EV626" s="35"/>
      <c r="EW626" s="35"/>
      <c r="EX626" s="35"/>
      <c r="EY626" s="35"/>
      <c r="EZ626" s="35"/>
      <c r="FA626" s="35"/>
      <c r="FB626" s="35"/>
      <c r="FC626" s="35"/>
      <c r="FD626" s="35"/>
      <c r="FE626" s="35"/>
      <c r="FF626" s="35"/>
      <c r="FG626" s="35"/>
      <c r="FH626" s="35"/>
      <c r="FI626" s="35"/>
      <c r="FJ626" s="35"/>
      <c r="FK626" s="35"/>
      <c r="FL626" s="35"/>
      <c r="FM626" s="35"/>
      <c r="FN626" s="35"/>
      <c r="FO626" s="35"/>
      <c r="FP626" s="35"/>
      <c r="FQ626" s="35"/>
      <c r="FR626" s="35"/>
      <c r="FS626" s="35"/>
      <c r="FT626" s="35"/>
      <c r="FU626" s="35"/>
      <c r="FV626" s="35"/>
      <c r="FW626" s="35"/>
      <c r="FX626" s="35"/>
      <c r="FY626" s="35"/>
      <c r="FZ626" s="35"/>
      <c r="GA626" s="35"/>
      <c r="GB626" s="35"/>
      <c r="GC626" s="35"/>
      <c r="GD626" s="35"/>
      <c r="GE626" s="35"/>
      <c r="GF626" s="35"/>
      <c r="GG626" s="35"/>
      <c r="GH626" s="35"/>
      <c r="GI626" s="35"/>
      <c r="GJ626" s="35"/>
      <c r="GK626" s="35"/>
      <c r="GL626" s="35"/>
      <c r="GM626" s="35"/>
      <c r="GN626" s="35"/>
      <c r="GO626" s="35"/>
      <c r="GP626" s="35"/>
      <c r="GQ626" s="35"/>
      <c r="GR626" s="35"/>
      <c r="GS626" s="35"/>
      <c r="GT626" s="35"/>
      <c r="GU626" s="35"/>
      <c r="GV626" s="35"/>
      <c r="GW626" s="35"/>
      <c r="GX626" s="35"/>
      <c r="GY626" s="35"/>
      <c r="GZ626" s="35"/>
      <c r="HA626" s="35"/>
      <c r="HB626" s="35"/>
      <c r="HC626" s="35"/>
      <c r="HD626" s="35"/>
      <c r="HE626" s="35"/>
      <c r="HF626" s="35"/>
      <c r="HG626" s="35"/>
      <c r="HH626" s="35"/>
      <c r="HI626" s="35"/>
      <c r="HJ626" s="35"/>
      <c r="HK626" s="35"/>
      <c r="HL626" s="35"/>
      <c r="HM626" s="35"/>
      <c r="HN626" s="35"/>
      <c r="HO626" s="35"/>
      <c r="HP626" s="35"/>
      <c r="HQ626" s="35"/>
      <c r="HR626" s="35"/>
      <c r="HS626" s="35"/>
      <c r="HT626" s="35"/>
      <c r="HU626" s="35"/>
      <c r="HV626" s="35"/>
      <c r="HW626" s="35"/>
      <c r="HX626" s="35"/>
      <c r="HY626" s="35"/>
      <c r="HZ626" s="35"/>
      <c r="IA626" s="35"/>
      <c r="IB626" s="35"/>
      <c r="IC626" s="35"/>
      <c r="ID626" s="35"/>
      <c r="IE626" s="35"/>
      <c r="IF626" s="35"/>
      <c r="IG626" s="35"/>
      <c r="IH626" s="35"/>
      <c r="II626" s="35"/>
      <c r="IJ626" s="35"/>
      <c r="IK626" s="35"/>
      <c r="IL626" s="35"/>
      <c r="IM626" s="35"/>
    </row>
    <row r="627" spans="1:247" s="29" customFormat="1" ht="50.1" customHeight="1">
      <c r="A627" s="42">
        <v>5</v>
      </c>
      <c r="B627" s="24" t="s">
        <v>954</v>
      </c>
      <c r="C627" s="42" t="s">
        <v>2649</v>
      </c>
      <c r="D627" s="277">
        <v>5000</v>
      </c>
      <c r="E627" s="430" t="s">
        <v>964</v>
      </c>
      <c r="F627" s="42" t="s">
        <v>2653</v>
      </c>
      <c r="G627" s="42" t="s">
        <v>2659</v>
      </c>
      <c r="H627" s="42" t="s">
        <v>919</v>
      </c>
      <c r="I627" s="182"/>
      <c r="J627" s="36"/>
      <c r="K627" s="36"/>
      <c r="L627" s="36"/>
      <c r="M627" s="36"/>
      <c r="N627" s="36"/>
      <c r="O627" s="36"/>
      <c r="P627" s="36"/>
      <c r="Q627" s="36"/>
      <c r="R627" s="36"/>
      <c r="S627" s="36"/>
      <c r="T627" s="36"/>
      <c r="U627" s="36"/>
      <c r="V627" s="36"/>
      <c r="W627" s="36"/>
      <c r="X627" s="36"/>
      <c r="Y627" s="36"/>
      <c r="Z627" s="36"/>
      <c r="AA627" s="36"/>
      <c r="AB627" s="36"/>
      <c r="AC627" s="36"/>
      <c r="AD627" s="36"/>
      <c r="AE627" s="36"/>
      <c r="AF627" s="36"/>
      <c r="AG627" s="36"/>
      <c r="AH627" s="36"/>
      <c r="AI627" s="36"/>
      <c r="AJ627" s="36"/>
      <c r="AK627" s="36"/>
      <c r="AL627" s="36"/>
      <c r="AM627" s="36"/>
      <c r="AN627" s="35"/>
      <c r="AO627" s="35"/>
      <c r="AP627" s="35"/>
      <c r="AQ627" s="35"/>
      <c r="AR627" s="35"/>
      <c r="AS627" s="35"/>
      <c r="AT627" s="35"/>
      <c r="AU627" s="35"/>
      <c r="AV627" s="35"/>
      <c r="AW627" s="35"/>
      <c r="AX627" s="35"/>
      <c r="AY627" s="35"/>
      <c r="AZ627" s="35"/>
      <c r="BA627" s="35"/>
      <c r="BB627" s="35"/>
      <c r="BC627" s="35"/>
      <c r="BD627" s="35"/>
      <c r="BE627" s="35"/>
      <c r="BF627" s="35"/>
      <c r="BG627" s="35"/>
      <c r="BH627" s="35"/>
      <c r="BI627" s="35"/>
      <c r="BJ627" s="35"/>
      <c r="BK627" s="35"/>
      <c r="BL627" s="35"/>
      <c r="BM627" s="35"/>
      <c r="BN627" s="35"/>
      <c r="BO627" s="35"/>
      <c r="BP627" s="35"/>
      <c r="BQ627" s="35"/>
      <c r="BR627" s="35"/>
      <c r="BS627" s="35"/>
      <c r="BT627" s="35"/>
      <c r="BU627" s="35"/>
      <c r="BV627" s="35"/>
      <c r="BW627" s="35"/>
      <c r="BX627" s="35"/>
      <c r="BY627" s="35"/>
      <c r="BZ627" s="35"/>
      <c r="CA627" s="35"/>
      <c r="CB627" s="35"/>
      <c r="CC627" s="35"/>
      <c r="CD627" s="35"/>
      <c r="CE627" s="35"/>
      <c r="CF627" s="35"/>
      <c r="CG627" s="35"/>
      <c r="CH627" s="35"/>
      <c r="CI627" s="35"/>
      <c r="CJ627" s="35"/>
      <c r="CK627" s="35"/>
      <c r="CL627" s="35"/>
      <c r="CM627" s="35"/>
      <c r="CN627" s="35"/>
      <c r="CO627" s="35"/>
      <c r="CP627" s="35"/>
      <c r="CQ627" s="35"/>
      <c r="CR627" s="35"/>
      <c r="CS627" s="35"/>
      <c r="CT627" s="35"/>
      <c r="CU627" s="35"/>
      <c r="CV627" s="35"/>
      <c r="CW627" s="35"/>
      <c r="CX627" s="35"/>
      <c r="CY627" s="35"/>
      <c r="CZ627" s="35"/>
      <c r="DA627" s="35"/>
      <c r="DB627" s="35"/>
      <c r="DC627" s="35"/>
      <c r="DD627" s="35"/>
      <c r="DE627" s="35"/>
      <c r="DF627" s="35"/>
      <c r="DG627" s="35"/>
      <c r="DH627" s="35"/>
      <c r="DI627" s="35"/>
      <c r="DJ627" s="35"/>
      <c r="DK627" s="35"/>
      <c r="DL627" s="35"/>
      <c r="DM627" s="35"/>
      <c r="DN627" s="35"/>
      <c r="DO627" s="35"/>
      <c r="DP627" s="35"/>
      <c r="DQ627" s="35"/>
      <c r="DR627" s="35"/>
      <c r="DS627" s="35"/>
      <c r="DT627" s="35"/>
      <c r="DU627" s="35"/>
      <c r="DV627" s="35"/>
      <c r="DW627" s="35"/>
      <c r="DX627" s="35"/>
      <c r="DY627" s="35"/>
      <c r="DZ627" s="35"/>
      <c r="EA627" s="35"/>
      <c r="EB627" s="35"/>
      <c r="EC627" s="35"/>
      <c r="ED627" s="35"/>
      <c r="EE627" s="35"/>
      <c r="EF627" s="35"/>
      <c r="EG627" s="35"/>
      <c r="EH627" s="35"/>
      <c r="EI627" s="35"/>
      <c r="EJ627" s="35"/>
      <c r="EK627" s="35"/>
      <c r="EL627" s="35"/>
      <c r="EM627" s="35"/>
      <c r="EN627" s="35"/>
      <c r="EO627" s="35"/>
      <c r="EP627" s="35"/>
      <c r="EQ627" s="35"/>
      <c r="ER627" s="35"/>
      <c r="ES627" s="35"/>
      <c r="ET627" s="35"/>
      <c r="EU627" s="35"/>
      <c r="EV627" s="35"/>
      <c r="EW627" s="35"/>
      <c r="EX627" s="35"/>
      <c r="EY627" s="35"/>
      <c r="EZ627" s="35"/>
      <c r="FA627" s="35"/>
      <c r="FB627" s="35"/>
      <c r="FC627" s="35"/>
      <c r="FD627" s="35"/>
      <c r="FE627" s="35"/>
      <c r="FF627" s="35"/>
      <c r="FG627" s="35"/>
      <c r="FH627" s="35"/>
      <c r="FI627" s="35"/>
      <c r="FJ627" s="35"/>
      <c r="FK627" s="35"/>
      <c r="FL627" s="35"/>
      <c r="FM627" s="35"/>
      <c r="FN627" s="35"/>
      <c r="FO627" s="35"/>
      <c r="FP627" s="35"/>
      <c r="FQ627" s="35"/>
      <c r="FR627" s="35"/>
      <c r="FS627" s="35"/>
      <c r="FT627" s="35"/>
      <c r="FU627" s="35"/>
      <c r="FV627" s="35"/>
      <c r="FW627" s="35"/>
      <c r="FX627" s="35"/>
      <c r="FY627" s="35"/>
      <c r="FZ627" s="35"/>
      <c r="GA627" s="35"/>
      <c r="GB627" s="35"/>
      <c r="GC627" s="35"/>
      <c r="GD627" s="35"/>
      <c r="GE627" s="35"/>
      <c r="GF627" s="35"/>
      <c r="GG627" s="35"/>
      <c r="GH627" s="35"/>
      <c r="GI627" s="35"/>
      <c r="GJ627" s="35"/>
      <c r="GK627" s="35"/>
      <c r="GL627" s="35"/>
      <c r="GM627" s="35"/>
      <c r="GN627" s="35"/>
      <c r="GO627" s="35"/>
      <c r="GP627" s="35"/>
      <c r="GQ627" s="35"/>
      <c r="GR627" s="35"/>
      <c r="GS627" s="35"/>
      <c r="GT627" s="35"/>
      <c r="GU627" s="35"/>
      <c r="GV627" s="35"/>
      <c r="GW627" s="35"/>
      <c r="GX627" s="35"/>
      <c r="GY627" s="35"/>
      <c r="GZ627" s="35"/>
      <c r="HA627" s="35"/>
      <c r="HB627" s="35"/>
      <c r="HC627" s="35"/>
      <c r="HD627" s="35"/>
      <c r="HE627" s="35"/>
      <c r="HF627" s="35"/>
      <c r="HG627" s="35"/>
      <c r="HH627" s="35"/>
      <c r="HI627" s="35"/>
      <c r="HJ627" s="35"/>
      <c r="HK627" s="35"/>
      <c r="HL627" s="35"/>
      <c r="HM627" s="35"/>
      <c r="HN627" s="35"/>
      <c r="HO627" s="35"/>
      <c r="HP627" s="35"/>
      <c r="HQ627" s="35"/>
      <c r="HR627" s="35"/>
      <c r="HS627" s="35"/>
      <c r="HT627" s="35"/>
      <c r="HU627" s="35"/>
      <c r="HV627" s="35"/>
      <c r="HW627" s="35"/>
      <c r="HX627" s="35"/>
      <c r="HY627" s="35"/>
      <c r="HZ627" s="35"/>
      <c r="IA627" s="35"/>
      <c r="IB627" s="35"/>
      <c r="IC627" s="35"/>
      <c r="ID627" s="35"/>
      <c r="IE627" s="35"/>
      <c r="IF627" s="35"/>
      <c r="IG627" s="35"/>
      <c r="IH627" s="35"/>
      <c r="II627" s="35"/>
      <c r="IJ627" s="35"/>
      <c r="IK627" s="35"/>
      <c r="IL627" s="35"/>
      <c r="IM627" s="35"/>
    </row>
    <row r="628" spans="1:247" s="29" customFormat="1" ht="80.099999999999994" customHeight="1">
      <c r="A628" s="42">
        <v>6</v>
      </c>
      <c r="B628" s="24" t="s">
        <v>2544</v>
      </c>
      <c r="C628" s="42" t="s">
        <v>2646</v>
      </c>
      <c r="D628" s="277">
        <v>1500</v>
      </c>
      <c r="E628" s="431"/>
      <c r="F628" s="17" t="s">
        <v>926</v>
      </c>
      <c r="G628" s="42" t="s">
        <v>2660</v>
      </c>
      <c r="H628" s="42" t="s">
        <v>919</v>
      </c>
      <c r="I628" s="182"/>
      <c r="J628" s="36"/>
      <c r="K628" s="36"/>
      <c r="L628" s="36"/>
      <c r="M628" s="36"/>
      <c r="N628" s="36"/>
      <c r="O628" s="36"/>
      <c r="P628" s="36"/>
      <c r="Q628" s="36"/>
      <c r="R628" s="36"/>
      <c r="S628" s="36"/>
      <c r="T628" s="36"/>
      <c r="U628" s="36"/>
      <c r="V628" s="36"/>
      <c r="W628" s="36"/>
      <c r="X628" s="36"/>
      <c r="Y628" s="36"/>
      <c r="Z628" s="36"/>
      <c r="AA628" s="36"/>
      <c r="AB628" s="36"/>
      <c r="AC628" s="36"/>
      <c r="AD628" s="36"/>
      <c r="AE628" s="36"/>
      <c r="AF628" s="36"/>
      <c r="AG628" s="36"/>
      <c r="AH628" s="36"/>
      <c r="AI628" s="36"/>
      <c r="AJ628" s="36"/>
      <c r="AK628" s="36"/>
      <c r="AL628" s="36"/>
      <c r="AM628" s="36"/>
      <c r="AN628" s="35"/>
      <c r="AO628" s="35"/>
      <c r="AP628" s="35"/>
      <c r="AQ628" s="35"/>
      <c r="AR628" s="35"/>
      <c r="AS628" s="35"/>
      <c r="AT628" s="35"/>
      <c r="AU628" s="35"/>
      <c r="AV628" s="35"/>
      <c r="AW628" s="35"/>
      <c r="AX628" s="35"/>
      <c r="AY628" s="35"/>
      <c r="AZ628" s="35"/>
      <c r="BA628" s="35"/>
      <c r="BB628" s="35"/>
      <c r="BC628" s="35"/>
      <c r="BD628" s="35"/>
      <c r="BE628" s="35"/>
      <c r="BF628" s="35"/>
      <c r="BG628" s="35"/>
      <c r="BH628" s="35"/>
      <c r="BI628" s="35"/>
      <c r="BJ628" s="35"/>
      <c r="BK628" s="35"/>
      <c r="BL628" s="35"/>
      <c r="BM628" s="35"/>
      <c r="BN628" s="35"/>
      <c r="BO628" s="35"/>
      <c r="BP628" s="35"/>
      <c r="BQ628" s="35"/>
      <c r="BR628" s="35"/>
      <c r="BS628" s="35"/>
      <c r="BT628" s="35"/>
      <c r="BU628" s="35"/>
      <c r="BV628" s="35"/>
      <c r="BW628" s="35"/>
      <c r="BX628" s="35"/>
      <c r="BY628" s="35"/>
      <c r="BZ628" s="35"/>
      <c r="CA628" s="35"/>
      <c r="CB628" s="35"/>
      <c r="CC628" s="35"/>
      <c r="CD628" s="35"/>
      <c r="CE628" s="35"/>
      <c r="CF628" s="35"/>
      <c r="CG628" s="35"/>
      <c r="CH628" s="35"/>
      <c r="CI628" s="35"/>
      <c r="CJ628" s="35"/>
      <c r="CK628" s="35"/>
      <c r="CL628" s="35"/>
      <c r="CM628" s="35"/>
      <c r="CN628" s="35"/>
      <c r="CO628" s="35"/>
      <c r="CP628" s="35"/>
      <c r="CQ628" s="35"/>
      <c r="CR628" s="35"/>
      <c r="CS628" s="35"/>
      <c r="CT628" s="35"/>
      <c r="CU628" s="35"/>
      <c r="CV628" s="35"/>
      <c r="CW628" s="35"/>
      <c r="CX628" s="35"/>
      <c r="CY628" s="35"/>
      <c r="CZ628" s="35"/>
      <c r="DA628" s="35"/>
      <c r="DB628" s="35"/>
      <c r="DC628" s="35"/>
      <c r="DD628" s="35"/>
      <c r="DE628" s="35"/>
      <c r="DF628" s="35"/>
      <c r="DG628" s="35"/>
      <c r="DH628" s="35"/>
      <c r="DI628" s="35"/>
      <c r="DJ628" s="35"/>
      <c r="DK628" s="35"/>
      <c r="DL628" s="35"/>
      <c r="DM628" s="35"/>
      <c r="DN628" s="35"/>
      <c r="DO628" s="35"/>
      <c r="DP628" s="35"/>
      <c r="DQ628" s="35"/>
      <c r="DR628" s="35"/>
      <c r="DS628" s="35"/>
      <c r="DT628" s="35"/>
      <c r="DU628" s="35"/>
      <c r="DV628" s="35"/>
      <c r="DW628" s="35"/>
      <c r="DX628" s="35"/>
      <c r="DY628" s="35"/>
      <c r="DZ628" s="35"/>
      <c r="EA628" s="35"/>
      <c r="EB628" s="35"/>
      <c r="EC628" s="35"/>
      <c r="ED628" s="35"/>
      <c r="EE628" s="35"/>
      <c r="EF628" s="35"/>
      <c r="EG628" s="35"/>
      <c r="EH628" s="35"/>
      <c r="EI628" s="35"/>
      <c r="EJ628" s="35"/>
      <c r="EK628" s="35"/>
      <c r="EL628" s="35"/>
      <c r="EM628" s="35"/>
      <c r="EN628" s="35"/>
      <c r="EO628" s="35"/>
      <c r="EP628" s="35"/>
      <c r="EQ628" s="35"/>
      <c r="ER628" s="35"/>
      <c r="ES628" s="35"/>
      <c r="ET628" s="35"/>
      <c r="EU628" s="35"/>
      <c r="EV628" s="35"/>
      <c r="EW628" s="35"/>
      <c r="EX628" s="35"/>
      <c r="EY628" s="35"/>
      <c r="EZ628" s="35"/>
      <c r="FA628" s="35"/>
      <c r="FB628" s="35"/>
      <c r="FC628" s="35"/>
      <c r="FD628" s="35"/>
      <c r="FE628" s="35"/>
      <c r="FF628" s="35"/>
      <c r="FG628" s="35"/>
      <c r="FH628" s="35"/>
      <c r="FI628" s="35"/>
      <c r="FJ628" s="35"/>
      <c r="FK628" s="35"/>
      <c r="FL628" s="35"/>
      <c r="FM628" s="35"/>
      <c r="FN628" s="35"/>
      <c r="FO628" s="35"/>
      <c r="FP628" s="35"/>
      <c r="FQ628" s="35"/>
      <c r="FR628" s="35"/>
      <c r="FS628" s="35"/>
      <c r="FT628" s="35"/>
      <c r="FU628" s="35"/>
      <c r="FV628" s="35"/>
      <c r="FW628" s="35"/>
      <c r="FX628" s="35"/>
      <c r="FY628" s="35"/>
      <c r="FZ628" s="35"/>
      <c r="GA628" s="35"/>
      <c r="GB628" s="35"/>
      <c r="GC628" s="35"/>
      <c r="GD628" s="35"/>
      <c r="GE628" s="35"/>
      <c r="GF628" s="35"/>
      <c r="GG628" s="35"/>
      <c r="GH628" s="35"/>
      <c r="GI628" s="35"/>
      <c r="GJ628" s="35"/>
      <c r="GK628" s="35"/>
      <c r="GL628" s="35"/>
      <c r="GM628" s="35"/>
      <c r="GN628" s="35"/>
      <c r="GO628" s="35"/>
      <c r="GP628" s="35"/>
      <c r="GQ628" s="35"/>
      <c r="GR628" s="35"/>
      <c r="GS628" s="35"/>
      <c r="GT628" s="35"/>
      <c r="GU628" s="35"/>
      <c r="GV628" s="35"/>
      <c r="GW628" s="35"/>
      <c r="GX628" s="35"/>
      <c r="GY628" s="35"/>
      <c r="GZ628" s="35"/>
      <c r="HA628" s="35"/>
      <c r="HB628" s="35"/>
      <c r="HC628" s="35"/>
      <c r="HD628" s="35"/>
      <c r="HE628" s="35"/>
      <c r="HF628" s="35"/>
      <c r="HG628" s="35"/>
      <c r="HH628" s="35"/>
      <c r="HI628" s="35"/>
      <c r="HJ628" s="35"/>
      <c r="HK628" s="35"/>
      <c r="HL628" s="35"/>
      <c r="HM628" s="35"/>
      <c r="HN628" s="35"/>
      <c r="HO628" s="35"/>
      <c r="HP628" s="35"/>
      <c r="HQ628" s="35"/>
      <c r="HR628" s="35"/>
      <c r="HS628" s="35"/>
      <c r="HT628" s="35"/>
      <c r="HU628" s="35"/>
      <c r="HV628" s="35"/>
      <c r="HW628" s="35"/>
      <c r="HX628" s="35"/>
      <c r="HY628" s="35"/>
      <c r="HZ628" s="35"/>
      <c r="IA628" s="35"/>
      <c r="IB628" s="35"/>
      <c r="IC628" s="35"/>
      <c r="ID628" s="35"/>
      <c r="IE628" s="35"/>
      <c r="IF628" s="35"/>
      <c r="IG628" s="35"/>
      <c r="IH628" s="35"/>
      <c r="II628" s="35"/>
      <c r="IJ628" s="35"/>
      <c r="IK628" s="35"/>
      <c r="IL628" s="35"/>
      <c r="IM628" s="35"/>
    </row>
    <row r="629" spans="1:247" s="29" customFormat="1" ht="80.45" customHeight="1">
      <c r="A629" s="42">
        <v>7</v>
      </c>
      <c r="B629" s="24" t="s">
        <v>2545</v>
      </c>
      <c r="C629" s="42" t="s">
        <v>2652</v>
      </c>
      <c r="D629" s="277">
        <v>1200</v>
      </c>
      <c r="E629" s="432"/>
      <c r="F629" s="17" t="s">
        <v>2661</v>
      </c>
      <c r="G629" s="42" t="s">
        <v>2662</v>
      </c>
      <c r="H629" s="42" t="s">
        <v>919</v>
      </c>
      <c r="I629" s="182"/>
      <c r="J629" s="36"/>
      <c r="K629" s="36"/>
      <c r="L629" s="36"/>
      <c r="M629" s="36"/>
      <c r="N629" s="36"/>
      <c r="O629" s="36"/>
      <c r="P629" s="36"/>
      <c r="Q629" s="36"/>
      <c r="R629" s="36"/>
      <c r="S629" s="36"/>
      <c r="T629" s="36"/>
      <c r="U629" s="36"/>
      <c r="V629" s="36"/>
      <c r="W629" s="36"/>
      <c r="X629" s="36"/>
      <c r="Y629" s="36"/>
      <c r="Z629" s="36"/>
      <c r="AA629" s="36"/>
      <c r="AB629" s="36"/>
      <c r="AC629" s="36"/>
      <c r="AD629" s="36"/>
      <c r="AE629" s="36"/>
      <c r="AF629" s="36"/>
      <c r="AG629" s="36"/>
      <c r="AH629" s="36"/>
      <c r="AI629" s="36"/>
      <c r="AJ629" s="36"/>
      <c r="AK629" s="36"/>
      <c r="AL629" s="36"/>
      <c r="AM629" s="36"/>
      <c r="AN629" s="35"/>
      <c r="AO629" s="35"/>
      <c r="AP629" s="35"/>
      <c r="AQ629" s="35"/>
      <c r="AR629" s="35"/>
      <c r="AS629" s="35"/>
      <c r="AT629" s="35"/>
      <c r="AU629" s="35"/>
      <c r="AV629" s="35"/>
      <c r="AW629" s="35"/>
      <c r="AX629" s="35"/>
      <c r="AY629" s="35"/>
      <c r="AZ629" s="35"/>
      <c r="BA629" s="35"/>
      <c r="BB629" s="35"/>
      <c r="BC629" s="35"/>
      <c r="BD629" s="35"/>
      <c r="BE629" s="35"/>
      <c r="BF629" s="35"/>
      <c r="BG629" s="35"/>
      <c r="BH629" s="35"/>
      <c r="BI629" s="35"/>
      <c r="BJ629" s="35"/>
      <c r="BK629" s="35"/>
      <c r="BL629" s="35"/>
      <c r="BM629" s="35"/>
      <c r="BN629" s="35"/>
      <c r="BO629" s="35"/>
      <c r="BP629" s="35"/>
      <c r="BQ629" s="35"/>
      <c r="BR629" s="35"/>
      <c r="BS629" s="35"/>
      <c r="BT629" s="35"/>
      <c r="BU629" s="35"/>
      <c r="BV629" s="35"/>
      <c r="BW629" s="35"/>
      <c r="BX629" s="35"/>
      <c r="BY629" s="35"/>
      <c r="BZ629" s="35"/>
      <c r="CA629" s="35"/>
      <c r="CB629" s="35"/>
      <c r="CC629" s="35"/>
      <c r="CD629" s="35"/>
      <c r="CE629" s="35"/>
      <c r="CF629" s="35"/>
      <c r="CG629" s="35"/>
      <c r="CH629" s="35"/>
      <c r="CI629" s="35"/>
      <c r="CJ629" s="35"/>
      <c r="CK629" s="35"/>
      <c r="CL629" s="35"/>
      <c r="CM629" s="35"/>
      <c r="CN629" s="35"/>
      <c r="CO629" s="35"/>
      <c r="CP629" s="35"/>
      <c r="CQ629" s="35"/>
      <c r="CR629" s="35"/>
      <c r="CS629" s="35"/>
      <c r="CT629" s="35"/>
      <c r="CU629" s="35"/>
      <c r="CV629" s="35"/>
      <c r="CW629" s="35"/>
      <c r="CX629" s="35"/>
      <c r="CY629" s="35"/>
      <c r="CZ629" s="35"/>
      <c r="DA629" s="35"/>
      <c r="DB629" s="35"/>
      <c r="DC629" s="35"/>
      <c r="DD629" s="35"/>
      <c r="DE629" s="35"/>
      <c r="DF629" s="35"/>
      <c r="DG629" s="35"/>
      <c r="DH629" s="35"/>
      <c r="DI629" s="35"/>
      <c r="DJ629" s="35"/>
      <c r="DK629" s="35"/>
      <c r="DL629" s="35"/>
      <c r="DM629" s="35"/>
      <c r="DN629" s="35"/>
      <c r="DO629" s="35"/>
      <c r="DP629" s="35"/>
      <c r="DQ629" s="35"/>
      <c r="DR629" s="35"/>
      <c r="DS629" s="35"/>
      <c r="DT629" s="35"/>
      <c r="DU629" s="35"/>
      <c r="DV629" s="35"/>
      <c r="DW629" s="35"/>
      <c r="DX629" s="35"/>
      <c r="DY629" s="35"/>
      <c r="DZ629" s="35"/>
      <c r="EA629" s="35"/>
      <c r="EB629" s="35"/>
      <c r="EC629" s="35"/>
      <c r="ED629" s="35"/>
      <c r="EE629" s="35"/>
      <c r="EF629" s="35"/>
      <c r="EG629" s="35"/>
      <c r="EH629" s="35"/>
      <c r="EI629" s="35"/>
      <c r="EJ629" s="35"/>
      <c r="EK629" s="35"/>
      <c r="EL629" s="35"/>
      <c r="EM629" s="35"/>
      <c r="EN629" s="35"/>
      <c r="EO629" s="35"/>
      <c r="EP629" s="35"/>
      <c r="EQ629" s="35"/>
      <c r="ER629" s="35"/>
      <c r="ES629" s="35"/>
      <c r="ET629" s="35"/>
      <c r="EU629" s="35"/>
      <c r="EV629" s="35"/>
      <c r="EW629" s="35"/>
      <c r="EX629" s="35"/>
      <c r="EY629" s="35"/>
      <c r="EZ629" s="35"/>
      <c r="FA629" s="35"/>
      <c r="FB629" s="35"/>
      <c r="FC629" s="35"/>
      <c r="FD629" s="35"/>
      <c r="FE629" s="35"/>
      <c r="FF629" s="35"/>
      <c r="FG629" s="35"/>
      <c r="FH629" s="35"/>
      <c r="FI629" s="35"/>
      <c r="FJ629" s="35"/>
      <c r="FK629" s="35"/>
      <c r="FL629" s="35"/>
      <c r="FM629" s="35"/>
      <c r="FN629" s="35"/>
      <c r="FO629" s="35"/>
      <c r="FP629" s="35"/>
      <c r="FQ629" s="35"/>
      <c r="FR629" s="35"/>
      <c r="FS629" s="35"/>
      <c r="FT629" s="35"/>
      <c r="FU629" s="35"/>
      <c r="FV629" s="35"/>
      <c r="FW629" s="35"/>
      <c r="FX629" s="35"/>
      <c r="FY629" s="35"/>
      <c r="FZ629" s="35"/>
      <c r="GA629" s="35"/>
      <c r="GB629" s="35"/>
      <c r="GC629" s="35"/>
      <c r="GD629" s="35"/>
      <c r="GE629" s="35"/>
      <c r="GF629" s="35"/>
      <c r="GG629" s="35"/>
      <c r="GH629" s="35"/>
      <c r="GI629" s="35"/>
      <c r="GJ629" s="35"/>
      <c r="GK629" s="35"/>
      <c r="GL629" s="35"/>
      <c r="GM629" s="35"/>
      <c r="GN629" s="35"/>
      <c r="GO629" s="35"/>
      <c r="GP629" s="35"/>
      <c r="GQ629" s="35"/>
      <c r="GR629" s="35"/>
      <c r="GS629" s="35"/>
      <c r="GT629" s="35"/>
      <c r="GU629" s="35"/>
      <c r="GV629" s="35"/>
      <c r="GW629" s="35"/>
      <c r="GX629" s="35"/>
      <c r="GY629" s="35"/>
      <c r="GZ629" s="35"/>
      <c r="HA629" s="35"/>
      <c r="HB629" s="35"/>
      <c r="HC629" s="35"/>
      <c r="HD629" s="35"/>
      <c r="HE629" s="35"/>
      <c r="HF629" s="35"/>
      <c r="HG629" s="35"/>
      <c r="HH629" s="35"/>
      <c r="HI629" s="35"/>
      <c r="HJ629" s="35"/>
      <c r="HK629" s="35"/>
      <c r="HL629" s="35"/>
      <c r="HM629" s="35"/>
      <c r="HN629" s="35"/>
      <c r="HO629" s="35"/>
      <c r="HP629" s="35"/>
      <c r="HQ629" s="35"/>
      <c r="HR629" s="35"/>
      <c r="HS629" s="35"/>
      <c r="HT629" s="35"/>
      <c r="HU629" s="35"/>
      <c r="HV629" s="35"/>
      <c r="HW629" s="35"/>
      <c r="HX629" s="35"/>
      <c r="HY629" s="35"/>
      <c r="HZ629" s="35"/>
      <c r="IA629" s="35"/>
      <c r="IB629" s="35"/>
      <c r="IC629" s="35"/>
      <c r="ID629" s="35"/>
      <c r="IE629" s="35"/>
      <c r="IF629" s="35"/>
      <c r="IG629" s="35"/>
      <c r="IH629" s="35"/>
      <c r="II629" s="35"/>
      <c r="IJ629" s="35"/>
      <c r="IK629" s="35"/>
      <c r="IL629" s="35"/>
      <c r="IM629" s="35"/>
    </row>
    <row r="630" spans="1:247" s="29" customFormat="1" ht="76.5" customHeight="1">
      <c r="A630" s="42">
        <v>8</v>
      </c>
      <c r="B630" s="24" t="s">
        <v>2546</v>
      </c>
      <c r="C630" s="42" t="s">
        <v>925</v>
      </c>
      <c r="D630" s="277">
        <v>1500</v>
      </c>
      <c r="E630" s="430" t="s">
        <v>934</v>
      </c>
      <c r="F630" s="17" t="s">
        <v>926</v>
      </c>
      <c r="G630" s="42" t="s">
        <v>2663</v>
      </c>
      <c r="H630" s="42" t="s">
        <v>919</v>
      </c>
      <c r="I630" s="182"/>
      <c r="J630" s="36"/>
      <c r="K630" s="36"/>
      <c r="L630" s="36"/>
      <c r="M630" s="36"/>
      <c r="N630" s="36"/>
      <c r="O630" s="36"/>
      <c r="P630" s="36"/>
      <c r="Q630" s="36"/>
      <c r="R630" s="36"/>
      <c r="S630" s="36"/>
      <c r="T630" s="36"/>
      <c r="U630" s="36"/>
      <c r="V630" s="36"/>
      <c r="W630" s="36"/>
      <c r="X630" s="36"/>
      <c r="Y630" s="36"/>
      <c r="Z630" s="36"/>
      <c r="AA630" s="36"/>
      <c r="AB630" s="36"/>
      <c r="AC630" s="36"/>
      <c r="AD630" s="36"/>
      <c r="AE630" s="36"/>
      <c r="AF630" s="36"/>
      <c r="AG630" s="36"/>
      <c r="AH630" s="36"/>
      <c r="AI630" s="36"/>
      <c r="AJ630" s="36"/>
      <c r="AK630" s="36"/>
      <c r="AL630" s="36"/>
      <c r="AM630" s="36"/>
      <c r="AN630" s="35"/>
      <c r="AO630" s="35"/>
      <c r="AP630" s="35"/>
      <c r="AQ630" s="35"/>
      <c r="AR630" s="35"/>
      <c r="AS630" s="35"/>
      <c r="AT630" s="35"/>
      <c r="AU630" s="35"/>
      <c r="AV630" s="35"/>
      <c r="AW630" s="35"/>
      <c r="AX630" s="35"/>
      <c r="AY630" s="35"/>
      <c r="AZ630" s="35"/>
      <c r="BA630" s="35"/>
      <c r="BB630" s="35"/>
      <c r="BC630" s="35"/>
      <c r="BD630" s="35"/>
      <c r="BE630" s="35"/>
      <c r="BF630" s="35"/>
      <c r="BG630" s="35"/>
      <c r="BH630" s="35"/>
      <c r="BI630" s="35"/>
      <c r="BJ630" s="35"/>
      <c r="BK630" s="35"/>
      <c r="BL630" s="35"/>
      <c r="BM630" s="35"/>
      <c r="BN630" s="35"/>
      <c r="BO630" s="35"/>
      <c r="BP630" s="35"/>
      <c r="BQ630" s="35"/>
      <c r="BR630" s="35"/>
      <c r="BS630" s="35"/>
      <c r="BT630" s="35"/>
      <c r="BU630" s="35"/>
      <c r="BV630" s="35"/>
      <c r="BW630" s="35"/>
      <c r="BX630" s="35"/>
      <c r="BY630" s="35"/>
      <c r="BZ630" s="35"/>
      <c r="CA630" s="35"/>
      <c r="CB630" s="35"/>
      <c r="CC630" s="35"/>
      <c r="CD630" s="35"/>
      <c r="CE630" s="35"/>
      <c r="CF630" s="35"/>
      <c r="CG630" s="35"/>
      <c r="CH630" s="35"/>
      <c r="CI630" s="35"/>
      <c r="CJ630" s="35"/>
      <c r="CK630" s="35"/>
      <c r="CL630" s="35"/>
      <c r="CM630" s="35"/>
      <c r="CN630" s="35"/>
      <c r="CO630" s="35"/>
      <c r="CP630" s="35"/>
      <c r="CQ630" s="35"/>
      <c r="CR630" s="35"/>
      <c r="CS630" s="35"/>
      <c r="CT630" s="35"/>
      <c r="CU630" s="35"/>
      <c r="CV630" s="35"/>
      <c r="CW630" s="35"/>
      <c r="CX630" s="35"/>
      <c r="CY630" s="35"/>
      <c r="CZ630" s="35"/>
      <c r="DA630" s="35"/>
      <c r="DB630" s="35"/>
      <c r="DC630" s="35"/>
      <c r="DD630" s="35"/>
      <c r="DE630" s="35"/>
      <c r="DF630" s="35"/>
      <c r="DG630" s="35"/>
      <c r="DH630" s="35"/>
      <c r="DI630" s="35"/>
      <c r="DJ630" s="35"/>
      <c r="DK630" s="35"/>
      <c r="DL630" s="35"/>
      <c r="DM630" s="35"/>
      <c r="DN630" s="35"/>
      <c r="DO630" s="35"/>
      <c r="DP630" s="35"/>
      <c r="DQ630" s="35"/>
      <c r="DR630" s="35"/>
      <c r="DS630" s="35"/>
      <c r="DT630" s="35"/>
      <c r="DU630" s="35"/>
      <c r="DV630" s="35"/>
      <c r="DW630" s="35"/>
      <c r="DX630" s="35"/>
      <c r="DY630" s="35"/>
      <c r="DZ630" s="35"/>
      <c r="EA630" s="35"/>
      <c r="EB630" s="35"/>
      <c r="EC630" s="35"/>
      <c r="ED630" s="35"/>
      <c r="EE630" s="35"/>
      <c r="EF630" s="35"/>
      <c r="EG630" s="35"/>
      <c r="EH630" s="35"/>
      <c r="EI630" s="35"/>
      <c r="EJ630" s="35"/>
      <c r="EK630" s="35"/>
      <c r="EL630" s="35"/>
      <c r="EM630" s="35"/>
      <c r="EN630" s="35"/>
      <c r="EO630" s="35"/>
      <c r="EP630" s="35"/>
      <c r="EQ630" s="35"/>
      <c r="ER630" s="35"/>
      <c r="ES630" s="35"/>
      <c r="ET630" s="35"/>
      <c r="EU630" s="35"/>
      <c r="EV630" s="35"/>
      <c r="EW630" s="35"/>
      <c r="EX630" s="35"/>
      <c r="EY630" s="35"/>
      <c r="EZ630" s="35"/>
      <c r="FA630" s="35"/>
      <c r="FB630" s="35"/>
      <c r="FC630" s="35"/>
      <c r="FD630" s="35"/>
      <c r="FE630" s="35"/>
      <c r="FF630" s="35"/>
      <c r="FG630" s="35"/>
      <c r="FH630" s="35"/>
      <c r="FI630" s="35"/>
      <c r="FJ630" s="35"/>
      <c r="FK630" s="35"/>
      <c r="FL630" s="35"/>
      <c r="FM630" s="35"/>
      <c r="FN630" s="35"/>
      <c r="FO630" s="35"/>
      <c r="FP630" s="35"/>
      <c r="FQ630" s="35"/>
      <c r="FR630" s="35"/>
      <c r="FS630" s="35"/>
      <c r="FT630" s="35"/>
      <c r="FU630" s="35"/>
      <c r="FV630" s="35"/>
      <c r="FW630" s="35"/>
      <c r="FX630" s="35"/>
      <c r="FY630" s="35"/>
      <c r="FZ630" s="35"/>
      <c r="GA630" s="35"/>
      <c r="GB630" s="35"/>
      <c r="GC630" s="35"/>
      <c r="GD630" s="35"/>
      <c r="GE630" s="35"/>
      <c r="GF630" s="35"/>
      <c r="GG630" s="35"/>
      <c r="GH630" s="35"/>
      <c r="GI630" s="35"/>
      <c r="GJ630" s="35"/>
      <c r="GK630" s="35"/>
      <c r="GL630" s="35"/>
      <c r="GM630" s="35"/>
      <c r="GN630" s="35"/>
      <c r="GO630" s="35"/>
      <c r="GP630" s="35"/>
      <c r="GQ630" s="35"/>
      <c r="GR630" s="35"/>
      <c r="GS630" s="35"/>
      <c r="GT630" s="35"/>
      <c r="GU630" s="35"/>
      <c r="GV630" s="35"/>
      <c r="GW630" s="35"/>
      <c r="GX630" s="35"/>
      <c r="GY630" s="35"/>
      <c r="GZ630" s="35"/>
      <c r="HA630" s="35"/>
      <c r="HB630" s="35"/>
      <c r="HC630" s="35"/>
      <c r="HD630" s="35"/>
      <c r="HE630" s="35"/>
      <c r="HF630" s="35"/>
      <c r="HG630" s="35"/>
      <c r="HH630" s="35"/>
      <c r="HI630" s="35"/>
      <c r="HJ630" s="35"/>
      <c r="HK630" s="35"/>
      <c r="HL630" s="35"/>
      <c r="HM630" s="35"/>
      <c r="HN630" s="35"/>
      <c r="HO630" s="35"/>
      <c r="HP630" s="35"/>
      <c r="HQ630" s="35"/>
      <c r="HR630" s="35"/>
      <c r="HS630" s="35"/>
      <c r="HT630" s="35"/>
      <c r="HU630" s="35"/>
      <c r="HV630" s="35"/>
      <c r="HW630" s="35"/>
      <c r="HX630" s="35"/>
      <c r="HY630" s="35"/>
      <c r="HZ630" s="35"/>
      <c r="IA630" s="35"/>
      <c r="IB630" s="35"/>
      <c r="IC630" s="35"/>
      <c r="ID630" s="35"/>
      <c r="IE630" s="35"/>
      <c r="IF630" s="35"/>
      <c r="IG630" s="35"/>
      <c r="IH630" s="35"/>
      <c r="II630" s="35"/>
      <c r="IJ630" s="35"/>
      <c r="IK630" s="35"/>
      <c r="IL630" s="35"/>
      <c r="IM630" s="35"/>
    </row>
    <row r="631" spans="1:247" s="29" customFormat="1" ht="78.95" customHeight="1">
      <c r="A631" s="42">
        <v>9</v>
      </c>
      <c r="B631" s="24" t="s">
        <v>2547</v>
      </c>
      <c r="C631" s="42" t="s">
        <v>2664</v>
      </c>
      <c r="D631" s="277">
        <v>1100</v>
      </c>
      <c r="E631" s="431"/>
      <c r="F631" s="17" t="s">
        <v>1629</v>
      </c>
      <c r="G631" s="42" t="s">
        <v>2665</v>
      </c>
      <c r="H631" s="42" t="s">
        <v>919</v>
      </c>
      <c r="I631" s="182"/>
      <c r="J631" s="36"/>
      <c r="K631" s="36"/>
      <c r="L631" s="36"/>
      <c r="M631" s="36"/>
      <c r="N631" s="36"/>
      <c r="O631" s="36"/>
      <c r="P631" s="36"/>
      <c r="Q631" s="36"/>
      <c r="R631" s="36"/>
      <c r="S631" s="36"/>
      <c r="T631" s="36"/>
      <c r="U631" s="36"/>
      <c r="V631" s="36"/>
      <c r="W631" s="36"/>
      <c r="X631" s="36"/>
      <c r="Y631" s="36"/>
      <c r="Z631" s="36"/>
      <c r="AA631" s="36"/>
      <c r="AB631" s="36"/>
      <c r="AC631" s="36"/>
      <c r="AD631" s="36"/>
      <c r="AE631" s="36"/>
      <c r="AF631" s="36"/>
      <c r="AG631" s="36"/>
      <c r="AH631" s="36"/>
      <c r="AI631" s="36"/>
      <c r="AJ631" s="36"/>
      <c r="AK631" s="36"/>
      <c r="AL631" s="36"/>
      <c r="AM631" s="36"/>
      <c r="AN631" s="35"/>
      <c r="AO631" s="35"/>
      <c r="AP631" s="35"/>
      <c r="AQ631" s="35"/>
      <c r="AR631" s="35"/>
      <c r="AS631" s="35"/>
      <c r="AT631" s="35"/>
      <c r="AU631" s="35"/>
      <c r="AV631" s="35"/>
      <c r="AW631" s="35"/>
      <c r="AX631" s="35"/>
      <c r="AY631" s="35"/>
      <c r="AZ631" s="35"/>
      <c r="BA631" s="35"/>
      <c r="BB631" s="35"/>
      <c r="BC631" s="35"/>
      <c r="BD631" s="35"/>
      <c r="BE631" s="35"/>
      <c r="BF631" s="35"/>
      <c r="BG631" s="35"/>
      <c r="BH631" s="35"/>
      <c r="BI631" s="35"/>
      <c r="BJ631" s="35"/>
      <c r="BK631" s="35"/>
      <c r="BL631" s="35"/>
      <c r="BM631" s="35"/>
      <c r="BN631" s="35"/>
      <c r="BO631" s="35"/>
      <c r="BP631" s="35"/>
      <c r="BQ631" s="35"/>
      <c r="BR631" s="35"/>
      <c r="BS631" s="35"/>
      <c r="BT631" s="35"/>
      <c r="BU631" s="35"/>
      <c r="BV631" s="35"/>
      <c r="BW631" s="35"/>
      <c r="BX631" s="35"/>
      <c r="BY631" s="35"/>
      <c r="BZ631" s="35"/>
      <c r="CA631" s="35"/>
      <c r="CB631" s="35"/>
      <c r="CC631" s="35"/>
      <c r="CD631" s="35"/>
      <c r="CE631" s="35"/>
      <c r="CF631" s="35"/>
      <c r="CG631" s="35"/>
      <c r="CH631" s="35"/>
      <c r="CI631" s="35"/>
      <c r="CJ631" s="35"/>
      <c r="CK631" s="35"/>
      <c r="CL631" s="35"/>
      <c r="CM631" s="35"/>
      <c r="CN631" s="35"/>
      <c r="CO631" s="35"/>
      <c r="CP631" s="35"/>
      <c r="CQ631" s="35"/>
      <c r="CR631" s="35"/>
      <c r="CS631" s="35"/>
      <c r="CT631" s="35"/>
      <c r="CU631" s="35"/>
      <c r="CV631" s="35"/>
      <c r="CW631" s="35"/>
      <c r="CX631" s="35"/>
      <c r="CY631" s="35"/>
      <c r="CZ631" s="35"/>
      <c r="DA631" s="35"/>
      <c r="DB631" s="35"/>
      <c r="DC631" s="35"/>
      <c r="DD631" s="35"/>
      <c r="DE631" s="35"/>
      <c r="DF631" s="35"/>
      <c r="DG631" s="35"/>
      <c r="DH631" s="35"/>
      <c r="DI631" s="35"/>
      <c r="DJ631" s="35"/>
      <c r="DK631" s="35"/>
      <c r="DL631" s="35"/>
      <c r="DM631" s="35"/>
      <c r="DN631" s="35"/>
      <c r="DO631" s="35"/>
      <c r="DP631" s="35"/>
      <c r="DQ631" s="35"/>
      <c r="DR631" s="35"/>
      <c r="DS631" s="35"/>
      <c r="DT631" s="35"/>
      <c r="DU631" s="35"/>
      <c r="DV631" s="35"/>
      <c r="DW631" s="35"/>
      <c r="DX631" s="35"/>
      <c r="DY631" s="35"/>
      <c r="DZ631" s="35"/>
      <c r="EA631" s="35"/>
      <c r="EB631" s="35"/>
      <c r="EC631" s="35"/>
      <c r="ED631" s="35"/>
      <c r="EE631" s="35"/>
      <c r="EF631" s="35"/>
      <c r="EG631" s="35"/>
      <c r="EH631" s="35"/>
      <c r="EI631" s="35"/>
      <c r="EJ631" s="35"/>
      <c r="EK631" s="35"/>
      <c r="EL631" s="35"/>
      <c r="EM631" s="35"/>
      <c r="EN631" s="35"/>
      <c r="EO631" s="35"/>
      <c r="EP631" s="35"/>
      <c r="EQ631" s="35"/>
      <c r="ER631" s="35"/>
      <c r="ES631" s="35"/>
      <c r="ET631" s="35"/>
      <c r="EU631" s="35"/>
      <c r="EV631" s="35"/>
      <c r="EW631" s="35"/>
      <c r="EX631" s="35"/>
      <c r="EY631" s="35"/>
      <c r="EZ631" s="35"/>
      <c r="FA631" s="35"/>
      <c r="FB631" s="35"/>
      <c r="FC631" s="35"/>
      <c r="FD631" s="35"/>
      <c r="FE631" s="35"/>
      <c r="FF631" s="35"/>
      <c r="FG631" s="35"/>
      <c r="FH631" s="35"/>
      <c r="FI631" s="35"/>
      <c r="FJ631" s="35"/>
      <c r="FK631" s="35"/>
      <c r="FL631" s="35"/>
      <c r="FM631" s="35"/>
      <c r="FN631" s="35"/>
      <c r="FO631" s="35"/>
      <c r="FP631" s="35"/>
      <c r="FQ631" s="35"/>
      <c r="FR631" s="35"/>
      <c r="FS631" s="35"/>
      <c r="FT631" s="35"/>
      <c r="FU631" s="35"/>
      <c r="FV631" s="35"/>
      <c r="FW631" s="35"/>
      <c r="FX631" s="35"/>
      <c r="FY631" s="35"/>
      <c r="FZ631" s="35"/>
      <c r="GA631" s="35"/>
      <c r="GB631" s="35"/>
      <c r="GC631" s="35"/>
      <c r="GD631" s="35"/>
      <c r="GE631" s="35"/>
      <c r="GF631" s="35"/>
      <c r="GG631" s="35"/>
      <c r="GH631" s="35"/>
      <c r="GI631" s="35"/>
      <c r="GJ631" s="35"/>
      <c r="GK631" s="35"/>
      <c r="GL631" s="35"/>
      <c r="GM631" s="35"/>
      <c r="GN631" s="35"/>
      <c r="GO631" s="35"/>
      <c r="GP631" s="35"/>
      <c r="GQ631" s="35"/>
      <c r="GR631" s="35"/>
      <c r="GS631" s="35"/>
      <c r="GT631" s="35"/>
      <c r="GU631" s="35"/>
      <c r="GV631" s="35"/>
      <c r="GW631" s="35"/>
      <c r="GX631" s="35"/>
      <c r="GY631" s="35"/>
      <c r="GZ631" s="35"/>
      <c r="HA631" s="35"/>
      <c r="HB631" s="35"/>
      <c r="HC631" s="35"/>
      <c r="HD631" s="35"/>
      <c r="HE631" s="35"/>
      <c r="HF631" s="35"/>
      <c r="HG631" s="35"/>
      <c r="HH631" s="35"/>
      <c r="HI631" s="35"/>
      <c r="HJ631" s="35"/>
      <c r="HK631" s="35"/>
      <c r="HL631" s="35"/>
      <c r="HM631" s="35"/>
      <c r="HN631" s="35"/>
      <c r="HO631" s="35"/>
      <c r="HP631" s="35"/>
      <c r="HQ631" s="35"/>
      <c r="HR631" s="35"/>
      <c r="HS631" s="35"/>
      <c r="HT631" s="35"/>
      <c r="HU631" s="35"/>
      <c r="HV631" s="35"/>
      <c r="HW631" s="35"/>
      <c r="HX631" s="35"/>
      <c r="HY631" s="35"/>
      <c r="HZ631" s="35"/>
      <c r="IA631" s="35"/>
      <c r="IB631" s="35"/>
      <c r="IC631" s="35"/>
      <c r="ID631" s="35"/>
      <c r="IE631" s="35"/>
      <c r="IF631" s="35"/>
      <c r="IG631" s="35"/>
      <c r="IH631" s="35"/>
      <c r="II631" s="35"/>
      <c r="IJ631" s="35"/>
      <c r="IK631" s="35"/>
      <c r="IL631" s="35"/>
      <c r="IM631" s="35"/>
    </row>
    <row r="632" spans="1:247" s="29" customFormat="1" ht="79.5" customHeight="1">
      <c r="A632" s="42">
        <v>10</v>
      </c>
      <c r="B632" s="24" t="s">
        <v>2548</v>
      </c>
      <c r="C632" s="42" t="s">
        <v>929</v>
      </c>
      <c r="D632" s="277">
        <v>800</v>
      </c>
      <c r="E632" s="431"/>
      <c r="F632" s="17" t="s">
        <v>1590</v>
      </c>
      <c r="G632" s="42" t="s">
        <v>2666</v>
      </c>
      <c r="H632" s="42" t="s">
        <v>919</v>
      </c>
      <c r="I632" s="182"/>
      <c r="J632" s="36"/>
      <c r="K632" s="36"/>
      <c r="L632" s="36"/>
      <c r="M632" s="36"/>
      <c r="N632" s="36"/>
      <c r="O632" s="36"/>
      <c r="P632" s="36"/>
      <c r="Q632" s="36"/>
      <c r="R632" s="36"/>
      <c r="S632" s="36"/>
      <c r="T632" s="36"/>
      <c r="U632" s="36"/>
      <c r="V632" s="36"/>
      <c r="W632" s="36"/>
      <c r="X632" s="36"/>
      <c r="Y632" s="36"/>
      <c r="Z632" s="36"/>
      <c r="AA632" s="36"/>
      <c r="AB632" s="36"/>
      <c r="AC632" s="36"/>
      <c r="AD632" s="36"/>
      <c r="AE632" s="36"/>
      <c r="AF632" s="36"/>
      <c r="AG632" s="36"/>
      <c r="AH632" s="36"/>
      <c r="AI632" s="36"/>
      <c r="AJ632" s="36"/>
      <c r="AK632" s="36"/>
      <c r="AL632" s="36"/>
      <c r="AM632" s="36"/>
      <c r="AN632" s="35"/>
      <c r="AO632" s="35"/>
      <c r="AP632" s="35"/>
      <c r="AQ632" s="35"/>
      <c r="AR632" s="35"/>
      <c r="AS632" s="35"/>
      <c r="AT632" s="35"/>
      <c r="AU632" s="35"/>
      <c r="AV632" s="35"/>
      <c r="AW632" s="35"/>
      <c r="AX632" s="35"/>
      <c r="AY632" s="35"/>
      <c r="AZ632" s="35"/>
      <c r="BA632" s="35"/>
      <c r="BB632" s="35"/>
      <c r="BC632" s="35"/>
      <c r="BD632" s="35"/>
      <c r="BE632" s="35"/>
      <c r="BF632" s="35"/>
      <c r="BG632" s="35"/>
      <c r="BH632" s="35"/>
      <c r="BI632" s="35"/>
      <c r="BJ632" s="35"/>
      <c r="BK632" s="35"/>
      <c r="BL632" s="35"/>
      <c r="BM632" s="35"/>
      <c r="BN632" s="35"/>
      <c r="BO632" s="35"/>
      <c r="BP632" s="35"/>
      <c r="BQ632" s="35"/>
      <c r="BR632" s="35"/>
      <c r="BS632" s="35"/>
      <c r="BT632" s="35"/>
      <c r="BU632" s="35"/>
      <c r="BV632" s="35"/>
      <c r="BW632" s="35"/>
      <c r="BX632" s="35"/>
      <c r="BY632" s="35"/>
      <c r="BZ632" s="35"/>
      <c r="CA632" s="35"/>
      <c r="CB632" s="35"/>
      <c r="CC632" s="35"/>
      <c r="CD632" s="35"/>
      <c r="CE632" s="35"/>
      <c r="CF632" s="35"/>
      <c r="CG632" s="35"/>
      <c r="CH632" s="35"/>
      <c r="CI632" s="35"/>
      <c r="CJ632" s="35"/>
      <c r="CK632" s="35"/>
      <c r="CL632" s="35"/>
      <c r="CM632" s="35"/>
      <c r="CN632" s="35"/>
      <c r="CO632" s="35"/>
      <c r="CP632" s="35"/>
      <c r="CQ632" s="35"/>
      <c r="CR632" s="35"/>
      <c r="CS632" s="35"/>
      <c r="CT632" s="35"/>
      <c r="CU632" s="35"/>
      <c r="CV632" s="35"/>
      <c r="CW632" s="35"/>
      <c r="CX632" s="35"/>
      <c r="CY632" s="35"/>
      <c r="CZ632" s="35"/>
      <c r="DA632" s="35"/>
      <c r="DB632" s="35"/>
      <c r="DC632" s="35"/>
      <c r="DD632" s="35"/>
      <c r="DE632" s="35"/>
      <c r="DF632" s="35"/>
      <c r="DG632" s="35"/>
      <c r="DH632" s="35"/>
      <c r="DI632" s="35"/>
      <c r="DJ632" s="35"/>
      <c r="DK632" s="35"/>
      <c r="DL632" s="35"/>
      <c r="DM632" s="35"/>
      <c r="DN632" s="35"/>
      <c r="DO632" s="35"/>
      <c r="DP632" s="35"/>
      <c r="DQ632" s="35"/>
      <c r="DR632" s="35"/>
      <c r="DS632" s="35"/>
      <c r="DT632" s="35"/>
      <c r="DU632" s="35"/>
      <c r="DV632" s="35"/>
      <c r="DW632" s="35"/>
      <c r="DX632" s="35"/>
      <c r="DY632" s="35"/>
      <c r="DZ632" s="35"/>
      <c r="EA632" s="35"/>
      <c r="EB632" s="35"/>
      <c r="EC632" s="35"/>
      <c r="ED632" s="35"/>
      <c r="EE632" s="35"/>
      <c r="EF632" s="35"/>
      <c r="EG632" s="35"/>
      <c r="EH632" s="35"/>
      <c r="EI632" s="35"/>
      <c r="EJ632" s="35"/>
      <c r="EK632" s="35"/>
      <c r="EL632" s="35"/>
      <c r="EM632" s="35"/>
      <c r="EN632" s="35"/>
      <c r="EO632" s="35"/>
      <c r="EP632" s="35"/>
      <c r="EQ632" s="35"/>
      <c r="ER632" s="35"/>
      <c r="ES632" s="35"/>
      <c r="ET632" s="35"/>
      <c r="EU632" s="35"/>
      <c r="EV632" s="35"/>
      <c r="EW632" s="35"/>
      <c r="EX632" s="35"/>
      <c r="EY632" s="35"/>
      <c r="EZ632" s="35"/>
      <c r="FA632" s="35"/>
      <c r="FB632" s="35"/>
      <c r="FC632" s="35"/>
      <c r="FD632" s="35"/>
      <c r="FE632" s="35"/>
      <c r="FF632" s="35"/>
      <c r="FG632" s="35"/>
      <c r="FH632" s="35"/>
      <c r="FI632" s="35"/>
      <c r="FJ632" s="35"/>
      <c r="FK632" s="35"/>
      <c r="FL632" s="35"/>
      <c r="FM632" s="35"/>
      <c r="FN632" s="35"/>
      <c r="FO632" s="35"/>
      <c r="FP632" s="35"/>
      <c r="FQ632" s="35"/>
      <c r="FR632" s="35"/>
      <c r="FS632" s="35"/>
      <c r="FT632" s="35"/>
      <c r="FU632" s="35"/>
      <c r="FV632" s="35"/>
      <c r="FW632" s="35"/>
      <c r="FX632" s="35"/>
      <c r="FY632" s="35"/>
      <c r="FZ632" s="35"/>
      <c r="GA632" s="35"/>
      <c r="GB632" s="35"/>
      <c r="GC632" s="35"/>
      <c r="GD632" s="35"/>
      <c r="GE632" s="35"/>
      <c r="GF632" s="35"/>
      <c r="GG632" s="35"/>
      <c r="GH632" s="35"/>
      <c r="GI632" s="35"/>
      <c r="GJ632" s="35"/>
      <c r="GK632" s="35"/>
      <c r="GL632" s="35"/>
      <c r="GM632" s="35"/>
      <c r="GN632" s="35"/>
      <c r="GO632" s="35"/>
      <c r="GP632" s="35"/>
      <c r="GQ632" s="35"/>
      <c r="GR632" s="35"/>
      <c r="GS632" s="35"/>
      <c r="GT632" s="35"/>
      <c r="GU632" s="35"/>
      <c r="GV632" s="35"/>
      <c r="GW632" s="35"/>
      <c r="GX632" s="35"/>
      <c r="GY632" s="35"/>
      <c r="GZ632" s="35"/>
      <c r="HA632" s="35"/>
      <c r="HB632" s="35"/>
      <c r="HC632" s="35"/>
      <c r="HD632" s="35"/>
      <c r="HE632" s="35"/>
      <c r="HF632" s="35"/>
      <c r="HG632" s="35"/>
      <c r="HH632" s="35"/>
      <c r="HI632" s="35"/>
      <c r="HJ632" s="35"/>
      <c r="HK632" s="35"/>
      <c r="HL632" s="35"/>
      <c r="HM632" s="35"/>
      <c r="HN632" s="35"/>
      <c r="HO632" s="35"/>
      <c r="HP632" s="35"/>
      <c r="HQ632" s="35"/>
      <c r="HR632" s="35"/>
      <c r="HS632" s="35"/>
      <c r="HT632" s="35"/>
      <c r="HU632" s="35"/>
      <c r="HV632" s="35"/>
      <c r="HW632" s="35"/>
      <c r="HX632" s="35"/>
      <c r="HY632" s="35"/>
      <c r="HZ632" s="35"/>
      <c r="IA632" s="35"/>
      <c r="IB632" s="35"/>
      <c r="IC632" s="35"/>
      <c r="ID632" s="35"/>
      <c r="IE632" s="35"/>
      <c r="IF632" s="35"/>
      <c r="IG632" s="35"/>
      <c r="IH632" s="35"/>
      <c r="II632" s="35"/>
      <c r="IJ632" s="35"/>
      <c r="IK632" s="35"/>
      <c r="IL632" s="35"/>
      <c r="IM632" s="35"/>
    </row>
    <row r="633" spans="1:247" s="29" customFormat="1" ht="84.95" customHeight="1">
      <c r="A633" s="42">
        <v>11</v>
      </c>
      <c r="B633" s="24" t="s">
        <v>2549</v>
      </c>
      <c r="C633" s="42" t="s">
        <v>938</v>
      </c>
      <c r="D633" s="277">
        <v>500</v>
      </c>
      <c r="E633" s="431"/>
      <c r="F633" s="17" t="s">
        <v>939</v>
      </c>
      <c r="G633" s="42" t="s">
        <v>2667</v>
      </c>
      <c r="H633" s="42" t="s">
        <v>919</v>
      </c>
      <c r="I633" s="182"/>
      <c r="J633" s="36"/>
      <c r="K633" s="36"/>
      <c r="L633" s="36"/>
      <c r="M633" s="36"/>
      <c r="N633" s="36"/>
      <c r="O633" s="36"/>
      <c r="P633" s="36"/>
      <c r="Q633" s="36"/>
      <c r="R633" s="36"/>
      <c r="S633" s="36"/>
      <c r="T633" s="36"/>
      <c r="U633" s="36"/>
      <c r="V633" s="36"/>
      <c r="W633" s="36"/>
      <c r="X633" s="36"/>
      <c r="Y633" s="36"/>
      <c r="Z633" s="36"/>
      <c r="AA633" s="36"/>
      <c r="AB633" s="36"/>
      <c r="AC633" s="36"/>
      <c r="AD633" s="36"/>
      <c r="AE633" s="36"/>
      <c r="AF633" s="36"/>
      <c r="AG633" s="36"/>
      <c r="AH633" s="36"/>
      <c r="AI633" s="36"/>
      <c r="AJ633" s="36"/>
      <c r="AK633" s="36"/>
      <c r="AL633" s="36"/>
      <c r="AM633" s="36"/>
      <c r="AN633" s="35"/>
      <c r="AO633" s="35"/>
      <c r="AP633" s="35"/>
      <c r="AQ633" s="35"/>
      <c r="AR633" s="35"/>
      <c r="AS633" s="35"/>
      <c r="AT633" s="35"/>
      <c r="AU633" s="35"/>
      <c r="AV633" s="35"/>
      <c r="AW633" s="35"/>
      <c r="AX633" s="35"/>
      <c r="AY633" s="35"/>
      <c r="AZ633" s="35"/>
      <c r="BA633" s="35"/>
      <c r="BB633" s="35"/>
      <c r="BC633" s="35"/>
      <c r="BD633" s="35"/>
      <c r="BE633" s="35"/>
      <c r="BF633" s="35"/>
      <c r="BG633" s="35"/>
      <c r="BH633" s="35"/>
      <c r="BI633" s="35"/>
      <c r="BJ633" s="35"/>
      <c r="BK633" s="35"/>
      <c r="BL633" s="35"/>
      <c r="BM633" s="35"/>
      <c r="BN633" s="35"/>
      <c r="BO633" s="35"/>
      <c r="BP633" s="35"/>
      <c r="BQ633" s="35"/>
      <c r="BR633" s="35"/>
      <c r="BS633" s="35"/>
      <c r="BT633" s="35"/>
      <c r="BU633" s="35"/>
      <c r="BV633" s="35"/>
      <c r="BW633" s="35"/>
      <c r="BX633" s="35"/>
      <c r="BY633" s="35"/>
      <c r="BZ633" s="35"/>
      <c r="CA633" s="35"/>
      <c r="CB633" s="35"/>
      <c r="CC633" s="35"/>
      <c r="CD633" s="35"/>
      <c r="CE633" s="35"/>
      <c r="CF633" s="35"/>
      <c r="CG633" s="35"/>
      <c r="CH633" s="35"/>
      <c r="CI633" s="35"/>
      <c r="CJ633" s="35"/>
      <c r="CK633" s="35"/>
      <c r="CL633" s="35"/>
      <c r="CM633" s="35"/>
      <c r="CN633" s="35"/>
      <c r="CO633" s="35"/>
      <c r="CP633" s="35"/>
      <c r="CQ633" s="35"/>
      <c r="CR633" s="35"/>
      <c r="CS633" s="35"/>
      <c r="CT633" s="35"/>
      <c r="CU633" s="35"/>
      <c r="CV633" s="35"/>
      <c r="CW633" s="35"/>
      <c r="CX633" s="35"/>
      <c r="CY633" s="35"/>
      <c r="CZ633" s="35"/>
      <c r="DA633" s="35"/>
      <c r="DB633" s="35"/>
      <c r="DC633" s="35"/>
      <c r="DD633" s="35"/>
      <c r="DE633" s="35"/>
      <c r="DF633" s="35"/>
      <c r="DG633" s="35"/>
      <c r="DH633" s="35"/>
      <c r="DI633" s="35"/>
      <c r="DJ633" s="35"/>
      <c r="DK633" s="35"/>
      <c r="DL633" s="35"/>
      <c r="DM633" s="35"/>
      <c r="DN633" s="35"/>
      <c r="DO633" s="35"/>
      <c r="DP633" s="35"/>
      <c r="DQ633" s="35"/>
      <c r="DR633" s="35"/>
      <c r="DS633" s="35"/>
      <c r="DT633" s="35"/>
      <c r="DU633" s="35"/>
      <c r="DV633" s="35"/>
      <c r="DW633" s="35"/>
      <c r="DX633" s="35"/>
      <c r="DY633" s="35"/>
      <c r="DZ633" s="35"/>
      <c r="EA633" s="35"/>
      <c r="EB633" s="35"/>
      <c r="EC633" s="35"/>
      <c r="ED633" s="35"/>
      <c r="EE633" s="35"/>
      <c r="EF633" s="35"/>
      <c r="EG633" s="35"/>
      <c r="EH633" s="35"/>
      <c r="EI633" s="35"/>
      <c r="EJ633" s="35"/>
      <c r="EK633" s="35"/>
      <c r="EL633" s="35"/>
      <c r="EM633" s="35"/>
      <c r="EN633" s="35"/>
      <c r="EO633" s="35"/>
      <c r="EP633" s="35"/>
      <c r="EQ633" s="35"/>
      <c r="ER633" s="35"/>
      <c r="ES633" s="35"/>
      <c r="ET633" s="35"/>
      <c r="EU633" s="35"/>
      <c r="EV633" s="35"/>
      <c r="EW633" s="35"/>
      <c r="EX633" s="35"/>
      <c r="EY633" s="35"/>
      <c r="EZ633" s="35"/>
      <c r="FA633" s="35"/>
      <c r="FB633" s="35"/>
      <c r="FC633" s="35"/>
      <c r="FD633" s="35"/>
      <c r="FE633" s="35"/>
      <c r="FF633" s="35"/>
      <c r="FG633" s="35"/>
      <c r="FH633" s="35"/>
      <c r="FI633" s="35"/>
      <c r="FJ633" s="35"/>
      <c r="FK633" s="35"/>
      <c r="FL633" s="35"/>
      <c r="FM633" s="35"/>
      <c r="FN633" s="35"/>
      <c r="FO633" s="35"/>
      <c r="FP633" s="35"/>
      <c r="FQ633" s="35"/>
      <c r="FR633" s="35"/>
      <c r="FS633" s="35"/>
      <c r="FT633" s="35"/>
      <c r="FU633" s="35"/>
      <c r="FV633" s="35"/>
      <c r="FW633" s="35"/>
      <c r="FX633" s="35"/>
      <c r="FY633" s="35"/>
      <c r="FZ633" s="35"/>
      <c r="GA633" s="35"/>
      <c r="GB633" s="35"/>
      <c r="GC633" s="35"/>
      <c r="GD633" s="35"/>
      <c r="GE633" s="35"/>
      <c r="GF633" s="35"/>
      <c r="GG633" s="35"/>
      <c r="GH633" s="35"/>
      <c r="GI633" s="35"/>
      <c r="GJ633" s="35"/>
      <c r="GK633" s="35"/>
      <c r="GL633" s="35"/>
      <c r="GM633" s="35"/>
      <c r="GN633" s="35"/>
      <c r="GO633" s="35"/>
      <c r="GP633" s="35"/>
      <c r="GQ633" s="35"/>
      <c r="GR633" s="35"/>
      <c r="GS633" s="35"/>
      <c r="GT633" s="35"/>
      <c r="GU633" s="35"/>
      <c r="GV633" s="35"/>
      <c r="GW633" s="35"/>
      <c r="GX633" s="35"/>
      <c r="GY633" s="35"/>
      <c r="GZ633" s="35"/>
      <c r="HA633" s="35"/>
      <c r="HB633" s="35"/>
      <c r="HC633" s="35"/>
      <c r="HD633" s="35"/>
      <c r="HE633" s="35"/>
      <c r="HF633" s="35"/>
      <c r="HG633" s="35"/>
      <c r="HH633" s="35"/>
      <c r="HI633" s="35"/>
      <c r="HJ633" s="35"/>
      <c r="HK633" s="35"/>
      <c r="HL633" s="35"/>
      <c r="HM633" s="35"/>
      <c r="HN633" s="35"/>
      <c r="HO633" s="35"/>
      <c r="HP633" s="35"/>
      <c r="HQ633" s="35"/>
      <c r="HR633" s="35"/>
      <c r="HS633" s="35"/>
      <c r="HT633" s="35"/>
      <c r="HU633" s="35"/>
      <c r="HV633" s="35"/>
      <c r="HW633" s="35"/>
      <c r="HX633" s="35"/>
      <c r="HY633" s="35"/>
      <c r="HZ633" s="35"/>
      <c r="IA633" s="35"/>
      <c r="IB633" s="35"/>
      <c r="IC633" s="35"/>
      <c r="ID633" s="35"/>
      <c r="IE633" s="35"/>
      <c r="IF633" s="35"/>
      <c r="IG633" s="35"/>
      <c r="IH633" s="35"/>
      <c r="II633" s="35"/>
      <c r="IJ633" s="35"/>
      <c r="IK633" s="35"/>
      <c r="IL633" s="35"/>
      <c r="IM633" s="35"/>
    </row>
    <row r="634" spans="1:247" s="29" customFormat="1" ht="81.95" customHeight="1">
      <c r="A634" s="42">
        <v>12</v>
      </c>
      <c r="B634" s="24" t="s">
        <v>2550</v>
      </c>
      <c r="C634" s="42" t="s">
        <v>933</v>
      </c>
      <c r="D634" s="277">
        <v>1000</v>
      </c>
      <c r="E634" s="431"/>
      <c r="F634" s="17" t="s">
        <v>1592</v>
      </c>
      <c r="G634" s="42" t="s">
        <v>2668</v>
      </c>
      <c r="H634" s="42" t="s">
        <v>919</v>
      </c>
      <c r="I634" s="182"/>
      <c r="J634" s="36"/>
      <c r="K634" s="36"/>
      <c r="L634" s="36"/>
      <c r="M634" s="36"/>
      <c r="N634" s="36"/>
      <c r="O634" s="36"/>
      <c r="P634" s="36"/>
      <c r="Q634" s="36"/>
      <c r="R634" s="36"/>
      <c r="S634" s="36"/>
      <c r="T634" s="36"/>
      <c r="U634" s="36"/>
      <c r="V634" s="36"/>
      <c r="W634" s="36"/>
      <c r="X634" s="36"/>
      <c r="Y634" s="36"/>
      <c r="Z634" s="36"/>
      <c r="AA634" s="36"/>
      <c r="AB634" s="36"/>
      <c r="AC634" s="36"/>
      <c r="AD634" s="36"/>
      <c r="AE634" s="36"/>
      <c r="AF634" s="36"/>
      <c r="AG634" s="36"/>
      <c r="AH634" s="36"/>
      <c r="AI634" s="36"/>
      <c r="AJ634" s="36"/>
      <c r="AK634" s="36"/>
      <c r="AL634" s="36"/>
      <c r="AM634" s="36"/>
      <c r="AN634" s="35"/>
      <c r="AO634" s="35"/>
      <c r="AP634" s="35"/>
      <c r="AQ634" s="35"/>
      <c r="AR634" s="35"/>
      <c r="AS634" s="35"/>
      <c r="AT634" s="35"/>
      <c r="AU634" s="35"/>
      <c r="AV634" s="35"/>
      <c r="AW634" s="35"/>
      <c r="AX634" s="35"/>
      <c r="AY634" s="35"/>
      <c r="AZ634" s="35"/>
      <c r="BA634" s="35"/>
      <c r="BB634" s="35"/>
      <c r="BC634" s="35"/>
      <c r="BD634" s="35"/>
      <c r="BE634" s="35"/>
      <c r="BF634" s="35"/>
      <c r="BG634" s="35"/>
      <c r="BH634" s="35"/>
      <c r="BI634" s="35"/>
      <c r="BJ634" s="35"/>
      <c r="BK634" s="35"/>
      <c r="BL634" s="35"/>
      <c r="BM634" s="35"/>
      <c r="BN634" s="35"/>
      <c r="BO634" s="35"/>
      <c r="BP634" s="35"/>
      <c r="BQ634" s="35"/>
      <c r="BR634" s="35"/>
      <c r="BS634" s="35"/>
      <c r="BT634" s="35"/>
      <c r="BU634" s="35"/>
      <c r="BV634" s="35"/>
      <c r="BW634" s="35"/>
      <c r="BX634" s="35"/>
      <c r="BY634" s="35"/>
      <c r="BZ634" s="35"/>
      <c r="CA634" s="35"/>
      <c r="CB634" s="35"/>
      <c r="CC634" s="35"/>
      <c r="CD634" s="35"/>
      <c r="CE634" s="35"/>
      <c r="CF634" s="35"/>
      <c r="CG634" s="35"/>
      <c r="CH634" s="35"/>
      <c r="CI634" s="35"/>
      <c r="CJ634" s="35"/>
      <c r="CK634" s="35"/>
      <c r="CL634" s="35"/>
      <c r="CM634" s="35"/>
      <c r="CN634" s="35"/>
      <c r="CO634" s="35"/>
      <c r="CP634" s="35"/>
      <c r="CQ634" s="35"/>
      <c r="CR634" s="35"/>
      <c r="CS634" s="35"/>
      <c r="CT634" s="35"/>
      <c r="CU634" s="35"/>
      <c r="CV634" s="35"/>
      <c r="CW634" s="35"/>
      <c r="CX634" s="35"/>
      <c r="CY634" s="35"/>
      <c r="CZ634" s="35"/>
      <c r="DA634" s="35"/>
      <c r="DB634" s="35"/>
      <c r="DC634" s="35"/>
      <c r="DD634" s="35"/>
      <c r="DE634" s="35"/>
      <c r="DF634" s="35"/>
      <c r="DG634" s="35"/>
      <c r="DH634" s="35"/>
      <c r="DI634" s="35"/>
      <c r="DJ634" s="35"/>
      <c r="DK634" s="35"/>
      <c r="DL634" s="35"/>
      <c r="DM634" s="35"/>
      <c r="DN634" s="35"/>
      <c r="DO634" s="35"/>
      <c r="DP634" s="35"/>
      <c r="DQ634" s="35"/>
      <c r="DR634" s="35"/>
      <c r="DS634" s="35"/>
      <c r="DT634" s="35"/>
      <c r="DU634" s="35"/>
      <c r="DV634" s="35"/>
      <c r="DW634" s="35"/>
      <c r="DX634" s="35"/>
      <c r="DY634" s="35"/>
      <c r="DZ634" s="35"/>
      <c r="EA634" s="35"/>
      <c r="EB634" s="35"/>
      <c r="EC634" s="35"/>
      <c r="ED634" s="35"/>
      <c r="EE634" s="35"/>
      <c r="EF634" s="35"/>
      <c r="EG634" s="35"/>
      <c r="EH634" s="35"/>
      <c r="EI634" s="35"/>
      <c r="EJ634" s="35"/>
      <c r="EK634" s="35"/>
      <c r="EL634" s="35"/>
      <c r="EM634" s="35"/>
      <c r="EN634" s="35"/>
      <c r="EO634" s="35"/>
      <c r="EP634" s="35"/>
      <c r="EQ634" s="35"/>
      <c r="ER634" s="35"/>
      <c r="ES634" s="35"/>
      <c r="ET634" s="35"/>
      <c r="EU634" s="35"/>
      <c r="EV634" s="35"/>
      <c r="EW634" s="35"/>
      <c r="EX634" s="35"/>
      <c r="EY634" s="35"/>
      <c r="EZ634" s="35"/>
      <c r="FA634" s="35"/>
      <c r="FB634" s="35"/>
      <c r="FC634" s="35"/>
      <c r="FD634" s="35"/>
      <c r="FE634" s="35"/>
      <c r="FF634" s="35"/>
      <c r="FG634" s="35"/>
      <c r="FH634" s="35"/>
      <c r="FI634" s="35"/>
      <c r="FJ634" s="35"/>
      <c r="FK634" s="35"/>
      <c r="FL634" s="35"/>
      <c r="FM634" s="35"/>
      <c r="FN634" s="35"/>
      <c r="FO634" s="35"/>
      <c r="FP634" s="35"/>
      <c r="FQ634" s="35"/>
      <c r="FR634" s="35"/>
      <c r="FS634" s="35"/>
      <c r="FT634" s="35"/>
      <c r="FU634" s="35"/>
      <c r="FV634" s="35"/>
      <c r="FW634" s="35"/>
      <c r="FX634" s="35"/>
      <c r="FY634" s="35"/>
      <c r="FZ634" s="35"/>
      <c r="GA634" s="35"/>
      <c r="GB634" s="35"/>
      <c r="GC634" s="35"/>
      <c r="GD634" s="35"/>
      <c r="GE634" s="35"/>
      <c r="GF634" s="35"/>
      <c r="GG634" s="35"/>
      <c r="GH634" s="35"/>
      <c r="GI634" s="35"/>
      <c r="GJ634" s="35"/>
      <c r="GK634" s="35"/>
      <c r="GL634" s="35"/>
      <c r="GM634" s="35"/>
      <c r="GN634" s="35"/>
      <c r="GO634" s="35"/>
      <c r="GP634" s="35"/>
      <c r="GQ634" s="35"/>
      <c r="GR634" s="35"/>
      <c r="GS634" s="35"/>
      <c r="GT634" s="35"/>
      <c r="GU634" s="35"/>
      <c r="GV634" s="35"/>
      <c r="GW634" s="35"/>
      <c r="GX634" s="35"/>
      <c r="GY634" s="35"/>
      <c r="GZ634" s="35"/>
      <c r="HA634" s="35"/>
      <c r="HB634" s="35"/>
      <c r="HC634" s="35"/>
      <c r="HD634" s="35"/>
      <c r="HE634" s="35"/>
      <c r="HF634" s="35"/>
      <c r="HG634" s="35"/>
      <c r="HH634" s="35"/>
      <c r="HI634" s="35"/>
      <c r="HJ634" s="35"/>
      <c r="HK634" s="35"/>
      <c r="HL634" s="35"/>
      <c r="HM634" s="35"/>
      <c r="HN634" s="35"/>
      <c r="HO634" s="35"/>
      <c r="HP634" s="35"/>
      <c r="HQ634" s="35"/>
      <c r="HR634" s="35"/>
      <c r="HS634" s="35"/>
      <c r="HT634" s="35"/>
      <c r="HU634" s="35"/>
      <c r="HV634" s="35"/>
      <c r="HW634" s="35"/>
      <c r="HX634" s="35"/>
      <c r="HY634" s="35"/>
      <c r="HZ634" s="35"/>
      <c r="IA634" s="35"/>
      <c r="IB634" s="35"/>
      <c r="IC634" s="35"/>
      <c r="ID634" s="35"/>
      <c r="IE634" s="35"/>
      <c r="IF634" s="35"/>
      <c r="IG634" s="35"/>
      <c r="IH634" s="35"/>
      <c r="II634" s="35"/>
      <c r="IJ634" s="35"/>
      <c r="IK634" s="35"/>
      <c r="IL634" s="35"/>
      <c r="IM634" s="35"/>
    </row>
    <row r="635" spans="1:247" s="29" customFormat="1" ht="78" customHeight="1">
      <c r="A635" s="42">
        <v>13</v>
      </c>
      <c r="B635" s="24" t="s">
        <v>2551</v>
      </c>
      <c r="C635" s="42" t="s">
        <v>925</v>
      </c>
      <c r="D635" s="277">
        <v>1500</v>
      </c>
      <c r="E635" s="432"/>
      <c r="F635" s="17" t="s">
        <v>926</v>
      </c>
      <c r="G635" s="42" t="s">
        <v>927</v>
      </c>
      <c r="H635" s="42" t="s">
        <v>919</v>
      </c>
      <c r="I635" s="182"/>
      <c r="J635" s="36"/>
      <c r="K635" s="36"/>
      <c r="L635" s="36"/>
      <c r="M635" s="36"/>
      <c r="N635" s="36"/>
      <c r="O635" s="36"/>
      <c r="P635" s="36"/>
      <c r="Q635" s="36"/>
      <c r="R635" s="36"/>
      <c r="S635" s="36"/>
      <c r="T635" s="36"/>
      <c r="U635" s="36"/>
      <c r="V635" s="36"/>
      <c r="W635" s="36"/>
      <c r="X635" s="36"/>
      <c r="Y635" s="36"/>
      <c r="Z635" s="36"/>
      <c r="AA635" s="36"/>
      <c r="AB635" s="36"/>
      <c r="AC635" s="36"/>
      <c r="AD635" s="36"/>
      <c r="AE635" s="36"/>
      <c r="AF635" s="36"/>
      <c r="AG635" s="36"/>
      <c r="AH635" s="36"/>
      <c r="AI635" s="36"/>
      <c r="AJ635" s="36"/>
      <c r="AK635" s="36"/>
      <c r="AL635" s="36"/>
      <c r="AM635" s="36"/>
      <c r="AN635" s="35"/>
      <c r="AO635" s="35"/>
      <c r="AP635" s="35"/>
      <c r="AQ635" s="35"/>
      <c r="AR635" s="35"/>
      <c r="AS635" s="35"/>
      <c r="AT635" s="35"/>
      <c r="AU635" s="35"/>
      <c r="AV635" s="35"/>
      <c r="AW635" s="35"/>
      <c r="AX635" s="35"/>
      <c r="AY635" s="35"/>
      <c r="AZ635" s="35"/>
      <c r="BA635" s="35"/>
      <c r="BB635" s="35"/>
      <c r="BC635" s="35"/>
      <c r="BD635" s="35"/>
      <c r="BE635" s="35"/>
      <c r="BF635" s="35"/>
      <c r="BG635" s="35"/>
      <c r="BH635" s="35"/>
      <c r="BI635" s="35"/>
      <c r="BJ635" s="35"/>
      <c r="BK635" s="35"/>
      <c r="BL635" s="35"/>
      <c r="BM635" s="35"/>
      <c r="BN635" s="35"/>
      <c r="BO635" s="35"/>
      <c r="BP635" s="35"/>
      <c r="BQ635" s="35"/>
      <c r="BR635" s="35"/>
      <c r="BS635" s="35"/>
      <c r="BT635" s="35"/>
      <c r="BU635" s="35"/>
      <c r="BV635" s="35"/>
      <c r="BW635" s="35"/>
      <c r="BX635" s="35"/>
      <c r="BY635" s="35"/>
      <c r="BZ635" s="35"/>
      <c r="CA635" s="35"/>
      <c r="CB635" s="35"/>
      <c r="CC635" s="35"/>
      <c r="CD635" s="35"/>
      <c r="CE635" s="35"/>
      <c r="CF635" s="35"/>
      <c r="CG635" s="35"/>
      <c r="CH635" s="35"/>
      <c r="CI635" s="35"/>
      <c r="CJ635" s="35"/>
      <c r="CK635" s="35"/>
      <c r="CL635" s="35"/>
      <c r="CM635" s="35"/>
      <c r="CN635" s="35"/>
      <c r="CO635" s="35"/>
      <c r="CP635" s="35"/>
      <c r="CQ635" s="35"/>
      <c r="CR635" s="35"/>
      <c r="CS635" s="35"/>
      <c r="CT635" s="35"/>
      <c r="CU635" s="35"/>
      <c r="CV635" s="35"/>
      <c r="CW635" s="35"/>
      <c r="CX635" s="35"/>
      <c r="CY635" s="35"/>
      <c r="CZ635" s="35"/>
      <c r="DA635" s="35"/>
      <c r="DB635" s="35"/>
      <c r="DC635" s="35"/>
      <c r="DD635" s="35"/>
      <c r="DE635" s="35"/>
      <c r="DF635" s="35"/>
      <c r="DG635" s="35"/>
      <c r="DH635" s="35"/>
      <c r="DI635" s="35"/>
      <c r="DJ635" s="35"/>
      <c r="DK635" s="35"/>
      <c r="DL635" s="35"/>
      <c r="DM635" s="35"/>
      <c r="DN635" s="35"/>
      <c r="DO635" s="35"/>
      <c r="DP635" s="35"/>
      <c r="DQ635" s="35"/>
      <c r="DR635" s="35"/>
      <c r="DS635" s="35"/>
      <c r="DT635" s="35"/>
      <c r="DU635" s="35"/>
      <c r="DV635" s="35"/>
      <c r="DW635" s="35"/>
      <c r="DX635" s="35"/>
      <c r="DY635" s="35"/>
      <c r="DZ635" s="35"/>
      <c r="EA635" s="35"/>
      <c r="EB635" s="35"/>
      <c r="EC635" s="35"/>
      <c r="ED635" s="35"/>
      <c r="EE635" s="35"/>
      <c r="EF635" s="35"/>
      <c r="EG635" s="35"/>
      <c r="EH635" s="35"/>
      <c r="EI635" s="35"/>
      <c r="EJ635" s="35"/>
      <c r="EK635" s="35"/>
      <c r="EL635" s="35"/>
      <c r="EM635" s="35"/>
      <c r="EN635" s="35"/>
      <c r="EO635" s="35"/>
      <c r="EP635" s="35"/>
      <c r="EQ635" s="35"/>
      <c r="ER635" s="35"/>
      <c r="ES635" s="35"/>
      <c r="ET635" s="35"/>
      <c r="EU635" s="35"/>
      <c r="EV635" s="35"/>
      <c r="EW635" s="35"/>
      <c r="EX635" s="35"/>
      <c r="EY635" s="35"/>
      <c r="EZ635" s="35"/>
      <c r="FA635" s="35"/>
      <c r="FB635" s="35"/>
      <c r="FC635" s="35"/>
      <c r="FD635" s="35"/>
      <c r="FE635" s="35"/>
      <c r="FF635" s="35"/>
      <c r="FG635" s="35"/>
      <c r="FH635" s="35"/>
      <c r="FI635" s="35"/>
      <c r="FJ635" s="35"/>
      <c r="FK635" s="35"/>
      <c r="FL635" s="35"/>
      <c r="FM635" s="35"/>
      <c r="FN635" s="35"/>
      <c r="FO635" s="35"/>
      <c r="FP635" s="35"/>
      <c r="FQ635" s="35"/>
      <c r="FR635" s="35"/>
      <c r="FS635" s="35"/>
      <c r="FT635" s="35"/>
      <c r="FU635" s="35"/>
      <c r="FV635" s="35"/>
      <c r="FW635" s="35"/>
      <c r="FX635" s="35"/>
      <c r="FY635" s="35"/>
      <c r="FZ635" s="35"/>
      <c r="GA635" s="35"/>
      <c r="GB635" s="35"/>
      <c r="GC635" s="35"/>
      <c r="GD635" s="35"/>
      <c r="GE635" s="35"/>
      <c r="GF635" s="35"/>
      <c r="GG635" s="35"/>
      <c r="GH635" s="35"/>
      <c r="GI635" s="35"/>
      <c r="GJ635" s="35"/>
      <c r="GK635" s="35"/>
      <c r="GL635" s="35"/>
      <c r="GM635" s="35"/>
      <c r="GN635" s="35"/>
      <c r="GO635" s="35"/>
      <c r="GP635" s="35"/>
      <c r="GQ635" s="35"/>
      <c r="GR635" s="35"/>
      <c r="GS635" s="35"/>
      <c r="GT635" s="35"/>
      <c r="GU635" s="35"/>
      <c r="GV635" s="35"/>
      <c r="GW635" s="35"/>
      <c r="GX635" s="35"/>
      <c r="GY635" s="35"/>
      <c r="GZ635" s="35"/>
      <c r="HA635" s="35"/>
      <c r="HB635" s="35"/>
      <c r="HC635" s="35"/>
      <c r="HD635" s="35"/>
      <c r="HE635" s="35"/>
      <c r="HF635" s="35"/>
      <c r="HG635" s="35"/>
      <c r="HH635" s="35"/>
      <c r="HI635" s="35"/>
      <c r="HJ635" s="35"/>
      <c r="HK635" s="35"/>
      <c r="HL635" s="35"/>
      <c r="HM635" s="35"/>
      <c r="HN635" s="35"/>
      <c r="HO635" s="35"/>
      <c r="HP635" s="35"/>
      <c r="HQ635" s="35"/>
      <c r="HR635" s="35"/>
      <c r="HS635" s="35"/>
      <c r="HT635" s="35"/>
      <c r="HU635" s="35"/>
      <c r="HV635" s="35"/>
      <c r="HW635" s="35"/>
      <c r="HX635" s="35"/>
      <c r="HY635" s="35"/>
      <c r="HZ635" s="35"/>
      <c r="IA635" s="35"/>
      <c r="IB635" s="35"/>
      <c r="IC635" s="35"/>
      <c r="ID635" s="35"/>
      <c r="IE635" s="35"/>
      <c r="IF635" s="35"/>
      <c r="IG635" s="35"/>
      <c r="IH635" s="35"/>
      <c r="II635" s="35"/>
      <c r="IJ635" s="35"/>
      <c r="IK635" s="35"/>
      <c r="IL635" s="35"/>
      <c r="IM635" s="35"/>
    </row>
    <row r="636" spans="1:247" s="29" customFormat="1" ht="60">
      <c r="A636" s="42">
        <v>14</v>
      </c>
      <c r="B636" s="24" t="s">
        <v>2552</v>
      </c>
      <c r="C636" s="42" t="s">
        <v>915</v>
      </c>
      <c r="D636" s="277">
        <v>1200</v>
      </c>
      <c r="E636" s="430" t="s">
        <v>2669</v>
      </c>
      <c r="F636" s="42" t="s">
        <v>2670</v>
      </c>
      <c r="G636" s="42" t="s">
        <v>2671</v>
      </c>
      <c r="H636" s="42" t="s">
        <v>919</v>
      </c>
      <c r="I636" s="182"/>
      <c r="J636" s="36"/>
      <c r="K636" s="36"/>
      <c r="L636" s="36"/>
      <c r="M636" s="36"/>
      <c r="N636" s="36"/>
      <c r="O636" s="36"/>
      <c r="P636" s="36"/>
      <c r="Q636" s="36"/>
      <c r="R636" s="36"/>
      <c r="S636" s="36"/>
      <c r="T636" s="36"/>
      <c r="U636" s="36"/>
      <c r="V636" s="36"/>
      <c r="W636" s="36"/>
      <c r="X636" s="36"/>
      <c r="Y636" s="36"/>
      <c r="Z636" s="36"/>
      <c r="AA636" s="36"/>
      <c r="AB636" s="36"/>
      <c r="AC636" s="36"/>
      <c r="AD636" s="36"/>
      <c r="AE636" s="36"/>
      <c r="AF636" s="36"/>
      <c r="AG636" s="36"/>
      <c r="AH636" s="36"/>
      <c r="AI636" s="36"/>
      <c r="AJ636" s="36"/>
      <c r="AK636" s="36"/>
      <c r="AL636" s="36"/>
      <c r="AM636" s="36"/>
      <c r="AN636" s="35"/>
      <c r="AO636" s="35"/>
      <c r="AP636" s="35"/>
      <c r="AQ636" s="35"/>
      <c r="AR636" s="35"/>
      <c r="AS636" s="35"/>
      <c r="AT636" s="35"/>
      <c r="AU636" s="35"/>
      <c r="AV636" s="35"/>
      <c r="AW636" s="35"/>
      <c r="AX636" s="35"/>
      <c r="AY636" s="35"/>
      <c r="AZ636" s="35"/>
      <c r="BA636" s="35"/>
      <c r="BB636" s="35"/>
      <c r="BC636" s="35"/>
      <c r="BD636" s="35"/>
      <c r="BE636" s="35"/>
      <c r="BF636" s="35"/>
      <c r="BG636" s="35"/>
      <c r="BH636" s="35"/>
      <c r="BI636" s="35"/>
      <c r="BJ636" s="35"/>
      <c r="BK636" s="35"/>
      <c r="BL636" s="35"/>
      <c r="BM636" s="35"/>
      <c r="BN636" s="35"/>
      <c r="BO636" s="35"/>
      <c r="BP636" s="35"/>
      <c r="BQ636" s="35"/>
      <c r="BR636" s="35"/>
      <c r="BS636" s="35"/>
      <c r="BT636" s="35"/>
      <c r="BU636" s="35"/>
      <c r="BV636" s="35"/>
      <c r="BW636" s="35"/>
      <c r="BX636" s="35"/>
      <c r="BY636" s="35"/>
      <c r="BZ636" s="35"/>
      <c r="CA636" s="35"/>
      <c r="CB636" s="35"/>
      <c r="CC636" s="35"/>
      <c r="CD636" s="35"/>
      <c r="CE636" s="35"/>
      <c r="CF636" s="35"/>
      <c r="CG636" s="35"/>
      <c r="CH636" s="35"/>
      <c r="CI636" s="35"/>
      <c r="CJ636" s="35"/>
      <c r="CK636" s="35"/>
      <c r="CL636" s="35"/>
      <c r="CM636" s="35"/>
      <c r="CN636" s="35"/>
      <c r="CO636" s="35"/>
      <c r="CP636" s="35"/>
      <c r="CQ636" s="35"/>
      <c r="CR636" s="35"/>
      <c r="CS636" s="35"/>
      <c r="CT636" s="35"/>
      <c r="CU636" s="35"/>
      <c r="CV636" s="35"/>
      <c r="CW636" s="35"/>
      <c r="CX636" s="35"/>
      <c r="CY636" s="35"/>
      <c r="CZ636" s="35"/>
      <c r="DA636" s="35"/>
      <c r="DB636" s="35"/>
      <c r="DC636" s="35"/>
      <c r="DD636" s="35"/>
      <c r="DE636" s="35"/>
      <c r="DF636" s="35"/>
      <c r="DG636" s="35"/>
      <c r="DH636" s="35"/>
      <c r="DI636" s="35"/>
      <c r="DJ636" s="35"/>
      <c r="DK636" s="35"/>
      <c r="DL636" s="35"/>
      <c r="DM636" s="35"/>
      <c r="DN636" s="35"/>
      <c r="DO636" s="35"/>
      <c r="DP636" s="35"/>
      <c r="DQ636" s="35"/>
      <c r="DR636" s="35"/>
      <c r="DS636" s="35"/>
      <c r="DT636" s="35"/>
      <c r="DU636" s="35"/>
      <c r="DV636" s="35"/>
      <c r="DW636" s="35"/>
      <c r="DX636" s="35"/>
      <c r="DY636" s="35"/>
      <c r="DZ636" s="35"/>
      <c r="EA636" s="35"/>
      <c r="EB636" s="35"/>
      <c r="EC636" s="35"/>
      <c r="ED636" s="35"/>
      <c r="EE636" s="35"/>
      <c r="EF636" s="35"/>
      <c r="EG636" s="35"/>
      <c r="EH636" s="35"/>
      <c r="EI636" s="35"/>
      <c r="EJ636" s="35"/>
      <c r="EK636" s="35"/>
      <c r="EL636" s="35"/>
      <c r="EM636" s="35"/>
      <c r="EN636" s="35"/>
      <c r="EO636" s="35"/>
      <c r="EP636" s="35"/>
      <c r="EQ636" s="35"/>
      <c r="ER636" s="35"/>
      <c r="ES636" s="35"/>
      <c r="ET636" s="35"/>
      <c r="EU636" s="35"/>
      <c r="EV636" s="35"/>
      <c r="EW636" s="35"/>
      <c r="EX636" s="35"/>
      <c r="EY636" s="35"/>
      <c r="EZ636" s="35"/>
      <c r="FA636" s="35"/>
      <c r="FB636" s="35"/>
      <c r="FC636" s="35"/>
      <c r="FD636" s="35"/>
      <c r="FE636" s="35"/>
      <c r="FF636" s="35"/>
      <c r="FG636" s="35"/>
      <c r="FH636" s="35"/>
      <c r="FI636" s="35"/>
      <c r="FJ636" s="35"/>
      <c r="FK636" s="35"/>
      <c r="FL636" s="35"/>
      <c r="FM636" s="35"/>
      <c r="FN636" s="35"/>
      <c r="FO636" s="35"/>
      <c r="FP636" s="35"/>
      <c r="FQ636" s="35"/>
      <c r="FR636" s="35"/>
      <c r="FS636" s="35"/>
      <c r="FT636" s="35"/>
      <c r="FU636" s="35"/>
      <c r="FV636" s="35"/>
      <c r="FW636" s="35"/>
      <c r="FX636" s="35"/>
      <c r="FY636" s="35"/>
      <c r="FZ636" s="35"/>
      <c r="GA636" s="35"/>
      <c r="GB636" s="35"/>
      <c r="GC636" s="35"/>
      <c r="GD636" s="35"/>
      <c r="GE636" s="35"/>
      <c r="GF636" s="35"/>
      <c r="GG636" s="35"/>
      <c r="GH636" s="35"/>
      <c r="GI636" s="35"/>
      <c r="GJ636" s="35"/>
      <c r="GK636" s="35"/>
      <c r="GL636" s="35"/>
      <c r="GM636" s="35"/>
      <c r="GN636" s="35"/>
      <c r="GO636" s="35"/>
      <c r="GP636" s="35"/>
      <c r="GQ636" s="35"/>
      <c r="GR636" s="35"/>
      <c r="GS636" s="35"/>
      <c r="GT636" s="35"/>
      <c r="GU636" s="35"/>
      <c r="GV636" s="35"/>
      <c r="GW636" s="35"/>
      <c r="GX636" s="35"/>
      <c r="GY636" s="35"/>
      <c r="GZ636" s="35"/>
      <c r="HA636" s="35"/>
      <c r="HB636" s="35"/>
      <c r="HC636" s="35"/>
      <c r="HD636" s="35"/>
      <c r="HE636" s="35"/>
      <c r="HF636" s="35"/>
      <c r="HG636" s="35"/>
      <c r="HH636" s="35"/>
      <c r="HI636" s="35"/>
      <c r="HJ636" s="35"/>
      <c r="HK636" s="35"/>
      <c r="HL636" s="35"/>
      <c r="HM636" s="35"/>
      <c r="HN636" s="35"/>
      <c r="HO636" s="35"/>
      <c r="HP636" s="35"/>
      <c r="HQ636" s="35"/>
      <c r="HR636" s="35"/>
      <c r="HS636" s="35"/>
      <c r="HT636" s="35"/>
      <c r="HU636" s="35"/>
      <c r="HV636" s="35"/>
      <c r="HW636" s="35"/>
      <c r="HX636" s="35"/>
      <c r="HY636" s="35"/>
      <c r="HZ636" s="35"/>
      <c r="IA636" s="35"/>
      <c r="IB636" s="35"/>
      <c r="IC636" s="35"/>
      <c r="ID636" s="35"/>
      <c r="IE636" s="35"/>
      <c r="IF636" s="35"/>
      <c r="IG636" s="35"/>
      <c r="IH636" s="35"/>
      <c r="II636" s="35"/>
      <c r="IJ636" s="35"/>
      <c r="IK636" s="35"/>
      <c r="IL636" s="35"/>
      <c r="IM636" s="35"/>
    </row>
    <row r="637" spans="1:247" s="29" customFormat="1" ht="77.099999999999994" customHeight="1">
      <c r="A637" s="42">
        <v>15</v>
      </c>
      <c r="B637" s="24" t="s">
        <v>2672</v>
      </c>
      <c r="C637" s="42" t="s">
        <v>925</v>
      </c>
      <c r="D637" s="277">
        <v>900</v>
      </c>
      <c r="E637" s="431"/>
      <c r="F637" s="17" t="s">
        <v>1619</v>
      </c>
      <c r="G637" s="42" t="s">
        <v>2673</v>
      </c>
      <c r="H637" s="42" t="s">
        <v>919</v>
      </c>
      <c r="I637" s="182"/>
      <c r="J637" s="36"/>
      <c r="K637" s="36"/>
      <c r="L637" s="36"/>
      <c r="M637" s="36"/>
      <c r="N637" s="36"/>
      <c r="O637" s="36"/>
      <c r="P637" s="36"/>
      <c r="Q637" s="36"/>
      <c r="R637" s="36"/>
      <c r="S637" s="36"/>
      <c r="T637" s="36"/>
      <c r="U637" s="36"/>
      <c r="V637" s="36"/>
      <c r="W637" s="36"/>
      <c r="X637" s="36"/>
      <c r="Y637" s="36"/>
      <c r="Z637" s="36"/>
      <c r="AA637" s="36"/>
      <c r="AB637" s="36"/>
      <c r="AC637" s="36"/>
      <c r="AD637" s="36"/>
      <c r="AE637" s="36"/>
      <c r="AF637" s="36"/>
      <c r="AG637" s="36"/>
      <c r="AH637" s="36"/>
      <c r="AI637" s="36"/>
      <c r="AJ637" s="36"/>
      <c r="AK637" s="36"/>
      <c r="AL637" s="36"/>
      <c r="AM637" s="36"/>
      <c r="AN637" s="35"/>
      <c r="AO637" s="35"/>
      <c r="AP637" s="35"/>
      <c r="AQ637" s="35"/>
      <c r="AR637" s="35"/>
      <c r="AS637" s="35"/>
      <c r="AT637" s="35"/>
      <c r="AU637" s="35"/>
      <c r="AV637" s="35"/>
      <c r="AW637" s="35"/>
      <c r="AX637" s="35"/>
      <c r="AY637" s="35"/>
      <c r="AZ637" s="35"/>
      <c r="BA637" s="35"/>
      <c r="BB637" s="35"/>
      <c r="BC637" s="35"/>
      <c r="BD637" s="35"/>
      <c r="BE637" s="35"/>
      <c r="BF637" s="35"/>
      <c r="BG637" s="35"/>
      <c r="BH637" s="35"/>
      <c r="BI637" s="35"/>
      <c r="BJ637" s="35"/>
      <c r="BK637" s="35"/>
      <c r="BL637" s="35"/>
      <c r="BM637" s="35"/>
      <c r="BN637" s="35"/>
      <c r="BO637" s="35"/>
      <c r="BP637" s="35"/>
      <c r="BQ637" s="35"/>
      <c r="BR637" s="35"/>
      <c r="BS637" s="35"/>
      <c r="BT637" s="35"/>
      <c r="BU637" s="35"/>
      <c r="BV637" s="35"/>
      <c r="BW637" s="35"/>
      <c r="BX637" s="35"/>
      <c r="BY637" s="35"/>
      <c r="BZ637" s="35"/>
      <c r="CA637" s="35"/>
      <c r="CB637" s="35"/>
      <c r="CC637" s="35"/>
      <c r="CD637" s="35"/>
      <c r="CE637" s="35"/>
      <c r="CF637" s="35"/>
      <c r="CG637" s="35"/>
      <c r="CH637" s="35"/>
      <c r="CI637" s="35"/>
      <c r="CJ637" s="35"/>
      <c r="CK637" s="35"/>
      <c r="CL637" s="35"/>
      <c r="CM637" s="35"/>
      <c r="CN637" s="35"/>
      <c r="CO637" s="35"/>
      <c r="CP637" s="35"/>
      <c r="CQ637" s="35"/>
      <c r="CR637" s="35"/>
      <c r="CS637" s="35"/>
      <c r="CT637" s="35"/>
      <c r="CU637" s="35"/>
      <c r="CV637" s="35"/>
      <c r="CW637" s="35"/>
      <c r="CX637" s="35"/>
      <c r="CY637" s="35"/>
      <c r="CZ637" s="35"/>
      <c r="DA637" s="35"/>
      <c r="DB637" s="35"/>
      <c r="DC637" s="35"/>
      <c r="DD637" s="35"/>
      <c r="DE637" s="35"/>
      <c r="DF637" s="35"/>
      <c r="DG637" s="35"/>
      <c r="DH637" s="35"/>
      <c r="DI637" s="35"/>
      <c r="DJ637" s="35"/>
      <c r="DK637" s="35"/>
      <c r="DL637" s="35"/>
      <c r="DM637" s="35"/>
      <c r="DN637" s="35"/>
      <c r="DO637" s="35"/>
      <c r="DP637" s="35"/>
      <c r="DQ637" s="35"/>
      <c r="DR637" s="35"/>
      <c r="DS637" s="35"/>
      <c r="DT637" s="35"/>
      <c r="DU637" s="35"/>
      <c r="DV637" s="35"/>
      <c r="DW637" s="35"/>
      <c r="DX637" s="35"/>
      <c r="DY637" s="35"/>
      <c r="DZ637" s="35"/>
      <c r="EA637" s="35"/>
      <c r="EB637" s="35"/>
      <c r="EC637" s="35"/>
      <c r="ED637" s="35"/>
      <c r="EE637" s="35"/>
      <c r="EF637" s="35"/>
      <c r="EG637" s="35"/>
      <c r="EH637" s="35"/>
      <c r="EI637" s="35"/>
      <c r="EJ637" s="35"/>
      <c r="EK637" s="35"/>
      <c r="EL637" s="35"/>
      <c r="EM637" s="35"/>
      <c r="EN637" s="35"/>
      <c r="EO637" s="35"/>
      <c r="EP637" s="35"/>
      <c r="EQ637" s="35"/>
      <c r="ER637" s="35"/>
      <c r="ES637" s="35"/>
      <c r="ET637" s="35"/>
      <c r="EU637" s="35"/>
      <c r="EV637" s="35"/>
      <c r="EW637" s="35"/>
      <c r="EX637" s="35"/>
      <c r="EY637" s="35"/>
      <c r="EZ637" s="35"/>
      <c r="FA637" s="35"/>
      <c r="FB637" s="35"/>
      <c r="FC637" s="35"/>
      <c r="FD637" s="35"/>
      <c r="FE637" s="35"/>
      <c r="FF637" s="35"/>
      <c r="FG637" s="35"/>
      <c r="FH637" s="35"/>
      <c r="FI637" s="35"/>
      <c r="FJ637" s="35"/>
      <c r="FK637" s="35"/>
      <c r="FL637" s="35"/>
      <c r="FM637" s="35"/>
      <c r="FN637" s="35"/>
      <c r="FO637" s="35"/>
      <c r="FP637" s="35"/>
      <c r="FQ637" s="35"/>
      <c r="FR637" s="35"/>
      <c r="FS637" s="35"/>
      <c r="FT637" s="35"/>
      <c r="FU637" s="35"/>
      <c r="FV637" s="35"/>
      <c r="FW637" s="35"/>
      <c r="FX637" s="35"/>
      <c r="FY637" s="35"/>
      <c r="FZ637" s="35"/>
      <c r="GA637" s="35"/>
      <c r="GB637" s="35"/>
      <c r="GC637" s="35"/>
      <c r="GD637" s="35"/>
      <c r="GE637" s="35"/>
      <c r="GF637" s="35"/>
      <c r="GG637" s="35"/>
      <c r="GH637" s="35"/>
      <c r="GI637" s="35"/>
      <c r="GJ637" s="35"/>
      <c r="GK637" s="35"/>
      <c r="GL637" s="35"/>
      <c r="GM637" s="35"/>
      <c r="GN637" s="35"/>
      <c r="GO637" s="35"/>
      <c r="GP637" s="35"/>
      <c r="GQ637" s="35"/>
      <c r="GR637" s="35"/>
      <c r="GS637" s="35"/>
      <c r="GT637" s="35"/>
      <c r="GU637" s="35"/>
      <c r="GV637" s="35"/>
      <c r="GW637" s="35"/>
      <c r="GX637" s="35"/>
      <c r="GY637" s="35"/>
      <c r="GZ637" s="35"/>
      <c r="HA637" s="35"/>
      <c r="HB637" s="35"/>
      <c r="HC637" s="35"/>
      <c r="HD637" s="35"/>
      <c r="HE637" s="35"/>
      <c r="HF637" s="35"/>
      <c r="HG637" s="35"/>
      <c r="HH637" s="35"/>
      <c r="HI637" s="35"/>
      <c r="HJ637" s="35"/>
      <c r="HK637" s="35"/>
      <c r="HL637" s="35"/>
      <c r="HM637" s="35"/>
      <c r="HN637" s="35"/>
      <c r="HO637" s="35"/>
      <c r="HP637" s="35"/>
      <c r="HQ637" s="35"/>
      <c r="HR637" s="35"/>
      <c r="HS637" s="35"/>
      <c r="HT637" s="35"/>
      <c r="HU637" s="35"/>
      <c r="HV637" s="35"/>
      <c r="HW637" s="35"/>
      <c r="HX637" s="35"/>
      <c r="HY637" s="35"/>
      <c r="HZ637" s="35"/>
      <c r="IA637" s="35"/>
      <c r="IB637" s="35"/>
      <c r="IC637" s="35"/>
      <c r="ID637" s="35"/>
      <c r="IE637" s="35"/>
      <c r="IF637" s="35"/>
      <c r="IG637" s="35"/>
      <c r="IH637" s="35"/>
      <c r="II637" s="35"/>
      <c r="IJ637" s="35"/>
      <c r="IK637" s="35"/>
      <c r="IL637" s="35"/>
      <c r="IM637" s="35"/>
    </row>
    <row r="638" spans="1:247" s="29" customFormat="1" ht="76.5" customHeight="1">
      <c r="A638" s="42">
        <v>16</v>
      </c>
      <c r="B638" s="24" t="s">
        <v>2554</v>
      </c>
      <c r="C638" s="42" t="s">
        <v>915</v>
      </c>
      <c r="D638" s="277">
        <v>1200</v>
      </c>
      <c r="E638" s="432"/>
      <c r="F638" s="17" t="s">
        <v>2661</v>
      </c>
      <c r="G638" s="42" t="s">
        <v>2674</v>
      </c>
      <c r="H638" s="42" t="s">
        <v>919</v>
      </c>
      <c r="I638" s="182"/>
      <c r="J638" s="36"/>
      <c r="K638" s="36"/>
      <c r="L638" s="36"/>
      <c r="M638" s="36"/>
      <c r="N638" s="36"/>
      <c r="O638" s="36"/>
      <c r="P638" s="36"/>
      <c r="Q638" s="36"/>
      <c r="R638" s="36"/>
      <c r="S638" s="36"/>
      <c r="T638" s="36"/>
      <c r="U638" s="36"/>
      <c r="V638" s="36"/>
      <c r="W638" s="36"/>
      <c r="X638" s="36"/>
      <c r="Y638" s="36"/>
      <c r="Z638" s="36"/>
      <c r="AA638" s="36"/>
      <c r="AB638" s="36"/>
      <c r="AC638" s="36"/>
      <c r="AD638" s="36"/>
      <c r="AE638" s="36"/>
      <c r="AF638" s="36"/>
      <c r="AG638" s="36"/>
      <c r="AH638" s="36"/>
      <c r="AI638" s="36"/>
      <c r="AJ638" s="36"/>
      <c r="AK638" s="36"/>
      <c r="AL638" s="36"/>
      <c r="AM638" s="36"/>
      <c r="AN638" s="35"/>
      <c r="AO638" s="35"/>
      <c r="AP638" s="35"/>
      <c r="AQ638" s="35"/>
      <c r="AR638" s="35"/>
      <c r="AS638" s="35"/>
      <c r="AT638" s="35"/>
      <c r="AU638" s="35"/>
      <c r="AV638" s="35"/>
      <c r="AW638" s="35"/>
      <c r="AX638" s="35"/>
      <c r="AY638" s="35"/>
      <c r="AZ638" s="35"/>
      <c r="BA638" s="35"/>
      <c r="BB638" s="35"/>
      <c r="BC638" s="35"/>
      <c r="BD638" s="35"/>
      <c r="BE638" s="35"/>
      <c r="BF638" s="35"/>
      <c r="BG638" s="35"/>
      <c r="BH638" s="35"/>
      <c r="BI638" s="35"/>
      <c r="BJ638" s="35"/>
      <c r="BK638" s="35"/>
      <c r="BL638" s="35"/>
      <c r="BM638" s="35"/>
      <c r="BN638" s="35"/>
      <c r="BO638" s="35"/>
      <c r="BP638" s="35"/>
      <c r="BQ638" s="35"/>
      <c r="BR638" s="35"/>
      <c r="BS638" s="35"/>
      <c r="BT638" s="35"/>
      <c r="BU638" s="35"/>
      <c r="BV638" s="35"/>
      <c r="BW638" s="35"/>
      <c r="BX638" s="35"/>
      <c r="BY638" s="35"/>
      <c r="BZ638" s="35"/>
      <c r="CA638" s="35"/>
      <c r="CB638" s="35"/>
      <c r="CC638" s="35"/>
      <c r="CD638" s="35"/>
      <c r="CE638" s="35"/>
      <c r="CF638" s="35"/>
      <c r="CG638" s="35"/>
      <c r="CH638" s="35"/>
      <c r="CI638" s="35"/>
      <c r="CJ638" s="35"/>
      <c r="CK638" s="35"/>
      <c r="CL638" s="35"/>
      <c r="CM638" s="35"/>
      <c r="CN638" s="35"/>
      <c r="CO638" s="35"/>
      <c r="CP638" s="35"/>
      <c r="CQ638" s="35"/>
      <c r="CR638" s="35"/>
      <c r="CS638" s="35"/>
      <c r="CT638" s="35"/>
      <c r="CU638" s="35"/>
      <c r="CV638" s="35"/>
      <c r="CW638" s="35"/>
      <c r="CX638" s="35"/>
      <c r="CY638" s="35"/>
      <c r="CZ638" s="35"/>
      <c r="DA638" s="35"/>
      <c r="DB638" s="35"/>
      <c r="DC638" s="35"/>
      <c r="DD638" s="35"/>
      <c r="DE638" s="35"/>
      <c r="DF638" s="35"/>
      <c r="DG638" s="35"/>
      <c r="DH638" s="35"/>
      <c r="DI638" s="35"/>
      <c r="DJ638" s="35"/>
      <c r="DK638" s="35"/>
      <c r="DL638" s="35"/>
      <c r="DM638" s="35"/>
      <c r="DN638" s="35"/>
      <c r="DO638" s="35"/>
      <c r="DP638" s="35"/>
      <c r="DQ638" s="35"/>
      <c r="DR638" s="35"/>
      <c r="DS638" s="35"/>
      <c r="DT638" s="35"/>
      <c r="DU638" s="35"/>
      <c r="DV638" s="35"/>
      <c r="DW638" s="35"/>
      <c r="DX638" s="35"/>
      <c r="DY638" s="35"/>
      <c r="DZ638" s="35"/>
      <c r="EA638" s="35"/>
      <c r="EB638" s="35"/>
      <c r="EC638" s="35"/>
      <c r="ED638" s="35"/>
      <c r="EE638" s="35"/>
      <c r="EF638" s="35"/>
      <c r="EG638" s="35"/>
      <c r="EH638" s="35"/>
      <c r="EI638" s="35"/>
      <c r="EJ638" s="35"/>
      <c r="EK638" s="35"/>
      <c r="EL638" s="35"/>
      <c r="EM638" s="35"/>
      <c r="EN638" s="35"/>
      <c r="EO638" s="35"/>
      <c r="EP638" s="35"/>
      <c r="EQ638" s="35"/>
      <c r="ER638" s="35"/>
      <c r="ES638" s="35"/>
      <c r="ET638" s="35"/>
      <c r="EU638" s="35"/>
      <c r="EV638" s="35"/>
      <c r="EW638" s="35"/>
      <c r="EX638" s="35"/>
      <c r="EY638" s="35"/>
      <c r="EZ638" s="35"/>
      <c r="FA638" s="35"/>
      <c r="FB638" s="35"/>
      <c r="FC638" s="35"/>
      <c r="FD638" s="35"/>
      <c r="FE638" s="35"/>
      <c r="FF638" s="35"/>
      <c r="FG638" s="35"/>
      <c r="FH638" s="35"/>
      <c r="FI638" s="35"/>
      <c r="FJ638" s="35"/>
      <c r="FK638" s="35"/>
      <c r="FL638" s="35"/>
      <c r="FM638" s="35"/>
      <c r="FN638" s="35"/>
      <c r="FO638" s="35"/>
      <c r="FP638" s="35"/>
      <c r="FQ638" s="35"/>
      <c r="FR638" s="35"/>
      <c r="FS638" s="35"/>
      <c r="FT638" s="35"/>
      <c r="FU638" s="35"/>
      <c r="FV638" s="35"/>
      <c r="FW638" s="35"/>
      <c r="FX638" s="35"/>
      <c r="FY638" s="35"/>
      <c r="FZ638" s="35"/>
      <c r="GA638" s="35"/>
      <c r="GB638" s="35"/>
      <c r="GC638" s="35"/>
      <c r="GD638" s="35"/>
      <c r="GE638" s="35"/>
      <c r="GF638" s="35"/>
      <c r="GG638" s="35"/>
      <c r="GH638" s="35"/>
      <c r="GI638" s="35"/>
      <c r="GJ638" s="35"/>
      <c r="GK638" s="35"/>
      <c r="GL638" s="35"/>
      <c r="GM638" s="35"/>
      <c r="GN638" s="35"/>
      <c r="GO638" s="35"/>
      <c r="GP638" s="35"/>
      <c r="GQ638" s="35"/>
      <c r="GR638" s="35"/>
      <c r="GS638" s="35"/>
      <c r="GT638" s="35"/>
      <c r="GU638" s="35"/>
      <c r="GV638" s="35"/>
      <c r="GW638" s="35"/>
      <c r="GX638" s="35"/>
      <c r="GY638" s="35"/>
      <c r="GZ638" s="35"/>
      <c r="HA638" s="35"/>
      <c r="HB638" s="35"/>
      <c r="HC638" s="35"/>
      <c r="HD638" s="35"/>
      <c r="HE638" s="35"/>
      <c r="HF638" s="35"/>
      <c r="HG638" s="35"/>
      <c r="HH638" s="35"/>
      <c r="HI638" s="35"/>
      <c r="HJ638" s="35"/>
      <c r="HK638" s="35"/>
      <c r="HL638" s="35"/>
      <c r="HM638" s="35"/>
      <c r="HN638" s="35"/>
      <c r="HO638" s="35"/>
      <c r="HP638" s="35"/>
      <c r="HQ638" s="35"/>
      <c r="HR638" s="35"/>
      <c r="HS638" s="35"/>
      <c r="HT638" s="35"/>
      <c r="HU638" s="35"/>
      <c r="HV638" s="35"/>
      <c r="HW638" s="35"/>
      <c r="HX638" s="35"/>
      <c r="HY638" s="35"/>
      <c r="HZ638" s="35"/>
      <c r="IA638" s="35"/>
      <c r="IB638" s="35"/>
      <c r="IC638" s="35"/>
      <c r="ID638" s="35"/>
      <c r="IE638" s="35"/>
      <c r="IF638" s="35"/>
      <c r="IG638" s="35"/>
      <c r="IH638" s="35"/>
      <c r="II638" s="35"/>
      <c r="IJ638" s="35"/>
      <c r="IK638" s="35"/>
      <c r="IL638" s="35"/>
      <c r="IM638" s="35"/>
    </row>
    <row r="639" spans="1:247" s="40" customFormat="1" ht="29.1" customHeight="1">
      <c r="A639" s="17">
        <v>17</v>
      </c>
      <c r="B639" s="16" t="s">
        <v>1630</v>
      </c>
      <c r="C639" s="17" t="s">
        <v>949</v>
      </c>
      <c r="D639" s="256">
        <v>1232</v>
      </c>
      <c r="E639" s="17"/>
      <c r="F639" s="17" t="s">
        <v>2675</v>
      </c>
      <c r="G639" s="17"/>
      <c r="H639" s="17"/>
      <c r="I639" s="308"/>
      <c r="J639" s="124"/>
      <c r="K639" s="124"/>
      <c r="L639" s="124"/>
      <c r="M639" s="124"/>
      <c r="N639" s="124"/>
      <c r="O639" s="124"/>
      <c r="P639" s="124"/>
      <c r="Q639" s="124"/>
      <c r="R639" s="124"/>
      <c r="S639" s="124"/>
      <c r="T639" s="124"/>
      <c r="U639" s="124"/>
      <c r="V639" s="124"/>
      <c r="W639" s="124"/>
      <c r="X639" s="124"/>
      <c r="Y639" s="124"/>
      <c r="Z639" s="124"/>
      <c r="AA639" s="124"/>
      <c r="AB639" s="124"/>
      <c r="AC639" s="124"/>
      <c r="AD639" s="124"/>
      <c r="AE639" s="124"/>
      <c r="AF639" s="124"/>
      <c r="AG639" s="124"/>
      <c r="AH639" s="124"/>
      <c r="AI639" s="124"/>
      <c r="AJ639" s="124"/>
      <c r="AK639" s="124"/>
      <c r="AL639" s="124"/>
      <c r="AM639" s="124"/>
      <c r="AN639" s="125"/>
      <c r="AO639" s="125"/>
      <c r="AP639" s="125"/>
      <c r="AQ639" s="125"/>
      <c r="AR639" s="125"/>
      <c r="AS639" s="125"/>
      <c r="AT639" s="125"/>
      <c r="AU639" s="125"/>
      <c r="AV639" s="125"/>
      <c r="AW639" s="125"/>
      <c r="AX639" s="125"/>
      <c r="AY639" s="125"/>
      <c r="AZ639" s="125"/>
      <c r="BA639" s="125"/>
      <c r="BB639" s="125"/>
      <c r="BC639" s="125"/>
      <c r="BD639" s="125"/>
      <c r="BE639" s="125"/>
      <c r="BF639" s="125"/>
      <c r="BG639" s="125"/>
      <c r="BH639" s="125"/>
      <c r="BI639" s="125"/>
      <c r="BJ639" s="125"/>
      <c r="BK639" s="125"/>
      <c r="BL639" s="125"/>
      <c r="BM639" s="125"/>
      <c r="BN639" s="125"/>
      <c r="BO639" s="125"/>
      <c r="BP639" s="125"/>
      <c r="BQ639" s="125"/>
      <c r="BR639" s="125"/>
      <c r="BS639" s="125"/>
      <c r="BT639" s="125"/>
      <c r="BU639" s="125"/>
      <c r="BV639" s="125"/>
      <c r="BW639" s="125"/>
      <c r="BX639" s="125"/>
      <c r="BY639" s="125"/>
      <c r="BZ639" s="125"/>
      <c r="CA639" s="125"/>
      <c r="CB639" s="125"/>
      <c r="CC639" s="125"/>
      <c r="CD639" s="125"/>
      <c r="CE639" s="125"/>
      <c r="CF639" s="125"/>
      <c r="CG639" s="125"/>
      <c r="CH639" s="125"/>
      <c r="CI639" s="125"/>
      <c r="CJ639" s="125"/>
      <c r="CK639" s="125"/>
      <c r="CL639" s="125"/>
      <c r="CM639" s="125"/>
      <c r="CN639" s="125"/>
      <c r="CO639" s="125"/>
      <c r="CP639" s="125"/>
      <c r="CQ639" s="125"/>
      <c r="CR639" s="125"/>
      <c r="CS639" s="125"/>
      <c r="CT639" s="125"/>
      <c r="CU639" s="125"/>
      <c r="CV639" s="125"/>
      <c r="CW639" s="125"/>
      <c r="CX639" s="125"/>
      <c r="CY639" s="125"/>
      <c r="CZ639" s="125"/>
      <c r="DA639" s="125"/>
      <c r="DB639" s="125"/>
      <c r="DC639" s="125"/>
      <c r="DD639" s="125"/>
      <c r="DE639" s="125"/>
      <c r="DF639" s="125"/>
      <c r="DG639" s="125"/>
      <c r="DH639" s="125"/>
      <c r="DI639" s="125"/>
      <c r="DJ639" s="125"/>
      <c r="DK639" s="125"/>
      <c r="DL639" s="125"/>
      <c r="DM639" s="125"/>
      <c r="DN639" s="125"/>
      <c r="DO639" s="125"/>
      <c r="DP639" s="125"/>
      <c r="DQ639" s="125"/>
      <c r="DR639" s="125"/>
      <c r="DS639" s="125"/>
      <c r="DT639" s="125"/>
      <c r="DU639" s="125"/>
      <c r="DV639" s="125"/>
      <c r="DW639" s="125"/>
      <c r="DX639" s="125"/>
      <c r="DY639" s="125"/>
      <c r="DZ639" s="125"/>
      <c r="EA639" s="125"/>
      <c r="EB639" s="125"/>
      <c r="EC639" s="125"/>
      <c r="ED639" s="125"/>
      <c r="EE639" s="125"/>
      <c r="EF639" s="125"/>
      <c r="EG639" s="125"/>
      <c r="EH639" s="125"/>
      <c r="EI639" s="125"/>
      <c r="EJ639" s="125"/>
      <c r="EK639" s="125"/>
      <c r="EL639" s="125"/>
      <c r="EM639" s="125"/>
      <c r="EN639" s="125"/>
      <c r="EO639" s="125"/>
      <c r="EP639" s="125"/>
      <c r="EQ639" s="125"/>
      <c r="ER639" s="125"/>
      <c r="ES639" s="125"/>
      <c r="ET639" s="125"/>
      <c r="EU639" s="125"/>
      <c r="EV639" s="125"/>
      <c r="EW639" s="125"/>
      <c r="EX639" s="125"/>
      <c r="EY639" s="125"/>
      <c r="EZ639" s="125"/>
      <c r="FA639" s="125"/>
      <c r="FB639" s="125"/>
      <c r="FC639" s="125"/>
      <c r="FD639" s="125"/>
      <c r="FE639" s="125"/>
      <c r="FF639" s="125"/>
      <c r="FG639" s="125"/>
      <c r="FH639" s="125"/>
      <c r="FI639" s="125"/>
      <c r="FJ639" s="125"/>
      <c r="FK639" s="125"/>
      <c r="FL639" s="125"/>
      <c r="FM639" s="125"/>
      <c r="FN639" s="125"/>
      <c r="FO639" s="125"/>
      <c r="FP639" s="125"/>
      <c r="FQ639" s="125"/>
      <c r="FR639" s="125"/>
      <c r="FS639" s="125"/>
      <c r="FT639" s="125"/>
      <c r="FU639" s="125"/>
      <c r="FV639" s="125"/>
      <c r="FW639" s="125"/>
      <c r="FX639" s="125"/>
      <c r="FY639" s="125"/>
      <c r="FZ639" s="125"/>
      <c r="GA639" s="125"/>
      <c r="GB639" s="125"/>
      <c r="GC639" s="125"/>
      <c r="GD639" s="125"/>
      <c r="GE639" s="125"/>
      <c r="GF639" s="125"/>
      <c r="GG639" s="125"/>
      <c r="GH639" s="125"/>
      <c r="GI639" s="125"/>
      <c r="GJ639" s="125"/>
      <c r="GK639" s="125"/>
      <c r="GL639" s="125"/>
      <c r="GM639" s="125"/>
      <c r="GN639" s="125"/>
      <c r="GO639" s="125"/>
      <c r="GP639" s="125"/>
      <c r="GQ639" s="125"/>
      <c r="GR639" s="125"/>
      <c r="GS639" s="125"/>
      <c r="GT639" s="125"/>
      <c r="GU639" s="125"/>
      <c r="GV639" s="125"/>
      <c r="GW639" s="125"/>
      <c r="GX639" s="125"/>
      <c r="GY639" s="125"/>
      <c r="GZ639" s="125"/>
      <c r="HA639" s="125"/>
      <c r="HB639" s="125"/>
      <c r="HC639" s="125"/>
      <c r="HD639" s="125"/>
      <c r="HE639" s="125"/>
      <c r="HF639" s="125"/>
      <c r="HG639" s="125"/>
      <c r="HH639" s="125"/>
      <c r="HI639" s="125"/>
      <c r="HJ639" s="125"/>
      <c r="HK639" s="125"/>
      <c r="HL639" s="125"/>
      <c r="HM639" s="125"/>
      <c r="HN639" s="125"/>
      <c r="HO639" s="125"/>
      <c r="HP639" s="125"/>
      <c r="HQ639" s="125"/>
      <c r="HR639" s="125"/>
      <c r="HS639" s="125"/>
      <c r="HT639" s="125"/>
      <c r="HU639" s="125"/>
      <c r="HV639" s="125"/>
      <c r="HW639" s="125"/>
      <c r="HX639" s="125"/>
      <c r="HY639" s="125"/>
      <c r="HZ639" s="125"/>
      <c r="IA639" s="125"/>
      <c r="IB639" s="125"/>
      <c r="IC639" s="125"/>
      <c r="ID639" s="125"/>
      <c r="IE639" s="125"/>
      <c r="IF639" s="125"/>
      <c r="IG639" s="125"/>
      <c r="IH639" s="125"/>
      <c r="II639" s="125"/>
      <c r="IJ639" s="125"/>
      <c r="IK639" s="125"/>
      <c r="IL639" s="125"/>
      <c r="IM639" s="125"/>
    </row>
    <row r="640" spans="1:247" s="29" customFormat="1" ht="30">
      <c r="A640" s="80"/>
      <c r="B640" s="57" t="s">
        <v>136</v>
      </c>
      <c r="C640" s="182"/>
      <c r="D640" s="256"/>
      <c r="E640" s="182"/>
      <c r="F640" s="182"/>
      <c r="G640" s="182"/>
      <c r="H640" s="182"/>
      <c r="I640" s="182"/>
      <c r="J640" s="36"/>
      <c r="K640" s="36"/>
      <c r="L640" s="36"/>
      <c r="M640" s="36"/>
      <c r="N640" s="36"/>
      <c r="O640" s="36"/>
      <c r="P640" s="36"/>
      <c r="Q640" s="36"/>
      <c r="R640" s="36"/>
      <c r="S640" s="36"/>
      <c r="T640" s="36"/>
      <c r="U640" s="36"/>
      <c r="V640" s="36"/>
      <c r="W640" s="36"/>
      <c r="X640" s="36"/>
      <c r="Y640" s="36"/>
      <c r="Z640" s="36"/>
      <c r="AA640" s="36"/>
      <c r="AB640" s="36"/>
      <c r="AC640" s="36"/>
      <c r="AD640" s="36"/>
      <c r="AE640" s="36"/>
      <c r="AF640" s="36"/>
      <c r="AG640" s="36"/>
      <c r="AH640" s="36"/>
      <c r="AI640" s="36"/>
      <c r="AJ640" s="36"/>
      <c r="AK640" s="36"/>
      <c r="AL640" s="36"/>
      <c r="AM640" s="36"/>
      <c r="AN640" s="35"/>
      <c r="AO640" s="35"/>
      <c r="AP640" s="35"/>
      <c r="AQ640" s="35"/>
      <c r="AR640" s="35"/>
      <c r="AS640" s="35"/>
      <c r="AT640" s="35"/>
      <c r="AU640" s="35"/>
      <c r="AV640" s="35"/>
      <c r="AW640" s="35"/>
      <c r="AX640" s="35"/>
      <c r="AY640" s="35"/>
      <c r="AZ640" s="35"/>
      <c r="BA640" s="35"/>
      <c r="BB640" s="35"/>
      <c r="BC640" s="35"/>
      <c r="BD640" s="35"/>
      <c r="BE640" s="35"/>
      <c r="BF640" s="35"/>
      <c r="BG640" s="35"/>
      <c r="BH640" s="35"/>
      <c r="BI640" s="35"/>
      <c r="BJ640" s="35"/>
      <c r="BK640" s="35"/>
      <c r="BL640" s="35"/>
      <c r="BM640" s="35"/>
      <c r="BN640" s="35"/>
      <c r="BO640" s="35"/>
      <c r="BP640" s="35"/>
      <c r="BQ640" s="35"/>
      <c r="BR640" s="35"/>
      <c r="BS640" s="35"/>
      <c r="BT640" s="35"/>
      <c r="BU640" s="35"/>
      <c r="BV640" s="35"/>
      <c r="BW640" s="35"/>
      <c r="BX640" s="35"/>
      <c r="BY640" s="35"/>
      <c r="BZ640" s="35"/>
      <c r="CA640" s="35"/>
      <c r="CB640" s="35"/>
      <c r="CC640" s="35"/>
      <c r="CD640" s="35"/>
      <c r="CE640" s="35"/>
      <c r="CF640" s="35"/>
      <c r="CG640" s="35"/>
      <c r="CH640" s="35"/>
      <c r="CI640" s="35"/>
      <c r="CJ640" s="35"/>
      <c r="CK640" s="35"/>
      <c r="CL640" s="35"/>
      <c r="CM640" s="35"/>
      <c r="CN640" s="35"/>
      <c r="CO640" s="35"/>
      <c r="CP640" s="35"/>
      <c r="CQ640" s="35"/>
      <c r="CR640" s="35"/>
      <c r="CS640" s="35"/>
      <c r="CT640" s="35"/>
      <c r="CU640" s="35"/>
      <c r="CV640" s="35"/>
      <c r="CW640" s="35"/>
      <c r="CX640" s="35"/>
      <c r="CY640" s="35"/>
      <c r="CZ640" s="35"/>
      <c r="DA640" s="35"/>
      <c r="DB640" s="35"/>
      <c r="DC640" s="35"/>
      <c r="DD640" s="35"/>
      <c r="DE640" s="35"/>
      <c r="DF640" s="35"/>
      <c r="DG640" s="35"/>
      <c r="DH640" s="35"/>
      <c r="DI640" s="35"/>
      <c r="DJ640" s="35"/>
      <c r="DK640" s="35"/>
      <c r="DL640" s="35"/>
      <c r="DM640" s="35"/>
      <c r="DN640" s="35"/>
      <c r="DO640" s="35"/>
      <c r="DP640" s="35"/>
      <c r="DQ640" s="35"/>
      <c r="DR640" s="35"/>
      <c r="DS640" s="35"/>
      <c r="DT640" s="35"/>
      <c r="DU640" s="35"/>
      <c r="DV640" s="35"/>
      <c r="DW640" s="35"/>
      <c r="DX640" s="35"/>
      <c r="DY640" s="35"/>
      <c r="DZ640" s="35"/>
      <c r="EA640" s="35"/>
      <c r="EB640" s="35"/>
      <c r="EC640" s="35"/>
      <c r="ED640" s="35"/>
      <c r="EE640" s="35"/>
      <c r="EF640" s="35"/>
      <c r="EG640" s="35"/>
      <c r="EH640" s="35"/>
      <c r="EI640" s="35"/>
      <c r="EJ640" s="35"/>
      <c r="EK640" s="35"/>
      <c r="EL640" s="35"/>
      <c r="EM640" s="35"/>
      <c r="EN640" s="35"/>
      <c r="EO640" s="35"/>
      <c r="EP640" s="35"/>
      <c r="EQ640" s="35"/>
      <c r="ER640" s="35"/>
      <c r="ES640" s="35"/>
      <c r="ET640" s="35"/>
      <c r="EU640" s="35"/>
      <c r="EV640" s="35"/>
      <c r="EW640" s="35"/>
      <c r="EX640" s="35"/>
      <c r="EY640" s="35"/>
      <c r="EZ640" s="35"/>
      <c r="FA640" s="35"/>
      <c r="FB640" s="35"/>
      <c r="FC640" s="35"/>
      <c r="FD640" s="35"/>
      <c r="FE640" s="35"/>
      <c r="FF640" s="35"/>
      <c r="FG640" s="35"/>
      <c r="FH640" s="35"/>
      <c r="FI640" s="35"/>
      <c r="FJ640" s="35"/>
      <c r="FK640" s="35"/>
      <c r="FL640" s="35"/>
      <c r="FM640" s="35"/>
      <c r="FN640" s="35"/>
      <c r="FO640" s="35"/>
      <c r="FP640" s="35"/>
      <c r="FQ640" s="35"/>
      <c r="FR640" s="35"/>
      <c r="FS640" s="35"/>
      <c r="FT640" s="35"/>
      <c r="FU640" s="35"/>
      <c r="FV640" s="35"/>
      <c r="FW640" s="35"/>
      <c r="FX640" s="35"/>
      <c r="FY640" s="35"/>
      <c r="FZ640" s="35"/>
      <c r="GA640" s="35"/>
      <c r="GB640" s="35"/>
      <c r="GC640" s="35"/>
      <c r="GD640" s="35"/>
      <c r="GE640" s="35"/>
      <c r="GF640" s="35"/>
      <c r="GG640" s="35"/>
      <c r="GH640" s="35"/>
      <c r="GI640" s="35"/>
      <c r="GJ640" s="35"/>
      <c r="GK640" s="35"/>
      <c r="GL640" s="35"/>
      <c r="GM640" s="35"/>
      <c r="GN640" s="35"/>
      <c r="GO640" s="35"/>
      <c r="GP640" s="35"/>
      <c r="GQ640" s="35"/>
      <c r="GR640" s="35"/>
      <c r="GS640" s="35"/>
      <c r="GT640" s="35"/>
      <c r="GU640" s="35"/>
      <c r="GV640" s="35"/>
      <c r="GW640" s="35"/>
      <c r="GX640" s="35"/>
      <c r="GY640" s="35"/>
      <c r="GZ640" s="35"/>
      <c r="HA640" s="35"/>
      <c r="HB640" s="35"/>
      <c r="HC640" s="35"/>
      <c r="HD640" s="35"/>
      <c r="HE640" s="35"/>
      <c r="HF640" s="35"/>
      <c r="HG640" s="35"/>
      <c r="HH640" s="35"/>
      <c r="HI640" s="35"/>
      <c r="HJ640" s="35"/>
      <c r="HK640" s="35"/>
      <c r="HL640" s="35"/>
      <c r="HM640" s="35"/>
      <c r="HN640" s="35"/>
      <c r="HO640" s="35"/>
      <c r="HP640" s="35"/>
      <c r="HQ640" s="35"/>
      <c r="HR640" s="35"/>
      <c r="HS640" s="35"/>
      <c r="HT640" s="35"/>
      <c r="HU640" s="35"/>
      <c r="HV640" s="35"/>
      <c r="HW640" s="35"/>
      <c r="HX640" s="35"/>
      <c r="HY640" s="35"/>
      <c r="HZ640" s="35"/>
      <c r="IA640" s="35"/>
      <c r="IB640" s="35"/>
      <c r="IC640" s="35"/>
      <c r="ID640" s="35"/>
      <c r="IE640" s="35"/>
      <c r="IF640" s="35"/>
      <c r="IG640" s="35"/>
      <c r="IH640" s="35"/>
      <c r="II640" s="35"/>
      <c r="IJ640" s="35"/>
      <c r="IK640" s="35"/>
      <c r="IL640" s="35"/>
      <c r="IM640" s="35"/>
    </row>
    <row r="641" spans="1:247" s="29" customFormat="1" ht="76.5" customHeight="1">
      <c r="A641" s="42">
        <v>1</v>
      </c>
      <c r="B641" s="24" t="s">
        <v>2676</v>
      </c>
      <c r="C641" s="42" t="s">
        <v>942</v>
      </c>
      <c r="D641" s="277">
        <v>500</v>
      </c>
      <c r="E641" s="42" t="s">
        <v>916</v>
      </c>
      <c r="F641" s="17" t="s">
        <v>926</v>
      </c>
      <c r="G641" s="42" t="s">
        <v>944</v>
      </c>
      <c r="H641" s="42" t="s">
        <v>2677</v>
      </c>
      <c r="I641" s="182"/>
      <c r="J641" s="36"/>
      <c r="K641" s="36"/>
      <c r="L641" s="36"/>
      <c r="M641" s="36"/>
      <c r="N641" s="36"/>
      <c r="O641" s="36"/>
      <c r="P641" s="36"/>
      <c r="Q641" s="36"/>
      <c r="R641" s="36"/>
      <c r="S641" s="36"/>
      <c r="T641" s="36"/>
      <c r="U641" s="36"/>
      <c r="V641" s="36"/>
      <c r="W641" s="36"/>
      <c r="X641" s="36"/>
      <c r="Y641" s="36"/>
      <c r="Z641" s="36"/>
      <c r="AA641" s="36"/>
      <c r="AB641" s="36"/>
      <c r="AC641" s="36"/>
      <c r="AD641" s="36"/>
      <c r="AE641" s="36"/>
      <c r="AF641" s="36"/>
      <c r="AG641" s="36"/>
      <c r="AH641" s="36"/>
      <c r="AI641" s="36"/>
      <c r="AJ641" s="36"/>
      <c r="AK641" s="36"/>
      <c r="AL641" s="36"/>
      <c r="AM641" s="36"/>
      <c r="AN641" s="35"/>
      <c r="AO641" s="35"/>
      <c r="AP641" s="35"/>
      <c r="AQ641" s="35"/>
      <c r="AR641" s="35"/>
      <c r="AS641" s="35"/>
      <c r="AT641" s="35"/>
      <c r="AU641" s="35"/>
      <c r="AV641" s="35"/>
      <c r="AW641" s="35"/>
      <c r="AX641" s="35"/>
      <c r="AY641" s="35"/>
      <c r="AZ641" s="35"/>
      <c r="BA641" s="35"/>
      <c r="BB641" s="35"/>
      <c r="BC641" s="35"/>
      <c r="BD641" s="35"/>
      <c r="BE641" s="35"/>
      <c r="BF641" s="35"/>
      <c r="BG641" s="35"/>
      <c r="BH641" s="35"/>
      <c r="BI641" s="35"/>
      <c r="BJ641" s="35"/>
      <c r="BK641" s="35"/>
      <c r="BL641" s="35"/>
      <c r="BM641" s="35"/>
      <c r="BN641" s="35"/>
      <c r="BO641" s="35"/>
      <c r="BP641" s="35"/>
      <c r="BQ641" s="35"/>
      <c r="BR641" s="35"/>
      <c r="BS641" s="35"/>
      <c r="BT641" s="35"/>
      <c r="BU641" s="35"/>
      <c r="BV641" s="35"/>
      <c r="BW641" s="35"/>
      <c r="BX641" s="35"/>
      <c r="BY641" s="35"/>
      <c r="BZ641" s="35"/>
      <c r="CA641" s="35"/>
      <c r="CB641" s="35"/>
      <c r="CC641" s="35"/>
      <c r="CD641" s="35"/>
      <c r="CE641" s="35"/>
      <c r="CF641" s="35"/>
      <c r="CG641" s="35"/>
      <c r="CH641" s="35"/>
      <c r="CI641" s="35"/>
      <c r="CJ641" s="35"/>
      <c r="CK641" s="35"/>
      <c r="CL641" s="35"/>
      <c r="CM641" s="35"/>
      <c r="CN641" s="35"/>
      <c r="CO641" s="35"/>
      <c r="CP641" s="35"/>
      <c r="CQ641" s="35"/>
      <c r="CR641" s="35"/>
      <c r="CS641" s="35"/>
      <c r="CT641" s="35"/>
      <c r="CU641" s="35"/>
      <c r="CV641" s="35"/>
      <c r="CW641" s="35"/>
      <c r="CX641" s="35"/>
      <c r="CY641" s="35"/>
      <c r="CZ641" s="35"/>
      <c r="DA641" s="35"/>
      <c r="DB641" s="35"/>
      <c r="DC641" s="35"/>
      <c r="DD641" s="35"/>
      <c r="DE641" s="35"/>
      <c r="DF641" s="35"/>
      <c r="DG641" s="35"/>
      <c r="DH641" s="35"/>
      <c r="DI641" s="35"/>
      <c r="DJ641" s="35"/>
      <c r="DK641" s="35"/>
      <c r="DL641" s="35"/>
      <c r="DM641" s="35"/>
      <c r="DN641" s="35"/>
      <c r="DO641" s="35"/>
      <c r="DP641" s="35"/>
      <c r="DQ641" s="35"/>
      <c r="DR641" s="35"/>
      <c r="DS641" s="35"/>
      <c r="DT641" s="35"/>
      <c r="DU641" s="35"/>
      <c r="DV641" s="35"/>
      <c r="DW641" s="35"/>
      <c r="DX641" s="35"/>
      <c r="DY641" s="35"/>
      <c r="DZ641" s="35"/>
      <c r="EA641" s="35"/>
      <c r="EB641" s="35"/>
      <c r="EC641" s="35"/>
      <c r="ED641" s="35"/>
      <c r="EE641" s="35"/>
      <c r="EF641" s="35"/>
      <c r="EG641" s="35"/>
      <c r="EH641" s="35"/>
      <c r="EI641" s="35"/>
      <c r="EJ641" s="35"/>
      <c r="EK641" s="35"/>
      <c r="EL641" s="35"/>
      <c r="EM641" s="35"/>
      <c r="EN641" s="35"/>
      <c r="EO641" s="35"/>
      <c r="EP641" s="35"/>
      <c r="EQ641" s="35"/>
      <c r="ER641" s="35"/>
      <c r="ES641" s="35"/>
      <c r="ET641" s="35"/>
      <c r="EU641" s="35"/>
      <c r="EV641" s="35"/>
      <c r="EW641" s="35"/>
      <c r="EX641" s="35"/>
      <c r="EY641" s="35"/>
      <c r="EZ641" s="35"/>
      <c r="FA641" s="35"/>
      <c r="FB641" s="35"/>
      <c r="FC641" s="35"/>
      <c r="FD641" s="35"/>
      <c r="FE641" s="35"/>
      <c r="FF641" s="35"/>
      <c r="FG641" s="35"/>
      <c r="FH641" s="35"/>
      <c r="FI641" s="35"/>
      <c r="FJ641" s="35"/>
      <c r="FK641" s="35"/>
      <c r="FL641" s="35"/>
      <c r="FM641" s="35"/>
      <c r="FN641" s="35"/>
      <c r="FO641" s="35"/>
      <c r="FP641" s="35"/>
      <c r="FQ641" s="35"/>
      <c r="FR641" s="35"/>
      <c r="FS641" s="35"/>
      <c r="FT641" s="35"/>
      <c r="FU641" s="35"/>
      <c r="FV641" s="35"/>
      <c r="FW641" s="35"/>
      <c r="FX641" s="35"/>
      <c r="FY641" s="35"/>
      <c r="FZ641" s="35"/>
      <c r="GA641" s="35"/>
      <c r="GB641" s="35"/>
      <c r="GC641" s="35"/>
      <c r="GD641" s="35"/>
      <c r="GE641" s="35"/>
      <c r="GF641" s="35"/>
      <c r="GG641" s="35"/>
      <c r="GH641" s="35"/>
      <c r="GI641" s="35"/>
      <c r="GJ641" s="35"/>
      <c r="GK641" s="35"/>
      <c r="GL641" s="35"/>
      <c r="GM641" s="35"/>
      <c r="GN641" s="35"/>
      <c r="GO641" s="35"/>
      <c r="GP641" s="35"/>
      <c r="GQ641" s="35"/>
      <c r="GR641" s="35"/>
      <c r="GS641" s="35"/>
      <c r="GT641" s="35"/>
      <c r="GU641" s="35"/>
      <c r="GV641" s="35"/>
      <c r="GW641" s="35"/>
      <c r="GX641" s="35"/>
      <c r="GY641" s="35"/>
      <c r="GZ641" s="35"/>
      <c r="HA641" s="35"/>
      <c r="HB641" s="35"/>
      <c r="HC641" s="35"/>
      <c r="HD641" s="35"/>
      <c r="HE641" s="35"/>
      <c r="HF641" s="35"/>
      <c r="HG641" s="35"/>
      <c r="HH641" s="35"/>
      <c r="HI641" s="35"/>
      <c r="HJ641" s="35"/>
      <c r="HK641" s="35"/>
      <c r="HL641" s="35"/>
      <c r="HM641" s="35"/>
      <c r="HN641" s="35"/>
      <c r="HO641" s="35"/>
      <c r="HP641" s="35"/>
      <c r="HQ641" s="35"/>
      <c r="HR641" s="35"/>
      <c r="HS641" s="35"/>
      <c r="HT641" s="35"/>
      <c r="HU641" s="35"/>
      <c r="HV641" s="35"/>
      <c r="HW641" s="35"/>
      <c r="HX641" s="35"/>
      <c r="HY641" s="35"/>
      <c r="HZ641" s="35"/>
      <c r="IA641" s="35"/>
      <c r="IB641" s="35"/>
      <c r="IC641" s="35"/>
      <c r="ID641" s="35"/>
      <c r="IE641" s="35"/>
      <c r="IF641" s="35"/>
      <c r="IG641" s="35"/>
      <c r="IH641" s="35"/>
      <c r="II641" s="35"/>
      <c r="IJ641" s="35"/>
      <c r="IK641" s="35"/>
      <c r="IL641" s="35"/>
      <c r="IM641" s="35"/>
    </row>
    <row r="642" spans="1:247" s="29" customFormat="1" ht="58.5" customHeight="1">
      <c r="A642" s="42">
        <v>2</v>
      </c>
      <c r="B642" s="24" t="s">
        <v>2678</v>
      </c>
      <c r="C642" s="42" t="s">
        <v>2652</v>
      </c>
      <c r="D642" s="277">
        <v>400</v>
      </c>
      <c r="E642" s="42" t="s">
        <v>2679</v>
      </c>
      <c r="F642" s="42" t="s">
        <v>2680</v>
      </c>
      <c r="G642" s="42" t="s">
        <v>2681</v>
      </c>
      <c r="H642" s="42" t="s">
        <v>919</v>
      </c>
      <c r="I642" s="182"/>
      <c r="J642" s="36"/>
      <c r="K642" s="36"/>
      <c r="L642" s="36"/>
      <c r="M642" s="36"/>
      <c r="N642" s="36"/>
      <c r="O642" s="36"/>
      <c r="P642" s="36"/>
      <c r="Q642" s="36"/>
      <c r="R642" s="36"/>
      <c r="S642" s="36"/>
      <c r="T642" s="36"/>
      <c r="U642" s="36"/>
      <c r="V642" s="36"/>
      <c r="W642" s="36"/>
      <c r="X642" s="36"/>
      <c r="Y642" s="36"/>
      <c r="Z642" s="36"/>
      <c r="AA642" s="36"/>
      <c r="AB642" s="36"/>
      <c r="AC642" s="36"/>
      <c r="AD642" s="36"/>
      <c r="AE642" s="36"/>
      <c r="AF642" s="36"/>
      <c r="AG642" s="36"/>
      <c r="AH642" s="36"/>
      <c r="AI642" s="36"/>
      <c r="AJ642" s="36"/>
      <c r="AK642" s="36"/>
      <c r="AL642" s="36"/>
      <c r="AM642" s="36"/>
      <c r="AN642" s="35"/>
      <c r="AO642" s="35"/>
      <c r="AP642" s="35"/>
      <c r="AQ642" s="35"/>
      <c r="AR642" s="35"/>
      <c r="AS642" s="35"/>
      <c r="AT642" s="35"/>
      <c r="AU642" s="35"/>
      <c r="AV642" s="35"/>
      <c r="AW642" s="35"/>
      <c r="AX642" s="35"/>
      <c r="AY642" s="35"/>
      <c r="AZ642" s="35"/>
      <c r="BA642" s="35"/>
      <c r="BB642" s="35"/>
      <c r="BC642" s="35"/>
      <c r="BD642" s="35"/>
      <c r="BE642" s="35"/>
      <c r="BF642" s="35"/>
      <c r="BG642" s="35"/>
      <c r="BH642" s="35"/>
      <c r="BI642" s="35"/>
      <c r="BJ642" s="35"/>
      <c r="BK642" s="35"/>
      <c r="BL642" s="35"/>
      <c r="BM642" s="35"/>
      <c r="BN642" s="35"/>
      <c r="BO642" s="35"/>
      <c r="BP642" s="35"/>
      <c r="BQ642" s="35"/>
      <c r="BR642" s="35"/>
      <c r="BS642" s="35"/>
      <c r="BT642" s="35"/>
      <c r="BU642" s="35"/>
      <c r="BV642" s="35"/>
      <c r="BW642" s="35"/>
      <c r="BX642" s="35"/>
      <c r="BY642" s="35"/>
      <c r="BZ642" s="35"/>
      <c r="CA642" s="35"/>
      <c r="CB642" s="35"/>
      <c r="CC642" s="35"/>
      <c r="CD642" s="35"/>
      <c r="CE642" s="35"/>
      <c r="CF642" s="35"/>
      <c r="CG642" s="35"/>
      <c r="CH642" s="35"/>
      <c r="CI642" s="35"/>
      <c r="CJ642" s="35"/>
      <c r="CK642" s="35"/>
      <c r="CL642" s="35"/>
      <c r="CM642" s="35"/>
      <c r="CN642" s="35"/>
      <c r="CO642" s="35"/>
      <c r="CP642" s="35"/>
      <c r="CQ642" s="35"/>
      <c r="CR642" s="35"/>
      <c r="CS642" s="35"/>
      <c r="CT642" s="35"/>
      <c r="CU642" s="35"/>
      <c r="CV642" s="35"/>
      <c r="CW642" s="35"/>
      <c r="CX642" s="35"/>
      <c r="CY642" s="35"/>
      <c r="CZ642" s="35"/>
      <c r="DA642" s="35"/>
      <c r="DB642" s="35"/>
      <c r="DC642" s="35"/>
      <c r="DD642" s="35"/>
      <c r="DE642" s="35"/>
      <c r="DF642" s="35"/>
      <c r="DG642" s="35"/>
      <c r="DH642" s="35"/>
      <c r="DI642" s="35"/>
      <c r="DJ642" s="35"/>
      <c r="DK642" s="35"/>
      <c r="DL642" s="35"/>
      <c r="DM642" s="35"/>
      <c r="DN642" s="35"/>
      <c r="DO642" s="35"/>
      <c r="DP642" s="35"/>
      <c r="DQ642" s="35"/>
      <c r="DR642" s="35"/>
      <c r="DS642" s="35"/>
      <c r="DT642" s="35"/>
      <c r="DU642" s="35"/>
      <c r="DV642" s="35"/>
      <c r="DW642" s="35"/>
      <c r="DX642" s="35"/>
      <c r="DY642" s="35"/>
      <c r="DZ642" s="35"/>
      <c r="EA642" s="35"/>
      <c r="EB642" s="35"/>
      <c r="EC642" s="35"/>
      <c r="ED642" s="35"/>
      <c r="EE642" s="35"/>
      <c r="EF642" s="35"/>
      <c r="EG642" s="35"/>
      <c r="EH642" s="35"/>
      <c r="EI642" s="35"/>
      <c r="EJ642" s="35"/>
      <c r="EK642" s="35"/>
      <c r="EL642" s="35"/>
      <c r="EM642" s="35"/>
      <c r="EN642" s="35"/>
      <c r="EO642" s="35"/>
      <c r="EP642" s="35"/>
      <c r="EQ642" s="35"/>
      <c r="ER642" s="35"/>
      <c r="ES642" s="35"/>
      <c r="ET642" s="35"/>
      <c r="EU642" s="35"/>
      <c r="EV642" s="35"/>
      <c r="EW642" s="35"/>
      <c r="EX642" s="35"/>
      <c r="EY642" s="35"/>
      <c r="EZ642" s="35"/>
      <c r="FA642" s="35"/>
      <c r="FB642" s="35"/>
      <c r="FC642" s="35"/>
      <c r="FD642" s="35"/>
      <c r="FE642" s="35"/>
      <c r="FF642" s="35"/>
      <c r="FG642" s="35"/>
      <c r="FH642" s="35"/>
      <c r="FI642" s="35"/>
      <c r="FJ642" s="35"/>
      <c r="FK642" s="35"/>
      <c r="FL642" s="35"/>
      <c r="FM642" s="35"/>
      <c r="FN642" s="35"/>
      <c r="FO642" s="35"/>
      <c r="FP642" s="35"/>
      <c r="FQ642" s="35"/>
      <c r="FR642" s="35"/>
      <c r="FS642" s="35"/>
      <c r="FT642" s="35"/>
      <c r="FU642" s="35"/>
      <c r="FV642" s="35"/>
      <c r="FW642" s="35"/>
      <c r="FX642" s="35"/>
      <c r="FY642" s="35"/>
      <c r="FZ642" s="35"/>
      <c r="GA642" s="35"/>
      <c r="GB642" s="35"/>
      <c r="GC642" s="35"/>
      <c r="GD642" s="35"/>
      <c r="GE642" s="35"/>
      <c r="GF642" s="35"/>
      <c r="GG642" s="35"/>
      <c r="GH642" s="35"/>
      <c r="GI642" s="35"/>
      <c r="GJ642" s="35"/>
      <c r="GK642" s="35"/>
      <c r="GL642" s="35"/>
      <c r="GM642" s="35"/>
      <c r="GN642" s="35"/>
      <c r="GO642" s="35"/>
      <c r="GP642" s="35"/>
      <c r="GQ642" s="35"/>
      <c r="GR642" s="35"/>
      <c r="GS642" s="35"/>
      <c r="GT642" s="35"/>
      <c r="GU642" s="35"/>
      <c r="GV642" s="35"/>
      <c r="GW642" s="35"/>
      <c r="GX642" s="35"/>
      <c r="GY642" s="35"/>
      <c r="GZ642" s="35"/>
      <c r="HA642" s="35"/>
      <c r="HB642" s="35"/>
      <c r="HC642" s="35"/>
      <c r="HD642" s="35"/>
      <c r="HE642" s="35"/>
      <c r="HF642" s="35"/>
      <c r="HG642" s="35"/>
      <c r="HH642" s="35"/>
      <c r="HI642" s="35"/>
      <c r="HJ642" s="35"/>
      <c r="HK642" s="35"/>
      <c r="HL642" s="35"/>
      <c r="HM642" s="35"/>
      <c r="HN642" s="35"/>
      <c r="HO642" s="35"/>
      <c r="HP642" s="35"/>
      <c r="HQ642" s="35"/>
      <c r="HR642" s="35"/>
      <c r="HS642" s="35"/>
      <c r="HT642" s="35"/>
      <c r="HU642" s="35"/>
      <c r="HV642" s="35"/>
      <c r="HW642" s="35"/>
      <c r="HX642" s="35"/>
      <c r="HY642" s="35"/>
      <c r="HZ642" s="35"/>
      <c r="IA642" s="35"/>
      <c r="IB642" s="35"/>
      <c r="IC642" s="35"/>
      <c r="ID642" s="35"/>
      <c r="IE642" s="35"/>
      <c r="IF642" s="35"/>
      <c r="IG642" s="35"/>
      <c r="IH642" s="35"/>
      <c r="II642" s="35"/>
      <c r="IJ642" s="35"/>
      <c r="IK642" s="35"/>
      <c r="IL642" s="35"/>
      <c r="IM642" s="35"/>
    </row>
    <row r="643" spans="1:247" s="29" customFormat="1" ht="75.599999999999994" customHeight="1">
      <c r="A643" s="42">
        <v>3</v>
      </c>
      <c r="B643" s="24" t="s">
        <v>2682</v>
      </c>
      <c r="C643" s="42" t="s">
        <v>915</v>
      </c>
      <c r="D643" s="277">
        <v>300</v>
      </c>
      <c r="E643" s="42" t="s">
        <v>2683</v>
      </c>
      <c r="F643" s="17" t="s">
        <v>2684</v>
      </c>
      <c r="G643" s="42" t="s">
        <v>2685</v>
      </c>
      <c r="H643" s="42" t="s">
        <v>919</v>
      </c>
      <c r="I643" s="182"/>
      <c r="J643" s="36"/>
      <c r="K643" s="36"/>
      <c r="L643" s="36"/>
      <c r="M643" s="36"/>
      <c r="N643" s="36"/>
      <c r="O643" s="36"/>
      <c r="P643" s="36"/>
      <c r="Q643" s="36"/>
      <c r="R643" s="36"/>
      <c r="S643" s="36"/>
      <c r="T643" s="36"/>
      <c r="U643" s="36"/>
      <c r="V643" s="36"/>
      <c r="W643" s="36"/>
      <c r="X643" s="36"/>
      <c r="Y643" s="36"/>
      <c r="Z643" s="36"/>
      <c r="AA643" s="36"/>
      <c r="AB643" s="36"/>
      <c r="AC643" s="36"/>
      <c r="AD643" s="36"/>
      <c r="AE643" s="36"/>
      <c r="AF643" s="36"/>
      <c r="AG643" s="36"/>
      <c r="AH643" s="36"/>
      <c r="AI643" s="36"/>
      <c r="AJ643" s="36"/>
      <c r="AK643" s="36"/>
      <c r="AL643" s="36"/>
      <c r="AM643" s="36"/>
      <c r="AN643" s="35"/>
      <c r="AO643" s="35"/>
      <c r="AP643" s="35"/>
      <c r="AQ643" s="35"/>
      <c r="AR643" s="35"/>
      <c r="AS643" s="35"/>
      <c r="AT643" s="35"/>
      <c r="AU643" s="35"/>
      <c r="AV643" s="35"/>
      <c r="AW643" s="35"/>
      <c r="AX643" s="35"/>
      <c r="AY643" s="35"/>
      <c r="AZ643" s="35"/>
      <c r="BA643" s="35"/>
      <c r="BB643" s="35"/>
      <c r="BC643" s="35"/>
      <c r="BD643" s="35"/>
      <c r="BE643" s="35"/>
      <c r="BF643" s="35"/>
      <c r="BG643" s="35"/>
      <c r="BH643" s="35"/>
      <c r="BI643" s="35"/>
      <c r="BJ643" s="35"/>
      <c r="BK643" s="35"/>
      <c r="BL643" s="35"/>
      <c r="BM643" s="35"/>
      <c r="BN643" s="35"/>
      <c r="BO643" s="35"/>
      <c r="BP643" s="35"/>
      <c r="BQ643" s="35"/>
      <c r="BR643" s="35"/>
      <c r="BS643" s="35"/>
      <c r="BT643" s="35"/>
      <c r="BU643" s="35"/>
      <c r="BV643" s="35"/>
      <c r="BW643" s="35"/>
      <c r="BX643" s="35"/>
      <c r="BY643" s="35"/>
      <c r="BZ643" s="35"/>
      <c r="CA643" s="35"/>
      <c r="CB643" s="35"/>
      <c r="CC643" s="35"/>
      <c r="CD643" s="35"/>
      <c r="CE643" s="35"/>
      <c r="CF643" s="35"/>
      <c r="CG643" s="35"/>
      <c r="CH643" s="35"/>
      <c r="CI643" s="35"/>
      <c r="CJ643" s="35"/>
      <c r="CK643" s="35"/>
      <c r="CL643" s="35"/>
      <c r="CM643" s="35"/>
      <c r="CN643" s="35"/>
      <c r="CO643" s="35"/>
      <c r="CP643" s="35"/>
      <c r="CQ643" s="35"/>
      <c r="CR643" s="35"/>
      <c r="CS643" s="35"/>
      <c r="CT643" s="35"/>
      <c r="CU643" s="35"/>
      <c r="CV643" s="35"/>
      <c r="CW643" s="35"/>
      <c r="CX643" s="35"/>
      <c r="CY643" s="35"/>
      <c r="CZ643" s="35"/>
      <c r="DA643" s="35"/>
      <c r="DB643" s="35"/>
      <c r="DC643" s="35"/>
      <c r="DD643" s="35"/>
      <c r="DE643" s="35"/>
      <c r="DF643" s="35"/>
      <c r="DG643" s="35"/>
      <c r="DH643" s="35"/>
      <c r="DI643" s="35"/>
      <c r="DJ643" s="35"/>
      <c r="DK643" s="35"/>
      <c r="DL643" s="35"/>
      <c r="DM643" s="35"/>
      <c r="DN643" s="35"/>
      <c r="DO643" s="35"/>
      <c r="DP643" s="35"/>
      <c r="DQ643" s="35"/>
      <c r="DR643" s="35"/>
      <c r="DS643" s="35"/>
      <c r="DT643" s="35"/>
      <c r="DU643" s="35"/>
      <c r="DV643" s="35"/>
      <c r="DW643" s="35"/>
      <c r="DX643" s="35"/>
      <c r="DY643" s="35"/>
      <c r="DZ643" s="35"/>
      <c r="EA643" s="35"/>
      <c r="EB643" s="35"/>
      <c r="EC643" s="35"/>
      <c r="ED643" s="35"/>
      <c r="EE643" s="35"/>
      <c r="EF643" s="35"/>
      <c r="EG643" s="35"/>
      <c r="EH643" s="35"/>
      <c r="EI643" s="35"/>
      <c r="EJ643" s="35"/>
      <c r="EK643" s="35"/>
      <c r="EL643" s="35"/>
      <c r="EM643" s="35"/>
      <c r="EN643" s="35"/>
      <c r="EO643" s="35"/>
      <c r="EP643" s="35"/>
      <c r="EQ643" s="35"/>
      <c r="ER643" s="35"/>
      <c r="ES643" s="35"/>
      <c r="ET643" s="35"/>
      <c r="EU643" s="35"/>
      <c r="EV643" s="35"/>
      <c r="EW643" s="35"/>
      <c r="EX643" s="35"/>
      <c r="EY643" s="35"/>
      <c r="EZ643" s="35"/>
      <c r="FA643" s="35"/>
      <c r="FB643" s="35"/>
      <c r="FC643" s="35"/>
      <c r="FD643" s="35"/>
      <c r="FE643" s="35"/>
      <c r="FF643" s="35"/>
      <c r="FG643" s="35"/>
      <c r="FH643" s="35"/>
      <c r="FI643" s="35"/>
      <c r="FJ643" s="35"/>
      <c r="FK643" s="35"/>
      <c r="FL643" s="35"/>
      <c r="FM643" s="35"/>
      <c r="FN643" s="35"/>
      <c r="FO643" s="35"/>
      <c r="FP643" s="35"/>
      <c r="FQ643" s="35"/>
      <c r="FR643" s="35"/>
      <c r="FS643" s="35"/>
      <c r="FT643" s="35"/>
      <c r="FU643" s="35"/>
      <c r="FV643" s="35"/>
      <c r="FW643" s="35"/>
      <c r="FX643" s="35"/>
      <c r="FY643" s="35"/>
      <c r="FZ643" s="35"/>
      <c r="GA643" s="35"/>
      <c r="GB643" s="35"/>
      <c r="GC643" s="35"/>
      <c r="GD643" s="35"/>
      <c r="GE643" s="35"/>
      <c r="GF643" s="35"/>
      <c r="GG643" s="35"/>
      <c r="GH643" s="35"/>
      <c r="GI643" s="35"/>
      <c r="GJ643" s="35"/>
      <c r="GK643" s="35"/>
      <c r="GL643" s="35"/>
      <c r="GM643" s="35"/>
      <c r="GN643" s="35"/>
      <c r="GO643" s="35"/>
      <c r="GP643" s="35"/>
      <c r="GQ643" s="35"/>
      <c r="GR643" s="35"/>
      <c r="GS643" s="35"/>
      <c r="GT643" s="35"/>
      <c r="GU643" s="35"/>
      <c r="GV643" s="35"/>
      <c r="GW643" s="35"/>
      <c r="GX643" s="35"/>
      <c r="GY643" s="35"/>
      <c r="GZ643" s="35"/>
      <c r="HA643" s="35"/>
      <c r="HB643" s="35"/>
      <c r="HC643" s="35"/>
      <c r="HD643" s="35"/>
      <c r="HE643" s="35"/>
      <c r="HF643" s="35"/>
      <c r="HG643" s="35"/>
      <c r="HH643" s="35"/>
      <c r="HI643" s="35"/>
      <c r="HJ643" s="35"/>
      <c r="HK643" s="35"/>
      <c r="HL643" s="35"/>
      <c r="HM643" s="35"/>
      <c r="HN643" s="35"/>
      <c r="HO643" s="35"/>
      <c r="HP643" s="35"/>
      <c r="HQ643" s="35"/>
      <c r="HR643" s="35"/>
      <c r="HS643" s="35"/>
      <c r="HT643" s="35"/>
      <c r="HU643" s="35"/>
      <c r="HV643" s="35"/>
      <c r="HW643" s="35"/>
      <c r="HX643" s="35"/>
      <c r="HY643" s="35"/>
      <c r="HZ643" s="35"/>
      <c r="IA643" s="35"/>
      <c r="IB643" s="35"/>
      <c r="IC643" s="35"/>
      <c r="ID643" s="35"/>
      <c r="IE643" s="35"/>
      <c r="IF643" s="35"/>
      <c r="IG643" s="35"/>
      <c r="IH643" s="35"/>
      <c r="II643" s="35"/>
      <c r="IJ643" s="35"/>
      <c r="IK643" s="35"/>
      <c r="IL643" s="35"/>
      <c r="IM643" s="35"/>
    </row>
    <row r="644" spans="1:247" s="29" customFormat="1" ht="76.5" customHeight="1">
      <c r="A644" s="42">
        <v>4</v>
      </c>
      <c r="B644" s="24" t="s">
        <v>2686</v>
      </c>
      <c r="C644" s="42" t="s">
        <v>915</v>
      </c>
      <c r="D644" s="277">
        <v>300</v>
      </c>
      <c r="E644" s="42" t="s">
        <v>916</v>
      </c>
      <c r="F644" s="17" t="s">
        <v>926</v>
      </c>
      <c r="G644" s="42" t="s">
        <v>2687</v>
      </c>
      <c r="H644" s="42" t="s">
        <v>919</v>
      </c>
      <c r="I644" s="182"/>
      <c r="J644" s="36"/>
      <c r="K644" s="36"/>
      <c r="L644" s="36"/>
      <c r="M644" s="36"/>
      <c r="N644" s="36"/>
      <c r="O644" s="36"/>
      <c r="P644" s="36"/>
      <c r="Q644" s="36"/>
      <c r="R644" s="36"/>
      <c r="S644" s="36"/>
      <c r="T644" s="36"/>
      <c r="U644" s="36"/>
      <c r="V644" s="36"/>
      <c r="W644" s="36"/>
      <c r="X644" s="36"/>
      <c r="Y644" s="36"/>
      <c r="Z644" s="36"/>
      <c r="AA644" s="36"/>
      <c r="AB644" s="36"/>
      <c r="AC644" s="36"/>
      <c r="AD644" s="36"/>
      <c r="AE644" s="36"/>
      <c r="AF644" s="36"/>
      <c r="AG644" s="36"/>
      <c r="AH644" s="36"/>
      <c r="AI644" s="36"/>
      <c r="AJ644" s="36"/>
      <c r="AK644" s="36"/>
      <c r="AL644" s="36"/>
      <c r="AM644" s="36"/>
      <c r="AN644" s="35"/>
      <c r="AO644" s="35"/>
      <c r="AP644" s="35"/>
      <c r="AQ644" s="35"/>
      <c r="AR644" s="35"/>
      <c r="AS644" s="35"/>
      <c r="AT644" s="35"/>
      <c r="AU644" s="35"/>
      <c r="AV644" s="35"/>
      <c r="AW644" s="35"/>
      <c r="AX644" s="35"/>
      <c r="AY644" s="35"/>
      <c r="AZ644" s="35"/>
      <c r="BA644" s="35"/>
      <c r="BB644" s="35"/>
      <c r="BC644" s="35"/>
      <c r="BD644" s="35"/>
      <c r="BE644" s="35"/>
      <c r="BF644" s="35"/>
      <c r="BG644" s="35"/>
      <c r="BH644" s="35"/>
      <c r="BI644" s="35"/>
      <c r="BJ644" s="35"/>
      <c r="BK644" s="35"/>
      <c r="BL644" s="35"/>
      <c r="BM644" s="35"/>
      <c r="BN644" s="35"/>
      <c r="BO644" s="35"/>
      <c r="BP644" s="35"/>
      <c r="BQ644" s="35"/>
      <c r="BR644" s="35"/>
      <c r="BS644" s="35"/>
      <c r="BT644" s="35"/>
      <c r="BU644" s="35"/>
      <c r="BV644" s="35"/>
      <c r="BW644" s="35"/>
      <c r="BX644" s="35"/>
      <c r="BY644" s="35"/>
      <c r="BZ644" s="35"/>
      <c r="CA644" s="35"/>
      <c r="CB644" s="35"/>
      <c r="CC644" s="35"/>
      <c r="CD644" s="35"/>
      <c r="CE644" s="35"/>
      <c r="CF644" s="35"/>
      <c r="CG644" s="35"/>
      <c r="CH644" s="35"/>
      <c r="CI644" s="35"/>
      <c r="CJ644" s="35"/>
      <c r="CK644" s="35"/>
      <c r="CL644" s="35"/>
      <c r="CM644" s="35"/>
      <c r="CN644" s="35"/>
      <c r="CO644" s="35"/>
      <c r="CP644" s="35"/>
      <c r="CQ644" s="35"/>
      <c r="CR644" s="35"/>
      <c r="CS644" s="35"/>
      <c r="CT644" s="35"/>
      <c r="CU644" s="35"/>
      <c r="CV644" s="35"/>
      <c r="CW644" s="35"/>
      <c r="CX644" s="35"/>
      <c r="CY644" s="35"/>
      <c r="CZ644" s="35"/>
      <c r="DA644" s="35"/>
      <c r="DB644" s="35"/>
      <c r="DC644" s="35"/>
      <c r="DD644" s="35"/>
      <c r="DE644" s="35"/>
      <c r="DF644" s="35"/>
      <c r="DG644" s="35"/>
      <c r="DH644" s="35"/>
      <c r="DI644" s="35"/>
      <c r="DJ644" s="35"/>
      <c r="DK644" s="35"/>
      <c r="DL644" s="35"/>
      <c r="DM644" s="35"/>
      <c r="DN644" s="35"/>
      <c r="DO644" s="35"/>
      <c r="DP644" s="35"/>
      <c r="DQ644" s="35"/>
      <c r="DR644" s="35"/>
      <c r="DS644" s="35"/>
      <c r="DT644" s="35"/>
      <c r="DU644" s="35"/>
      <c r="DV644" s="35"/>
      <c r="DW644" s="35"/>
      <c r="DX644" s="35"/>
      <c r="DY644" s="35"/>
      <c r="DZ644" s="35"/>
      <c r="EA644" s="35"/>
      <c r="EB644" s="35"/>
      <c r="EC644" s="35"/>
      <c r="ED644" s="35"/>
      <c r="EE644" s="35"/>
      <c r="EF644" s="35"/>
      <c r="EG644" s="35"/>
      <c r="EH644" s="35"/>
      <c r="EI644" s="35"/>
      <c r="EJ644" s="35"/>
      <c r="EK644" s="35"/>
      <c r="EL644" s="35"/>
      <c r="EM644" s="35"/>
      <c r="EN644" s="35"/>
      <c r="EO644" s="35"/>
      <c r="EP644" s="35"/>
      <c r="EQ644" s="35"/>
      <c r="ER644" s="35"/>
      <c r="ES644" s="35"/>
      <c r="ET644" s="35"/>
      <c r="EU644" s="35"/>
      <c r="EV644" s="35"/>
      <c r="EW644" s="35"/>
      <c r="EX644" s="35"/>
      <c r="EY644" s="35"/>
      <c r="EZ644" s="35"/>
      <c r="FA644" s="35"/>
      <c r="FB644" s="35"/>
      <c r="FC644" s="35"/>
      <c r="FD644" s="35"/>
      <c r="FE644" s="35"/>
      <c r="FF644" s="35"/>
      <c r="FG644" s="35"/>
      <c r="FH644" s="35"/>
      <c r="FI644" s="35"/>
      <c r="FJ644" s="35"/>
      <c r="FK644" s="35"/>
      <c r="FL644" s="35"/>
      <c r="FM644" s="35"/>
      <c r="FN644" s="35"/>
      <c r="FO644" s="35"/>
      <c r="FP644" s="35"/>
      <c r="FQ644" s="35"/>
      <c r="FR644" s="35"/>
      <c r="FS644" s="35"/>
      <c r="FT644" s="35"/>
      <c r="FU644" s="35"/>
      <c r="FV644" s="35"/>
      <c r="FW644" s="35"/>
      <c r="FX644" s="35"/>
      <c r="FY644" s="35"/>
      <c r="FZ644" s="35"/>
      <c r="GA644" s="35"/>
      <c r="GB644" s="35"/>
      <c r="GC644" s="35"/>
      <c r="GD644" s="35"/>
      <c r="GE644" s="35"/>
      <c r="GF644" s="35"/>
      <c r="GG644" s="35"/>
      <c r="GH644" s="35"/>
      <c r="GI644" s="35"/>
      <c r="GJ644" s="35"/>
      <c r="GK644" s="35"/>
      <c r="GL644" s="35"/>
      <c r="GM644" s="35"/>
      <c r="GN644" s="35"/>
      <c r="GO644" s="35"/>
      <c r="GP644" s="35"/>
      <c r="GQ644" s="35"/>
      <c r="GR644" s="35"/>
      <c r="GS644" s="35"/>
      <c r="GT644" s="35"/>
      <c r="GU644" s="35"/>
      <c r="GV644" s="35"/>
      <c r="GW644" s="35"/>
      <c r="GX644" s="35"/>
      <c r="GY644" s="35"/>
      <c r="GZ644" s="35"/>
      <c r="HA644" s="35"/>
      <c r="HB644" s="35"/>
      <c r="HC644" s="35"/>
      <c r="HD644" s="35"/>
      <c r="HE644" s="35"/>
      <c r="HF644" s="35"/>
      <c r="HG644" s="35"/>
      <c r="HH644" s="35"/>
      <c r="HI644" s="35"/>
      <c r="HJ644" s="35"/>
      <c r="HK644" s="35"/>
      <c r="HL644" s="35"/>
      <c r="HM644" s="35"/>
      <c r="HN644" s="35"/>
      <c r="HO644" s="35"/>
      <c r="HP644" s="35"/>
      <c r="HQ644" s="35"/>
      <c r="HR644" s="35"/>
      <c r="HS644" s="35"/>
      <c r="HT644" s="35"/>
      <c r="HU644" s="35"/>
      <c r="HV644" s="35"/>
      <c r="HW644" s="35"/>
      <c r="HX644" s="35"/>
      <c r="HY644" s="35"/>
      <c r="HZ644" s="35"/>
      <c r="IA644" s="35"/>
      <c r="IB644" s="35"/>
      <c r="IC644" s="35"/>
      <c r="ID644" s="35"/>
      <c r="IE644" s="35"/>
      <c r="IF644" s="35"/>
      <c r="IG644" s="35"/>
      <c r="IH644" s="35"/>
      <c r="II644" s="35"/>
      <c r="IJ644" s="35"/>
      <c r="IK644" s="35"/>
      <c r="IL644" s="35"/>
      <c r="IM644" s="35"/>
    </row>
    <row r="645" spans="1:247" s="29" customFormat="1" ht="48.95" customHeight="1">
      <c r="A645" s="42">
        <v>5</v>
      </c>
      <c r="B645" s="24" t="s">
        <v>2688</v>
      </c>
      <c r="C645" s="42" t="s">
        <v>2689</v>
      </c>
      <c r="D645" s="277">
        <v>700</v>
      </c>
      <c r="E645" s="42" t="s">
        <v>921</v>
      </c>
      <c r="F645" s="42" t="s">
        <v>2690</v>
      </c>
      <c r="G645" s="42" t="s">
        <v>2691</v>
      </c>
      <c r="H645" s="42" t="s">
        <v>919</v>
      </c>
      <c r="I645" s="182"/>
      <c r="J645" s="36"/>
      <c r="K645" s="36"/>
      <c r="L645" s="36"/>
      <c r="M645" s="36"/>
      <c r="N645" s="36"/>
      <c r="O645" s="36"/>
      <c r="P645" s="36"/>
      <c r="Q645" s="36"/>
      <c r="R645" s="36"/>
      <c r="S645" s="36"/>
      <c r="T645" s="36"/>
      <c r="U645" s="36"/>
      <c r="V645" s="36"/>
      <c r="W645" s="36"/>
      <c r="X645" s="36"/>
      <c r="Y645" s="36"/>
      <c r="Z645" s="36"/>
      <c r="AA645" s="36"/>
      <c r="AB645" s="36"/>
      <c r="AC645" s="36"/>
      <c r="AD645" s="36"/>
      <c r="AE645" s="36"/>
      <c r="AF645" s="36"/>
      <c r="AG645" s="36"/>
      <c r="AH645" s="36"/>
      <c r="AI645" s="36"/>
      <c r="AJ645" s="36"/>
      <c r="AK645" s="36"/>
      <c r="AL645" s="36"/>
      <c r="AM645" s="36"/>
      <c r="AN645" s="35"/>
      <c r="AO645" s="35"/>
      <c r="AP645" s="35"/>
      <c r="AQ645" s="35"/>
      <c r="AR645" s="35"/>
      <c r="AS645" s="35"/>
      <c r="AT645" s="35"/>
      <c r="AU645" s="35"/>
      <c r="AV645" s="35"/>
      <c r="AW645" s="35"/>
      <c r="AX645" s="35"/>
      <c r="AY645" s="35"/>
      <c r="AZ645" s="35"/>
      <c r="BA645" s="35"/>
      <c r="BB645" s="35"/>
      <c r="BC645" s="35"/>
      <c r="BD645" s="35"/>
      <c r="BE645" s="35"/>
      <c r="BF645" s="35"/>
      <c r="BG645" s="35"/>
      <c r="BH645" s="35"/>
      <c r="BI645" s="35"/>
      <c r="BJ645" s="35"/>
      <c r="BK645" s="35"/>
      <c r="BL645" s="35"/>
      <c r="BM645" s="35"/>
      <c r="BN645" s="35"/>
      <c r="BO645" s="35"/>
      <c r="BP645" s="35"/>
      <c r="BQ645" s="35"/>
      <c r="BR645" s="35"/>
      <c r="BS645" s="35"/>
      <c r="BT645" s="35"/>
      <c r="BU645" s="35"/>
      <c r="BV645" s="35"/>
      <c r="BW645" s="35"/>
      <c r="BX645" s="35"/>
      <c r="BY645" s="35"/>
      <c r="BZ645" s="35"/>
      <c r="CA645" s="35"/>
      <c r="CB645" s="35"/>
      <c r="CC645" s="35"/>
      <c r="CD645" s="35"/>
      <c r="CE645" s="35"/>
      <c r="CF645" s="35"/>
      <c r="CG645" s="35"/>
      <c r="CH645" s="35"/>
      <c r="CI645" s="35"/>
      <c r="CJ645" s="35"/>
      <c r="CK645" s="35"/>
      <c r="CL645" s="35"/>
      <c r="CM645" s="35"/>
      <c r="CN645" s="35"/>
      <c r="CO645" s="35"/>
      <c r="CP645" s="35"/>
      <c r="CQ645" s="35"/>
      <c r="CR645" s="35"/>
      <c r="CS645" s="35"/>
      <c r="CT645" s="35"/>
      <c r="CU645" s="35"/>
      <c r="CV645" s="35"/>
      <c r="CW645" s="35"/>
      <c r="CX645" s="35"/>
      <c r="CY645" s="35"/>
      <c r="CZ645" s="35"/>
      <c r="DA645" s="35"/>
      <c r="DB645" s="35"/>
      <c r="DC645" s="35"/>
      <c r="DD645" s="35"/>
      <c r="DE645" s="35"/>
      <c r="DF645" s="35"/>
      <c r="DG645" s="35"/>
      <c r="DH645" s="35"/>
      <c r="DI645" s="35"/>
      <c r="DJ645" s="35"/>
      <c r="DK645" s="35"/>
      <c r="DL645" s="35"/>
      <c r="DM645" s="35"/>
      <c r="DN645" s="35"/>
      <c r="DO645" s="35"/>
      <c r="DP645" s="35"/>
      <c r="DQ645" s="35"/>
      <c r="DR645" s="35"/>
      <c r="DS645" s="35"/>
      <c r="DT645" s="35"/>
      <c r="DU645" s="35"/>
      <c r="DV645" s="35"/>
      <c r="DW645" s="35"/>
      <c r="DX645" s="35"/>
      <c r="DY645" s="35"/>
      <c r="DZ645" s="35"/>
      <c r="EA645" s="35"/>
      <c r="EB645" s="35"/>
      <c r="EC645" s="35"/>
      <c r="ED645" s="35"/>
      <c r="EE645" s="35"/>
      <c r="EF645" s="35"/>
      <c r="EG645" s="35"/>
      <c r="EH645" s="35"/>
      <c r="EI645" s="35"/>
      <c r="EJ645" s="35"/>
      <c r="EK645" s="35"/>
      <c r="EL645" s="35"/>
      <c r="EM645" s="35"/>
      <c r="EN645" s="35"/>
      <c r="EO645" s="35"/>
      <c r="EP645" s="35"/>
      <c r="EQ645" s="35"/>
      <c r="ER645" s="35"/>
      <c r="ES645" s="35"/>
      <c r="ET645" s="35"/>
      <c r="EU645" s="35"/>
      <c r="EV645" s="35"/>
      <c r="EW645" s="35"/>
      <c r="EX645" s="35"/>
      <c r="EY645" s="35"/>
      <c r="EZ645" s="35"/>
      <c r="FA645" s="35"/>
      <c r="FB645" s="35"/>
      <c r="FC645" s="35"/>
      <c r="FD645" s="35"/>
      <c r="FE645" s="35"/>
      <c r="FF645" s="35"/>
      <c r="FG645" s="35"/>
      <c r="FH645" s="35"/>
      <c r="FI645" s="35"/>
      <c r="FJ645" s="35"/>
      <c r="FK645" s="35"/>
      <c r="FL645" s="35"/>
      <c r="FM645" s="35"/>
      <c r="FN645" s="35"/>
      <c r="FO645" s="35"/>
      <c r="FP645" s="35"/>
      <c r="FQ645" s="35"/>
      <c r="FR645" s="35"/>
      <c r="FS645" s="35"/>
      <c r="FT645" s="35"/>
      <c r="FU645" s="35"/>
      <c r="FV645" s="35"/>
      <c r="FW645" s="35"/>
      <c r="FX645" s="35"/>
      <c r="FY645" s="35"/>
      <c r="FZ645" s="35"/>
      <c r="GA645" s="35"/>
      <c r="GB645" s="35"/>
      <c r="GC645" s="35"/>
      <c r="GD645" s="35"/>
      <c r="GE645" s="35"/>
      <c r="GF645" s="35"/>
      <c r="GG645" s="35"/>
      <c r="GH645" s="35"/>
      <c r="GI645" s="35"/>
      <c r="GJ645" s="35"/>
      <c r="GK645" s="35"/>
      <c r="GL645" s="35"/>
      <c r="GM645" s="35"/>
      <c r="GN645" s="35"/>
      <c r="GO645" s="35"/>
      <c r="GP645" s="35"/>
      <c r="GQ645" s="35"/>
      <c r="GR645" s="35"/>
      <c r="GS645" s="35"/>
      <c r="GT645" s="35"/>
      <c r="GU645" s="35"/>
      <c r="GV645" s="35"/>
      <c r="GW645" s="35"/>
      <c r="GX645" s="35"/>
      <c r="GY645" s="35"/>
      <c r="GZ645" s="35"/>
      <c r="HA645" s="35"/>
      <c r="HB645" s="35"/>
      <c r="HC645" s="35"/>
      <c r="HD645" s="35"/>
      <c r="HE645" s="35"/>
      <c r="HF645" s="35"/>
      <c r="HG645" s="35"/>
      <c r="HH645" s="35"/>
      <c r="HI645" s="35"/>
      <c r="HJ645" s="35"/>
      <c r="HK645" s="35"/>
      <c r="HL645" s="35"/>
      <c r="HM645" s="35"/>
      <c r="HN645" s="35"/>
      <c r="HO645" s="35"/>
      <c r="HP645" s="35"/>
      <c r="HQ645" s="35"/>
      <c r="HR645" s="35"/>
      <c r="HS645" s="35"/>
      <c r="HT645" s="35"/>
      <c r="HU645" s="35"/>
      <c r="HV645" s="35"/>
      <c r="HW645" s="35"/>
      <c r="HX645" s="35"/>
      <c r="HY645" s="35"/>
      <c r="HZ645" s="35"/>
      <c r="IA645" s="35"/>
      <c r="IB645" s="35"/>
      <c r="IC645" s="35"/>
      <c r="ID645" s="35"/>
      <c r="IE645" s="35"/>
      <c r="IF645" s="35"/>
      <c r="IG645" s="35"/>
      <c r="IH645" s="35"/>
      <c r="II645" s="35"/>
      <c r="IJ645" s="35"/>
      <c r="IK645" s="35"/>
      <c r="IL645" s="35"/>
      <c r="IM645" s="35"/>
    </row>
    <row r="646" spans="1:247" s="29" customFormat="1" ht="51" customHeight="1">
      <c r="A646" s="42">
        <v>6</v>
      </c>
      <c r="B646" s="24" t="s">
        <v>2692</v>
      </c>
      <c r="C646" s="42" t="s">
        <v>925</v>
      </c>
      <c r="D646" s="277">
        <v>300</v>
      </c>
      <c r="E646" s="42" t="s">
        <v>921</v>
      </c>
      <c r="F646" s="42" t="s">
        <v>2693</v>
      </c>
      <c r="G646" s="42" t="s">
        <v>2691</v>
      </c>
      <c r="H646" s="42" t="s">
        <v>919</v>
      </c>
      <c r="I646" s="182"/>
      <c r="J646" s="36"/>
      <c r="K646" s="36"/>
      <c r="L646" s="36"/>
      <c r="M646" s="36"/>
      <c r="N646" s="36"/>
      <c r="O646" s="36"/>
      <c r="P646" s="36"/>
      <c r="Q646" s="36"/>
      <c r="R646" s="36"/>
      <c r="S646" s="36"/>
      <c r="T646" s="36"/>
      <c r="U646" s="36"/>
      <c r="V646" s="36"/>
      <c r="W646" s="36"/>
      <c r="X646" s="36"/>
      <c r="Y646" s="36"/>
      <c r="Z646" s="36"/>
      <c r="AA646" s="36"/>
      <c r="AB646" s="36"/>
      <c r="AC646" s="36"/>
      <c r="AD646" s="36"/>
      <c r="AE646" s="36"/>
      <c r="AF646" s="36"/>
      <c r="AG646" s="36"/>
      <c r="AH646" s="36"/>
      <c r="AI646" s="36"/>
      <c r="AJ646" s="36"/>
      <c r="AK646" s="36"/>
      <c r="AL646" s="36"/>
      <c r="AM646" s="36"/>
      <c r="AN646" s="35"/>
      <c r="AO646" s="35"/>
      <c r="AP646" s="35"/>
      <c r="AQ646" s="35"/>
      <c r="AR646" s="35"/>
      <c r="AS646" s="35"/>
      <c r="AT646" s="35"/>
      <c r="AU646" s="35"/>
      <c r="AV646" s="35"/>
      <c r="AW646" s="35"/>
      <c r="AX646" s="35"/>
      <c r="AY646" s="35"/>
      <c r="AZ646" s="35"/>
      <c r="BA646" s="35"/>
      <c r="BB646" s="35"/>
      <c r="BC646" s="35"/>
      <c r="BD646" s="35"/>
      <c r="BE646" s="35"/>
      <c r="BF646" s="35"/>
      <c r="BG646" s="35"/>
      <c r="BH646" s="35"/>
      <c r="BI646" s="35"/>
      <c r="BJ646" s="35"/>
      <c r="BK646" s="35"/>
      <c r="BL646" s="35"/>
      <c r="BM646" s="35"/>
      <c r="BN646" s="35"/>
      <c r="BO646" s="35"/>
      <c r="BP646" s="35"/>
      <c r="BQ646" s="35"/>
      <c r="BR646" s="35"/>
      <c r="BS646" s="35"/>
      <c r="BT646" s="35"/>
      <c r="BU646" s="35"/>
      <c r="BV646" s="35"/>
      <c r="BW646" s="35"/>
      <c r="BX646" s="35"/>
      <c r="BY646" s="35"/>
      <c r="BZ646" s="35"/>
      <c r="CA646" s="35"/>
      <c r="CB646" s="35"/>
      <c r="CC646" s="35"/>
      <c r="CD646" s="35"/>
      <c r="CE646" s="35"/>
      <c r="CF646" s="35"/>
      <c r="CG646" s="35"/>
      <c r="CH646" s="35"/>
      <c r="CI646" s="35"/>
      <c r="CJ646" s="35"/>
      <c r="CK646" s="35"/>
      <c r="CL646" s="35"/>
      <c r="CM646" s="35"/>
      <c r="CN646" s="35"/>
      <c r="CO646" s="35"/>
      <c r="CP646" s="35"/>
      <c r="CQ646" s="35"/>
      <c r="CR646" s="35"/>
      <c r="CS646" s="35"/>
      <c r="CT646" s="35"/>
      <c r="CU646" s="35"/>
      <c r="CV646" s="35"/>
      <c r="CW646" s="35"/>
      <c r="CX646" s="35"/>
      <c r="CY646" s="35"/>
      <c r="CZ646" s="35"/>
      <c r="DA646" s="35"/>
      <c r="DB646" s="35"/>
      <c r="DC646" s="35"/>
      <c r="DD646" s="35"/>
      <c r="DE646" s="35"/>
      <c r="DF646" s="35"/>
      <c r="DG646" s="35"/>
      <c r="DH646" s="35"/>
      <c r="DI646" s="35"/>
      <c r="DJ646" s="35"/>
      <c r="DK646" s="35"/>
      <c r="DL646" s="35"/>
      <c r="DM646" s="35"/>
      <c r="DN646" s="35"/>
      <c r="DO646" s="35"/>
      <c r="DP646" s="35"/>
      <c r="DQ646" s="35"/>
      <c r="DR646" s="35"/>
      <c r="DS646" s="35"/>
      <c r="DT646" s="35"/>
      <c r="DU646" s="35"/>
      <c r="DV646" s="35"/>
      <c r="DW646" s="35"/>
      <c r="DX646" s="35"/>
      <c r="DY646" s="35"/>
      <c r="DZ646" s="35"/>
      <c r="EA646" s="35"/>
      <c r="EB646" s="35"/>
      <c r="EC646" s="35"/>
      <c r="ED646" s="35"/>
      <c r="EE646" s="35"/>
      <c r="EF646" s="35"/>
      <c r="EG646" s="35"/>
      <c r="EH646" s="35"/>
      <c r="EI646" s="35"/>
      <c r="EJ646" s="35"/>
      <c r="EK646" s="35"/>
      <c r="EL646" s="35"/>
      <c r="EM646" s="35"/>
      <c r="EN646" s="35"/>
      <c r="EO646" s="35"/>
      <c r="EP646" s="35"/>
      <c r="EQ646" s="35"/>
      <c r="ER646" s="35"/>
      <c r="ES646" s="35"/>
      <c r="ET646" s="35"/>
      <c r="EU646" s="35"/>
      <c r="EV646" s="35"/>
      <c r="EW646" s="35"/>
      <c r="EX646" s="35"/>
      <c r="EY646" s="35"/>
      <c r="EZ646" s="35"/>
      <c r="FA646" s="35"/>
      <c r="FB646" s="35"/>
      <c r="FC646" s="35"/>
      <c r="FD646" s="35"/>
      <c r="FE646" s="35"/>
      <c r="FF646" s="35"/>
      <c r="FG646" s="35"/>
      <c r="FH646" s="35"/>
      <c r="FI646" s="35"/>
      <c r="FJ646" s="35"/>
      <c r="FK646" s="35"/>
      <c r="FL646" s="35"/>
      <c r="FM646" s="35"/>
      <c r="FN646" s="35"/>
      <c r="FO646" s="35"/>
      <c r="FP646" s="35"/>
      <c r="FQ646" s="35"/>
      <c r="FR646" s="35"/>
      <c r="FS646" s="35"/>
      <c r="FT646" s="35"/>
      <c r="FU646" s="35"/>
      <c r="FV646" s="35"/>
      <c r="FW646" s="35"/>
      <c r="FX646" s="35"/>
      <c r="FY646" s="35"/>
      <c r="FZ646" s="35"/>
      <c r="GA646" s="35"/>
      <c r="GB646" s="35"/>
      <c r="GC646" s="35"/>
      <c r="GD646" s="35"/>
      <c r="GE646" s="35"/>
      <c r="GF646" s="35"/>
      <c r="GG646" s="35"/>
      <c r="GH646" s="35"/>
      <c r="GI646" s="35"/>
      <c r="GJ646" s="35"/>
      <c r="GK646" s="35"/>
      <c r="GL646" s="35"/>
      <c r="GM646" s="35"/>
      <c r="GN646" s="35"/>
      <c r="GO646" s="35"/>
      <c r="GP646" s="35"/>
      <c r="GQ646" s="35"/>
      <c r="GR646" s="35"/>
      <c r="GS646" s="35"/>
      <c r="GT646" s="35"/>
      <c r="GU646" s="35"/>
      <c r="GV646" s="35"/>
      <c r="GW646" s="35"/>
      <c r="GX646" s="35"/>
      <c r="GY646" s="35"/>
      <c r="GZ646" s="35"/>
      <c r="HA646" s="35"/>
      <c r="HB646" s="35"/>
      <c r="HC646" s="35"/>
      <c r="HD646" s="35"/>
      <c r="HE646" s="35"/>
      <c r="HF646" s="35"/>
      <c r="HG646" s="35"/>
      <c r="HH646" s="35"/>
      <c r="HI646" s="35"/>
      <c r="HJ646" s="35"/>
      <c r="HK646" s="35"/>
      <c r="HL646" s="35"/>
      <c r="HM646" s="35"/>
      <c r="HN646" s="35"/>
      <c r="HO646" s="35"/>
      <c r="HP646" s="35"/>
      <c r="HQ646" s="35"/>
      <c r="HR646" s="35"/>
      <c r="HS646" s="35"/>
      <c r="HT646" s="35"/>
      <c r="HU646" s="35"/>
      <c r="HV646" s="35"/>
      <c r="HW646" s="35"/>
      <c r="HX646" s="35"/>
      <c r="HY646" s="35"/>
      <c r="HZ646" s="35"/>
      <c r="IA646" s="35"/>
      <c r="IB646" s="35"/>
      <c r="IC646" s="35"/>
      <c r="ID646" s="35"/>
      <c r="IE646" s="35"/>
      <c r="IF646" s="35"/>
      <c r="IG646" s="35"/>
      <c r="IH646" s="35"/>
      <c r="II646" s="35"/>
      <c r="IJ646" s="35"/>
      <c r="IK646" s="35"/>
      <c r="IL646" s="35"/>
      <c r="IM646" s="35"/>
    </row>
    <row r="647" spans="1:247" s="29" customFormat="1" ht="51.95" customHeight="1">
      <c r="A647" s="42">
        <v>7</v>
      </c>
      <c r="B647" s="24" t="s">
        <v>2694</v>
      </c>
      <c r="C647" s="42" t="s">
        <v>946</v>
      </c>
      <c r="D647" s="277">
        <v>300</v>
      </c>
      <c r="E647" s="42" t="s">
        <v>921</v>
      </c>
      <c r="F647" s="42" t="s">
        <v>2693</v>
      </c>
      <c r="G647" s="42" t="s">
        <v>2691</v>
      </c>
      <c r="H647" s="42" t="s">
        <v>919</v>
      </c>
      <c r="I647" s="182"/>
      <c r="J647" s="36"/>
      <c r="K647" s="36"/>
      <c r="L647" s="36"/>
      <c r="M647" s="36"/>
      <c r="N647" s="36"/>
      <c r="O647" s="36"/>
      <c r="P647" s="36"/>
      <c r="Q647" s="36"/>
      <c r="R647" s="36"/>
      <c r="S647" s="36"/>
      <c r="T647" s="36"/>
      <c r="U647" s="36"/>
      <c r="V647" s="36"/>
      <c r="W647" s="36"/>
      <c r="X647" s="36"/>
      <c r="Y647" s="36"/>
      <c r="Z647" s="36"/>
      <c r="AA647" s="36"/>
      <c r="AB647" s="36"/>
      <c r="AC647" s="36"/>
      <c r="AD647" s="36"/>
      <c r="AE647" s="36"/>
      <c r="AF647" s="36"/>
      <c r="AG647" s="36"/>
      <c r="AH647" s="36"/>
      <c r="AI647" s="36"/>
      <c r="AJ647" s="36"/>
      <c r="AK647" s="36"/>
      <c r="AL647" s="36"/>
      <c r="AM647" s="36"/>
      <c r="AN647" s="35"/>
      <c r="AO647" s="35"/>
      <c r="AP647" s="35"/>
      <c r="AQ647" s="35"/>
      <c r="AR647" s="35"/>
      <c r="AS647" s="35"/>
      <c r="AT647" s="35"/>
      <c r="AU647" s="35"/>
      <c r="AV647" s="35"/>
      <c r="AW647" s="35"/>
      <c r="AX647" s="35"/>
      <c r="AY647" s="35"/>
      <c r="AZ647" s="35"/>
      <c r="BA647" s="35"/>
      <c r="BB647" s="35"/>
      <c r="BC647" s="35"/>
      <c r="BD647" s="35"/>
      <c r="BE647" s="35"/>
      <c r="BF647" s="35"/>
      <c r="BG647" s="35"/>
      <c r="BH647" s="35"/>
      <c r="BI647" s="35"/>
      <c r="BJ647" s="35"/>
      <c r="BK647" s="35"/>
      <c r="BL647" s="35"/>
      <c r="BM647" s="35"/>
      <c r="BN647" s="35"/>
      <c r="BO647" s="35"/>
      <c r="BP647" s="35"/>
      <c r="BQ647" s="35"/>
      <c r="BR647" s="35"/>
      <c r="BS647" s="35"/>
      <c r="BT647" s="35"/>
      <c r="BU647" s="35"/>
      <c r="BV647" s="35"/>
      <c r="BW647" s="35"/>
      <c r="BX647" s="35"/>
      <c r="BY647" s="35"/>
      <c r="BZ647" s="35"/>
      <c r="CA647" s="35"/>
      <c r="CB647" s="35"/>
      <c r="CC647" s="35"/>
      <c r="CD647" s="35"/>
      <c r="CE647" s="35"/>
      <c r="CF647" s="35"/>
      <c r="CG647" s="35"/>
      <c r="CH647" s="35"/>
      <c r="CI647" s="35"/>
      <c r="CJ647" s="35"/>
      <c r="CK647" s="35"/>
      <c r="CL647" s="35"/>
      <c r="CM647" s="35"/>
      <c r="CN647" s="35"/>
      <c r="CO647" s="35"/>
      <c r="CP647" s="35"/>
      <c r="CQ647" s="35"/>
      <c r="CR647" s="35"/>
      <c r="CS647" s="35"/>
      <c r="CT647" s="35"/>
      <c r="CU647" s="35"/>
      <c r="CV647" s="35"/>
      <c r="CW647" s="35"/>
      <c r="CX647" s="35"/>
      <c r="CY647" s="35"/>
      <c r="CZ647" s="35"/>
      <c r="DA647" s="35"/>
      <c r="DB647" s="35"/>
      <c r="DC647" s="35"/>
      <c r="DD647" s="35"/>
      <c r="DE647" s="35"/>
      <c r="DF647" s="35"/>
      <c r="DG647" s="35"/>
      <c r="DH647" s="35"/>
      <c r="DI647" s="35"/>
      <c r="DJ647" s="35"/>
      <c r="DK647" s="35"/>
      <c r="DL647" s="35"/>
      <c r="DM647" s="35"/>
      <c r="DN647" s="35"/>
      <c r="DO647" s="35"/>
      <c r="DP647" s="35"/>
      <c r="DQ647" s="35"/>
      <c r="DR647" s="35"/>
      <c r="DS647" s="35"/>
      <c r="DT647" s="35"/>
      <c r="DU647" s="35"/>
      <c r="DV647" s="35"/>
      <c r="DW647" s="35"/>
      <c r="DX647" s="35"/>
      <c r="DY647" s="35"/>
      <c r="DZ647" s="35"/>
      <c r="EA647" s="35"/>
      <c r="EB647" s="35"/>
      <c r="EC647" s="35"/>
      <c r="ED647" s="35"/>
      <c r="EE647" s="35"/>
      <c r="EF647" s="35"/>
      <c r="EG647" s="35"/>
      <c r="EH647" s="35"/>
      <c r="EI647" s="35"/>
      <c r="EJ647" s="35"/>
      <c r="EK647" s="35"/>
      <c r="EL647" s="35"/>
      <c r="EM647" s="35"/>
      <c r="EN647" s="35"/>
      <c r="EO647" s="35"/>
      <c r="EP647" s="35"/>
      <c r="EQ647" s="35"/>
      <c r="ER647" s="35"/>
      <c r="ES647" s="35"/>
      <c r="ET647" s="35"/>
      <c r="EU647" s="35"/>
      <c r="EV647" s="35"/>
      <c r="EW647" s="35"/>
      <c r="EX647" s="35"/>
      <c r="EY647" s="35"/>
      <c r="EZ647" s="35"/>
      <c r="FA647" s="35"/>
      <c r="FB647" s="35"/>
      <c r="FC647" s="35"/>
      <c r="FD647" s="35"/>
      <c r="FE647" s="35"/>
      <c r="FF647" s="35"/>
      <c r="FG647" s="35"/>
      <c r="FH647" s="35"/>
      <c r="FI647" s="35"/>
      <c r="FJ647" s="35"/>
      <c r="FK647" s="35"/>
      <c r="FL647" s="35"/>
      <c r="FM647" s="35"/>
      <c r="FN647" s="35"/>
      <c r="FO647" s="35"/>
      <c r="FP647" s="35"/>
      <c r="FQ647" s="35"/>
      <c r="FR647" s="35"/>
      <c r="FS647" s="35"/>
      <c r="FT647" s="35"/>
      <c r="FU647" s="35"/>
      <c r="FV647" s="35"/>
      <c r="FW647" s="35"/>
      <c r="FX647" s="35"/>
      <c r="FY647" s="35"/>
      <c r="FZ647" s="35"/>
      <c r="GA647" s="35"/>
      <c r="GB647" s="35"/>
      <c r="GC647" s="35"/>
      <c r="GD647" s="35"/>
      <c r="GE647" s="35"/>
      <c r="GF647" s="35"/>
      <c r="GG647" s="35"/>
      <c r="GH647" s="35"/>
      <c r="GI647" s="35"/>
      <c r="GJ647" s="35"/>
      <c r="GK647" s="35"/>
      <c r="GL647" s="35"/>
      <c r="GM647" s="35"/>
      <c r="GN647" s="35"/>
      <c r="GO647" s="35"/>
      <c r="GP647" s="35"/>
      <c r="GQ647" s="35"/>
      <c r="GR647" s="35"/>
      <c r="GS647" s="35"/>
      <c r="GT647" s="35"/>
      <c r="GU647" s="35"/>
      <c r="GV647" s="35"/>
      <c r="GW647" s="35"/>
      <c r="GX647" s="35"/>
      <c r="GY647" s="35"/>
      <c r="GZ647" s="35"/>
      <c r="HA647" s="35"/>
      <c r="HB647" s="35"/>
      <c r="HC647" s="35"/>
      <c r="HD647" s="35"/>
      <c r="HE647" s="35"/>
      <c r="HF647" s="35"/>
      <c r="HG647" s="35"/>
      <c r="HH647" s="35"/>
      <c r="HI647" s="35"/>
      <c r="HJ647" s="35"/>
      <c r="HK647" s="35"/>
      <c r="HL647" s="35"/>
      <c r="HM647" s="35"/>
      <c r="HN647" s="35"/>
      <c r="HO647" s="35"/>
      <c r="HP647" s="35"/>
      <c r="HQ647" s="35"/>
      <c r="HR647" s="35"/>
      <c r="HS647" s="35"/>
      <c r="HT647" s="35"/>
      <c r="HU647" s="35"/>
      <c r="HV647" s="35"/>
      <c r="HW647" s="35"/>
      <c r="HX647" s="35"/>
      <c r="HY647" s="35"/>
      <c r="HZ647" s="35"/>
      <c r="IA647" s="35"/>
      <c r="IB647" s="35"/>
      <c r="IC647" s="35"/>
      <c r="ID647" s="35"/>
      <c r="IE647" s="35"/>
      <c r="IF647" s="35"/>
      <c r="IG647" s="35"/>
      <c r="IH647" s="35"/>
      <c r="II647" s="35"/>
      <c r="IJ647" s="35"/>
      <c r="IK647" s="35"/>
      <c r="IL647" s="35"/>
      <c r="IM647" s="35"/>
    </row>
    <row r="648" spans="1:247" s="29" customFormat="1" ht="52.5" customHeight="1">
      <c r="A648" s="42">
        <v>8</v>
      </c>
      <c r="B648" s="24" t="s">
        <v>2695</v>
      </c>
      <c r="C648" s="42" t="s">
        <v>2652</v>
      </c>
      <c r="D648" s="277">
        <v>300</v>
      </c>
      <c r="E648" s="42" t="s">
        <v>921</v>
      </c>
      <c r="F648" s="42" t="s">
        <v>2693</v>
      </c>
      <c r="G648" s="42" t="s">
        <v>2691</v>
      </c>
      <c r="H648" s="42" t="s">
        <v>919</v>
      </c>
      <c r="I648" s="182"/>
      <c r="J648" s="36"/>
      <c r="K648" s="36"/>
      <c r="L648" s="36"/>
      <c r="M648" s="36"/>
      <c r="N648" s="36"/>
      <c r="O648" s="36"/>
      <c r="P648" s="36"/>
      <c r="Q648" s="36"/>
      <c r="R648" s="36"/>
      <c r="S648" s="36"/>
      <c r="T648" s="36"/>
      <c r="U648" s="36"/>
      <c r="V648" s="36"/>
      <c r="W648" s="36"/>
      <c r="X648" s="36"/>
      <c r="Y648" s="36"/>
      <c r="Z648" s="36"/>
      <c r="AA648" s="36"/>
      <c r="AB648" s="36"/>
      <c r="AC648" s="36"/>
      <c r="AD648" s="36"/>
      <c r="AE648" s="36"/>
      <c r="AF648" s="36"/>
      <c r="AG648" s="36"/>
      <c r="AH648" s="36"/>
      <c r="AI648" s="36"/>
      <c r="AJ648" s="36"/>
      <c r="AK648" s="36"/>
      <c r="AL648" s="36"/>
      <c r="AM648" s="36"/>
      <c r="AN648" s="35"/>
      <c r="AO648" s="35"/>
      <c r="AP648" s="35"/>
      <c r="AQ648" s="35"/>
      <c r="AR648" s="35"/>
      <c r="AS648" s="35"/>
      <c r="AT648" s="35"/>
      <c r="AU648" s="35"/>
      <c r="AV648" s="35"/>
      <c r="AW648" s="35"/>
      <c r="AX648" s="35"/>
      <c r="AY648" s="35"/>
      <c r="AZ648" s="35"/>
      <c r="BA648" s="35"/>
      <c r="BB648" s="35"/>
      <c r="BC648" s="35"/>
      <c r="BD648" s="35"/>
      <c r="BE648" s="35"/>
      <c r="BF648" s="35"/>
      <c r="BG648" s="35"/>
      <c r="BH648" s="35"/>
      <c r="BI648" s="35"/>
      <c r="BJ648" s="35"/>
      <c r="BK648" s="35"/>
      <c r="BL648" s="35"/>
      <c r="BM648" s="35"/>
      <c r="BN648" s="35"/>
      <c r="BO648" s="35"/>
      <c r="BP648" s="35"/>
      <c r="BQ648" s="35"/>
      <c r="BR648" s="35"/>
      <c r="BS648" s="35"/>
      <c r="BT648" s="35"/>
      <c r="BU648" s="35"/>
      <c r="BV648" s="35"/>
      <c r="BW648" s="35"/>
      <c r="BX648" s="35"/>
      <c r="BY648" s="35"/>
      <c r="BZ648" s="35"/>
      <c r="CA648" s="35"/>
      <c r="CB648" s="35"/>
      <c r="CC648" s="35"/>
      <c r="CD648" s="35"/>
      <c r="CE648" s="35"/>
      <c r="CF648" s="35"/>
      <c r="CG648" s="35"/>
      <c r="CH648" s="35"/>
      <c r="CI648" s="35"/>
      <c r="CJ648" s="35"/>
      <c r="CK648" s="35"/>
      <c r="CL648" s="35"/>
      <c r="CM648" s="35"/>
      <c r="CN648" s="35"/>
      <c r="CO648" s="35"/>
      <c r="CP648" s="35"/>
      <c r="CQ648" s="35"/>
      <c r="CR648" s="35"/>
      <c r="CS648" s="35"/>
      <c r="CT648" s="35"/>
      <c r="CU648" s="35"/>
      <c r="CV648" s="35"/>
      <c r="CW648" s="35"/>
      <c r="CX648" s="35"/>
      <c r="CY648" s="35"/>
      <c r="CZ648" s="35"/>
      <c r="DA648" s="35"/>
      <c r="DB648" s="35"/>
      <c r="DC648" s="35"/>
      <c r="DD648" s="35"/>
      <c r="DE648" s="35"/>
      <c r="DF648" s="35"/>
      <c r="DG648" s="35"/>
      <c r="DH648" s="35"/>
      <c r="DI648" s="35"/>
      <c r="DJ648" s="35"/>
      <c r="DK648" s="35"/>
      <c r="DL648" s="35"/>
      <c r="DM648" s="35"/>
      <c r="DN648" s="35"/>
      <c r="DO648" s="35"/>
      <c r="DP648" s="35"/>
      <c r="DQ648" s="35"/>
      <c r="DR648" s="35"/>
      <c r="DS648" s="35"/>
      <c r="DT648" s="35"/>
      <c r="DU648" s="35"/>
      <c r="DV648" s="35"/>
      <c r="DW648" s="35"/>
      <c r="DX648" s="35"/>
      <c r="DY648" s="35"/>
      <c r="DZ648" s="35"/>
      <c r="EA648" s="35"/>
      <c r="EB648" s="35"/>
      <c r="EC648" s="35"/>
      <c r="ED648" s="35"/>
      <c r="EE648" s="35"/>
      <c r="EF648" s="35"/>
      <c r="EG648" s="35"/>
      <c r="EH648" s="35"/>
      <c r="EI648" s="35"/>
      <c r="EJ648" s="35"/>
      <c r="EK648" s="35"/>
      <c r="EL648" s="35"/>
      <c r="EM648" s="35"/>
      <c r="EN648" s="35"/>
      <c r="EO648" s="35"/>
      <c r="EP648" s="35"/>
      <c r="EQ648" s="35"/>
      <c r="ER648" s="35"/>
      <c r="ES648" s="35"/>
      <c r="ET648" s="35"/>
      <c r="EU648" s="35"/>
      <c r="EV648" s="35"/>
      <c r="EW648" s="35"/>
      <c r="EX648" s="35"/>
      <c r="EY648" s="35"/>
      <c r="EZ648" s="35"/>
      <c r="FA648" s="35"/>
      <c r="FB648" s="35"/>
      <c r="FC648" s="35"/>
      <c r="FD648" s="35"/>
      <c r="FE648" s="35"/>
      <c r="FF648" s="35"/>
      <c r="FG648" s="35"/>
      <c r="FH648" s="35"/>
      <c r="FI648" s="35"/>
      <c r="FJ648" s="35"/>
      <c r="FK648" s="35"/>
      <c r="FL648" s="35"/>
      <c r="FM648" s="35"/>
      <c r="FN648" s="35"/>
      <c r="FO648" s="35"/>
      <c r="FP648" s="35"/>
      <c r="FQ648" s="35"/>
      <c r="FR648" s="35"/>
      <c r="FS648" s="35"/>
      <c r="FT648" s="35"/>
      <c r="FU648" s="35"/>
      <c r="FV648" s="35"/>
      <c r="FW648" s="35"/>
      <c r="FX648" s="35"/>
      <c r="FY648" s="35"/>
      <c r="FZ648" s="35"/>
      <c r="GA648" s="35"/>
      <c r="GB648" s="35"/>
      <c r="GC648" s="35"/>
      <c r="GD648" s="35"/>
      <c r="GE648" s="35"/>
      <c r="GF648" s="35"/>
      <c r="GG648" s="35"/>
      <c r="GH648" s="35"/>
      <c r="GI648" s="35"/>
      <c r="GJ648" s="35"/>
      <c r="GK648" s="35"/>
      <c r="GL648" s="35"/>
      <c r="GM648" s="35"/>
      <c r="GN648" s="35"/>
      <c r="GO648" s="35"/>
      <c r="GP648" s="35"/>
      <c r="GQ648" s="35"/>
      <c r="GR648" s="35"/>
      <c r="GS648" s="35"/>
      <c r="GT648" s="35"/>
      <c r="GU648" s="35"/>
      <c r="GV648" s="35"/>
      <c r="GW648" s="35"/>
      <c r="GX648" s="35"/>
      <c r="GY648" s="35"/>
      <c r="GZ648" s="35"/>
      <c r="HA648" s="35"/>
      <c r="HB648" s="35"/>
      <c r="HC648" s="35"/>
      <c r="HD648" s="35"/>
      <c r="HE648" s="35"/>
      <c r="HF648" s="35"/>
      <c r="HG648" s="35"/>
      <c r="HH648" s="35"/>
      <c r="HI648" s="35"/>
      <c r="HJ648" s="35"/>
      <c r="HK648" s="35"/>
      <c r="HL648" s="35"/>
      <c r="HM648" s="35"/>
      <c r="HN648" s="35"/>
      <c r="HO648" s="35"/>
      <c r="HP648" s="35"/>
      <c r="HQ648" s="35"/>
      <c r="HR648" s="35"/>
      <c r="HS648" s="35"/>
      <c r="HT648" s="35"/>
      <c r="HU648" s="35"/>
      <c r="HV648" s="35"/>
      <c r="HW648" s="35"/>
      <c r="HX648" s="35"/>
      <c r="HY648" s="35"/>
      <c r="HZ648" s="35"/>
      <c r="IA648" s="35"/>
      <c r="IB648" s="35"/>
      <c r="IC648" s="35"/>
      <c r="ID648" s="35"/>
      <c r="IE648" s="35"/>
      <c r="IF648" s="35"/>
      <c r="IG648" s="35"/>
      <c r="IH648" s="35"/>
      <c r="II648" s="35"/>
      <c r="IJ648" s="35"/>
      <c r="IK648" s="35"/>
      <c r="IL648" s="35"/>
      <c r="IM648" s="35"/>
    </row>
    <row r="649" spans="1:247" s="29" customFormat="1" ht="32.450000000000003" customHeight="1">
      <c r="A649" s="80"/>
      <c r="B649" s="57" t="s">
        <v>1364</v>
      </c>
      <c r="C649" s="182"/>
      <c r="D649" s="256">
        <f>+SUM(D650:D669)</f>
        <v>37700</v>
      </c>
      <c r="E649" s="182"/>
      <c r="F649" s="182"/>
      <c r="G649" s="182"/>
      <c r="H649" s="182"/>
      <c r="I649" s="182"/>
      <c r="J649" s="36"/>
      <c r="K649" s="36"/>
      <c r="L649" s="36"/>
      <c r="M649" s="36"/>
      <c r="N649" s="36"/>
      <c r="O649" s="36"/>
      <c r="P649" s="36"/>
      <c r="Q649" s="36"/>
      <c r="R649" s="36"/>
      <c r="S649" s="36"/>
      <c r="T649" s="36"/>
      <c r="U649" s="36"/>
      <c r="V649" s="36"/>
      <c r="W649" s="36"/>
      <c r="X649" s="36"/>
      <c r="Y649" s="36"/>
      <c r="Z649" s="36"/>
      <c r="AA649" s="36"/>
      <c r="AB649" s="36"/>
      <c r="AC649" s="36"/>
      <c r="AD649" s="36"/>
      <c r="AE649" s="36"/>
      <c r="AF649" s="36"/>
      <c r="AG649" s="36"/>
      <c r="AH649" s="36"/>
      <c r="AI649" s="36"/>
      <c r="AJ649" s="36"/>
      <c r="AK649" s="36"/>
      <c r="AL649" s="36"/>
      <c r="AM649" s="36"/>
      <c r="AN649" s="35"/>
      <c r="AO649" s="35"/>
      <c r="AP649" s="35"/>
      <c r="AQ649" s="35"/>
      <c r="AR649" s="35"/>
      <c r="AS649" s="35"/>
      <c r="AT649" s="35"/>
      <c r="AU649" s="35"/>
      <c r="AV649" s="35"/>
      <c r="AW649" s="35"/>
      <c r="AX649" s="35"/>
      <c r="AY649" s="35"/>
      <c r="AZ649" s="35"/>
      <c r="BA649" s="35"/>
      <c r="BB649" s="35"/>
      <c r="BC649" s="35"/>
      <c r="BD649" s="35"/>
      <c r="BE649" s="35"/>
      <c r="BF649" s="35"/>
      <c r="BG649" s="35"/>
      <c r="BH649" s="35"/>
      <c r="BI649" s="35"/>
      <c r="BJ649" s="35"/>
      <c r="BK649" s="35"/>
      <c r="BL649" s="35"/>
      <c r="BM649" s="35"/>
      <c r="BN649" s="35"/>
      <c r="BO649" s="35"/>
      <c r="BP649" s="35"/>
      <c r="BQ649" s="35"/>
      <c r="BR649" s="35"/>
      <c r="BS649" s="35"/>
      <c r="BT649" s="35"/>
      <c r="BU649" s="35"/>
      <c r="BV649" s="35"/>
      <c r="BW649" s="35"/>
      <c r="BX649" s="35"/>
      <c r="BY649" s="35"/>
      <c r="BZ649" s="35"/>
      <c r="CA649" s="35"/>
      <c r="CB649" s="35"/>
      <c r="CC649" s="35"/>
      <c r="CD649" s="35"/>
      <c r="CE649" s="35"/>
      <c r="CF649" s="35"/>
      <c r="CG649" s="35"/>
      <c r="CH649" s="35"/>
      <c r="CI649" s="35"/>
      <c r="CJ649" s="35"/>
      <c r="CK649" s="35"/>
      <c r="CL649" s="35"/>
      <c r="CM649" s="35"/>
      <c r="CN649" s="35"/>
      <c r="CO649" s="35"/>
      <c r="CP649" s="35"/>
      <c r="CQ649" s="35"/>
      <c r="CR649" s="35"/>
      <c r="CS649" s="35"/>
      <c r="CT649" s="35"/>
      <c r="CU649" s="35"/>
      <c r="CV649" s="35"/>
      <c r="CW649" s="35"/>
      <c r="CX649" s="35"/>
      <c r="CY649" s="35"/>
      <c r="CZ649" s="35"/>
      <c r="DA649" s="35"/>
      <c r="DB649" s="35"/>
      <c r="DC649" s="35"/>
      <c r="DD649" s="35"/>
      <c r="DE649" s="35"/>
      <c r="DF649" s="35"/>
      <c r="DG649" s="35"/>
      <c r="DH649" s="35"/>
      <c r="DI649" s="35"/>
      <c r="DJ649" s="35"/>
      <c r="DK649" s="35"/>
      <c r="DL649" s="35"/>
      <c r="DM649" s="35"/>
      <c r="DN649" s="35"/>
      <c r="DO649" s="35"/>
      <c r="DP649" s="35"/>
      <c r="DQ649" s="35"/>
      <c r="DR649" s="35"/>
      <c r="DS649" s="35"/>
      <c r="DT649" s="35"/>
      <c r="DU649" s="35"/>
      <c r="DV649" s="35"/>
      <c r="DW649" s="35"/>
      <c r="DX649" s="35"/>
      <c r="DY649" s="35"/>
      <c r="DZ649" s="35"/>
      <c r="EA649" s="35"/>
      <c r="EB649" s="35"/>
      <c r="EC649" s="35"/>
      <c r="ED649" s="35"/>
      <c r="EE649" s="35"/>
      <c r="EF649" s="35"/>
      <c r="EG649" s="35"/>
      <c r="EH649" s="35"/>
      <c r="EI649" s="35"/>
      <c r="EJ649" s="35"/>
      <c r="EK649" s="35"/>
      <c r="EL649" s="35"/>
      <c r="EM649" s="35"/>
      <c r="EN649" s="35"/>
      <c r="EO649" s="35"/>
      <c r="EP649" s="35"/>
      <c r="EQ649" s="35"/>
      <c r="ER649" s="35"/>
      <c r="ES649" s="35"/>
      <c r="ET649" s="35"/>
      <c r="EU649" s="35"/>
      <c r="EV649" s="35"/>
      <c r="EW649" s="35"/>
      <c r="EX649" s="35"/>
      <c r="EY649" s="35"/>
      <c r="EZ649" s="35"/>
      <c r="FA649" s="35"/>
      <c r="FB649" s="35"/>
      <c r="FC649" s="35"/>
      <c r="FD649" s="35"/>
      <c r="FE649" s="35"/>
      <c r="FF649" s="35"/>
      <c r="FG649" s="35"/>
      <c r="FH649" s="35"/>
      <c r="FI649" s="35"/>
      <c r="FJ649" s="35"/>
      <c r="FK649" s="35"/>
      <c r="FL649" s="35"/>
      <c r="FM649" s="35"/>
      <c r="FN649" s="35"/>
      <c r="FO649" s="35"/>
      <c r="FP649" s="35"/>
      <c r="FQ649" s="35"/>
      <c r="FR649" s="35"/>
      <c r="FS649" s="35"/>
      <c r="FT649" s="35"/>
      <c r="FU649" s="35"/>
      <c r="FV649" s="35"/>
      <c r="FW649" s="35"/>
      <c r="FX649" s="35"/>
      <c r="FY649" s="35"/>
      <c r="FZ649" s="35"/>
      <c r="GA649" s="35"/>
      <c r="GB649" s="35"/>
      <c r="GC649" s="35"/>
      <c r="GD649" s="35"/>
      <c r="GE649" s="35"/>
      <c r="GF649" s="35"/>
      <c r="GG649" s="35"/>
      <c r="GH649" s="35"/>
      <c r="GI649" s="35"/>
      <c r="GJ649" s="35"/>
      <c r="GK649" s="35"/>
      <c r="GL649" s="35"/>
      <c r="GM649" s="35"/>
      <c r="GN649" s="35"/>
      <c r="GO649" s="35"/>
      <c r="GP649" s="35"/>
      <c r="GQ649" s="35"/>
      <c r="GR649" s="35"/>
      <c r="GS649" s="35"/>
      <c r="GT649" s="35"/>
      <c r="GU649" s="35"/>
      <c r="GV649" s="35"/>
      <c r="GW649" s="35"/>
      <c r="GX649" s="35"/>
      <c r="GY649" s="35"/>
      <c r="GZ649" s="35"/>
      <c r="HA649" s="35"/>
      <c r="HB649" s="35"/>
      <c r="HC649" s="35"/>
      <c r="HD649" s="35"/>
      <c r="HE649" s="35"/>
      <c r="HF649" s="35"/>
      <c r="HG649" s="35"/>
      <c r="HH649" s="35"/>
      <c r="HI649" s="35"/>
      <c r="HJ649" s="35"/>
      <c r="HK649" s="35"/>
      <c r="HL649" s="35"/>
      <c r="HM649" s="35"/>
      <c r="HN649" s="35"/>
      <c r="HO649" s="35"/>
      <c r="HP649" s="35"/>
      <c r="HQ649" s="35"/>
      <c r="HR649" s="35"/>
      <c r="HS649" s="35"/>
      <c r="HT649" s="35"/>
      <c r="HU649" s="35"/>
      <c r="HV649" s="35"/>
      <c r="HW649" s="35"/>
      <c r="HX649" s="35"/>
      <c r="HY649" s="35"/>
      <c r="HZ649" s="35"/>
      <c r="IA649" s="35"/>
      <c r="IB649" s="35"/>
      <c r="IC649" s="35"/>
      <c r="ID649" s="35"/>
      <c r="IE649" s="35"/>
      <c r="IF649" s="35"/>
      <c r="IG649" s="35"/>
      <c r="IH649" s="35"/>
      <c r="II649" s="35"/>
      <c r="IJ649" s="35"/>
      <c r="IK649" s="35"/>
      <c r="IL649" s="35"/>
      <c r="IM649" s="35"/>
    </row>
    <row r="650" spans="1:247" s="29" customFormat="1" ht="76.5" customHeight="1">
      <c r="A650" s="42">
        <v>1</v>
      </c>
      <c r="B650" s="24" t="s">
        <v>914</v>
      </c>
      <c r="C650" s="42" t="s">
        <v>915</v>
      </c>
      <c r="D650" s="256">
        <v>400</v>
      </c>
      <c r="E650" s="42" t="s">
        <v>916</v>
      </c>
      <c r="F650" s="17" t="s">
        <v>917</v>
      </c>
      <c r="G650" s="42" t="s">
        <v>918</v>
      </c>
      <c r="H650" s="42" t="s">
        <v>919</v>
      </c>
      <c r="I650" s="182"/>
      <c r="J650" s="36"/>
      <c r="K650" s="36"/>
      <c r="L650" s="36"/>
      <c r="M650" s="36"/>
      <c r="N650" s="36"/>
      <c r="O650" s="36"/>
      <c r="P650" s="36"/>
      <c r="Q650" s="36"/>
      <c r="R650" s="36"/>
      <c r="S650" s="36"/>
      <c r="T650" s="36"/>
      <c r="U650" s="36"/>
      <c r="V650" s="36"/>
      <c r="W650" s="36"/>
      <c r="X650" s="36"/>
      <c r="Y650" s="36"/>
      <c r="Z650" s="36"/>
      <c r="AA650" s="36"/>
      <c r="AB650" s="36"/>
      <c r="AC650" s="36"/>
      <c r="AD650" s="36"/>
      <c r="AE650" s="36"/>
      <c r="AF650" s="36"/>
      <c r="AG650" s="36"/>
      <c r="AH650" s="36"/>
      <c r="AI650" s="36"/>
      <c r="AJ650" s="36"/>
      <c r="AK650" s="36"/>
      <c r="AL650" s="36"/>
      <c r="AM650" s="36"/>
      <c r="AN650" s="35"/>
      <c r="AO650" s="35"/>
      <c r="AP650" s="35"/>
      <c r="AQ650" s="35"/>
      <c r="AR650" s="35"/>
      <c r="AS650" s="35"/>
      <c r="AT650" s="35"/>
      <c r="AU650" s="35"/>
      <c r="AV650" s="35"/>
      <c r="AW650" s="35"/>
      <c r="AX650" s="35"/>
      <c r="AY650" s="35"/>
      <c r="AZ650" s="35"/>
      <c r="BA650" s="35"/>
      <c r="BB650" s="35"/>
      <c r="BC650" s="35"/>
      <c r="BD650" s="35"/>
      <c r="BE650" s="35"/>
      <c r="BF650" s="35"/>
      <c r="BG650" s="35"/>
      <c r="BH650" s="35"/>
      <c r="BI650" s="35"/>
      <c r="BJ650" s="35"/>
      <c r="BK650" s="35"/>
      <c r="BL650" s="35"/>
      <c r="BM650" s="35"/>
      <c r="BN650" s="35"/>
      <c r="BO650" s="35"/>
      <c r="BP650" s="35"/>
      <c r="BQ650" s="35"/>
      <c r="BR650" s="35"/>
      <c r="BS650" s="35"/>
      <c r="BT650" s="35"/>
      <c r="BU650" s="35"/>
      <c r="BV650" s="35"/>
      <c r="BW650" s="35"/>
      <c r="BX650" s="35"/>
      <c r="BY650" s="35"/>
      <c r="BZ650" s="35"/>
      <c r="CA650" s="35"/>
      <c r="CB650" s="35"/>
      <c r="CC650" s="35"/>
      <c r="CD650" s="35"/>
      <c r="CE650" s="35"/>
      <c r="CF650" s="35"/>
      <c r="CG650" s="35"/>
      <c r="CH650" s="35"/>
      <c r="CI650" s="35"/>
      <c r="CJ650" s="35"/>
      <c r="CK650" s="35"/>
      <c r="CL650" s="35"/>
      <c r="CM650" s="35"/>
      <c r="CN650" s="35"/>
      <c r="CO650" s="35"/>
      <c r="CP650" s="35"/>
      <c r="CQ650" s="35"/>
      <c r="CR650" s="35"/>
      <c r="CS650" s="35"/>
      <c r="CT650" s="35"/>
      <c r="CU650" s="35"/>
      <c r="CV650" s="35"/>
      <c r="CW650" s="35"/>
      <c r="CX650" s="35"/>
      <c r="CY650" s="35"/>
      <c r="CZ650" s="35"/>
      <c r="DA650" s="35"/>
      <c r="DB650" s="35"/>
      <c r="DC650" s="35"/>
      <c r="DD650" s="35"/>
      <c r="DE650" s="35"/>
      <c r="DF650" s="35"/>
      <c r="DG650" s="35"/>
      <c r="DH650" s="35"/>
      <c r="DI650" s="35"/>
      <c r="DJ650" s="35"/>
      <c r="DK650" s="35"/>
      <c r="DL650" s="35"/>
      <c r="DM650" s="35"/>
      <c r="DN650" s="35"/>
      <c r="DO650" s="35"/>
      <c r="DP650" s="35"/>
      <c r="DQ650" s="35"/>
      <c r="DR650" s="35"/>
      <c r="DS650" s="35"/>
      <c r="DT650" s="35"/>
      <c r="DU650" s="35"/>
      <c r="DV650" s="35"/>
      <c r="DW650" s="35"/>
      <c r="DX650" s="35"/>
      <c r="DY650" s="35"/>
      <c r="DZ650" s="35"/>
      <c r="EA650" s="35"/>
      <c r="EB650" s="35"/>
      <c r="EC650" s="35"/>
      <c r="ED650" s="35"/>
      <c r="EE650" s="35"/>
      <c r="EF650" s="35"/>
      <c r="EG650" s="35"/>
      <c r="EH650" s="35"/>
      <c r="EI650" s="35"/>
      <c r="EJ650" s="35"/>
      <c r="EK650" s="35"/>
      <c r="EL650" s="35"/>
      <c r="EM650" s="35"/>
      <c r="EN650" s="35"/>
      <c r="EO650" s="35"/>
      <c r="EP650" s="35"/>
      <c r="EQ650" s="35"/>
      <c r="ER650" s="35"/>
      <c r="ES650" s="35"/>
      <c r="ET650" s="35"/>
      <c r="EU650" s="35"/>
      <c r="EV650" s="35"/>
      <c r="EW650" s="35"/>
      <c r="EX650" s="35"/>
      <c r="EY650" s="35"/>
      <c r="EZ650" s="35"/>
      <c r="FA650" s="35"/>
      <c r="FB650" s="35"/>
      <c r="FC650" s="35"/>
      <c r="FD650" s="35"/>
      <c r="FE650" s="35"/>
      <c r="FF650" s="35"/>
      <c r="FG650" s="35"/>
      <c r="FH650" s="35"/>
      <c r="FI650" s="35"/>
      <c r="FJ650" s="35"/>
      <c r="FK650" s="35"/>
      <c r="FL650" s="35"/>
      <c r="FM650" s="35"/>
      <c r="FN650" s="35"/>
      <c r="FO650" s="35"/>
      <c r="FP650" s="35"/>
      <c r="FQ650" s="35"/>
      <c r="FR650" s="35"/>
      <c r="FS650" s="35"/>
      <c r="FT650" s="35"/>
      <c r="FU650" s="35"/>
      <c r="FV650" s="35"/>
      <c r="FW650" s="35"/>
      <c r="FX650" s="35"/>
      <c r="FY650" s="35"/>
      <c r="FZ650" s="35"/>
      <c r="GA650" s="35"/>
      <c r="GB650" s="35"/>
      <c r="GC650" s="35"/>
      <c r="GD650" s="35"/>
      <c r="GE650" s="35"/>
      <c r="GF650" s="35"/>
      <c r="GG650" s="35"/>
      <c r="GH650" s="35"/>
      <c r="GI650" s="35"/>
      <c r="GJ650" s="35"/>
      <c r="GK650" s="35"/>
      <c r="GL650" s="35"/>
      <c r="GM650" s="35"/>
      <c r="GN650" s="35"/>
      <c r="GO650" s="35"/>
      <c r="GP650" s="35"/>
      <c r="GQ650" s="35"/>
      <c r="GR650" s="35"/>
      <c r="GS650" s="35"/>
      <c r="GT650" s="35"/>
      <c r="GU650" s="35"/>
      <c r="GV650" s="35"/>
      <c r="GW650" s="35"/>
      <c r="GX650" s="35"/>
      <c r="GY650" s="35"/>
      <c r="GZ650" s="35"/>
      <c r="HA650" s="35"/>
      <c r="HB650" s="35"/>
      <c r="HC650" s="35"/>
      <c r="HD650" s="35"/>
      <c r="HE650" s="35"/>
      <c r="HF650" s="35"/>
      <c r="HG650" s="35"/>
      <c r="HH650" s="35"/>
      <c r="HI650" s="35"/>
      <c r="HJ650" s="35"/>
      <c r="HK650" s="35"/>
      <c r="HL650" s="35"/>
      <c r="HM650" s="35"/>
      <c r="HN650" s="35"/>
      <c r="HO650" s="35"/>
      <c r="HP650" s="35"/>
      <c r="HQ650" s="35"/>
      <c r="HR650" s="35"/>
      <c r="HS650" s="35"/>
      <c r="HT650" s="35"/>
      <c r="HU650" s="35"/>
      <c r="HV650" s="35"/>
      <c r="HW650" s="35"/>
      <c r="HX650" s="35"/>
      <c r="HY650" s="35"/>
      <c r="HZ650" s="35"/>
      <c r="IA650" s="35"/>
      <c r="IB650" s="35"/>
      <c r="IC650" s="35"/>
      <c r="ID650" s="35"/>
      <c r="IE650" s="35"/>
      <c r="IF650" s="35"/>
      <c r="IG650" s="35"/>
      <c r="IH650" s="35"/>
      <c r="II650" s="35"/>
      <c r="IJ650" s="35"/>
      <c r="IK650" s="35"/>
      <c r="IL650" s="35"/>
      <c r="IM650" s="35"/>
    </row>
    <row r="651" spans="1:247" s="29" customFormat="1" ht="61.5" customHeight="1">
      <c r="A651" s="42">
        <v>2</v>
      </c>
      <c r="B651" s="24" t="s">
        <v>920</v>
      </c>
      <c r="C651" s="42" t="s">
        <v>915</v>
      </c>
      <c r="D651" s="256">
        <v>300</v>
      </c>
      <c r="E651" s="42" t="s">
        <v>921</v>
      </c>
      <c r="F651" s="42" t="s">
        <v>922</v>
      </c>
      <c r="G651" s="42" t="s">
        <v>923</v>
      </c>
      <c r="H651" s="120"/>
      <c r="I651" s="182"/>
      <c r="J651" s="36"/>
      <c r="K651" s="36"/>
      <c r="L651" s="36"/>
      <c r="M651" s="36"/>
      <c r="N651" s="36"/>
      <c r="O651" s="36"/>
      <c r="P651" s="36"/>
      <c r="Q651" s="36"/>
      <c r="R651" s="36"/>
      <c r="S651" s="36"/>
      <c r="T651" s="36"/>
      <c r="U651" s="36"/>
      <c r="V651" s="36"/>
      <c r="W651" s="36"/>
      <c r="X651" s="36"/>
      <c r="Y651" s="36"/>
      <c r="Z651" s="36"/>
      <c r="AA651" s="36"/>
      <c r="AB651" s="36"/>
      <c r="AC651" s="36"/>
      <c r="AD651" s="36"/>
      <c r="AE651" s="36"/>
      <c r="AF651" s="36"/>
      <c r="AG651" s="36"/>
      <c r="AH651" s="36"/>
      <c r="AI651" s="36"/>
      <c r="AJ651" s="36"/>
      <c r="AK651" s="36"/>
      <c r="AL651" s="36"/>
      <c r="AM651" s="36"/>
      <c r="AN651" s="35"/>
      <c r="AO651" s="35"/>
      <c r="AP651" s="35"/>
      <c r="AQ651" s="35"/>
      <c r="AR651" s="35"/>
      <c r="AS651" s="35"/>
      <c r="AT651" s="35"/>
      <c r="AU651" s="35"/>
      <c r="AV651" s="35"/>
      <c r="AW651" s="35"/>
      <c r="AX651" s="35"/>
      <c r="AY651" s="35"/>
      <c r="AZ651" s="35"/>
      <c r="BA651" s="35"/>
      <c r="BB651" s="35"/>
      <c r="BC651" s="35"/>
      <c r="BD651" s="35"/>
      <c r="BE651" s="35"/>
      <c r="BF651" s="35"/>
      <c r="BG651" s="35"/>
      <c r="BH651" s="35"/>
      <c r="BI651" s="35"/>
      <c r="BJ651" s="35"/>
      <c r="BK651" s="35"/>
      <c r="BL651" s="35"/>
      <c r="BM651" s="35"/>
      <c r="BN651" s="35"/>
      <c r="BO651" s="35"/>
      <c r="BP651" s="35"/>
      <c r="BQ651" s="35"/>
      <c r="BR651" s="35"/>
      <c r="BS651" s="35"/>
      <c r="BT651" s="35"/>
      <c r="BU651" s="35"/>
      <c r="BV651" s="35"/>
      <c r="BW651" s="35"/>
      <c r="BX651" s="35"/>
      <c r="BY651" s="35"/>
      <c r="BZ651" s="35"/>
      <c r="CA651" s="35"/>
      <c r="CB651" s="35"/>
      <c r="CC651" s="35"/>
      <c r="CD651" s="35"/>
      <c r="CE651" s="35"/>
      <c r="CF651" s="35"/>
      <c r="CG651" s="35"/>
      <c r="CH651" s="35"/>
      <c r="CI651" s="35"/>
      <c r="CJ651" s="35"/>
      <c r="CK651" s="35"/>
      <c r="CL651" s="35"/>
      <c r="CM651" s="35"/>
      <c r="CN651" s="35"/>
      <c r="CO651" s="35"/>
      <c r="CP651" s="35"/>
      <c r="CQ651" s="35"/>
      <c r="CR651" s="35"/>
      <c r="CS651" s="35"/>
      <c r="CT651" s="35"/>
      <c r="CU651" s="35"/>
      <c r="CV651" s="35"/>
      <c r="CW651" s="35"/>
      <c r="CX651" s="35"/>
      <c r="CY651" s="35"/>
      <c r="CZ651" s="35"/>
      <c r="DA651" s="35"/>
      <c r="DB651" s="35"/>
      <c r="DC651" s="35"/>
      <c r="DD651" s="35"/>
      <c r="DE651" s="35"/>
      <c r="DF651" s="35"/>
      <c r="DG651" s="35"/>
      <c r="DH651" s="35"/>
      <c r="DI651" s="35"/>
      <c r="DJ651" s="35"/>
      <c r="DK651" s="35"/>
      <c r="DL651" s="35"/>
      <c r="DM651" s="35"/>
      <c r="DN651" s="35"/>
      <c r="DO651" s="35"/>
      <c r="DP651" s="35"/>
      <c r="DQ651" s="35"/>
      <c r="DR651" s="35"/>
      <c r="DS651" s="35"/>
      <c r="DT651" s="35"/>
      <c r="DU651" s="35"/>
      <c r="DV651" s="35"/>
      <c r="DW651" s="35"/>
      <c r="DX651" s="35"/>
      <c r="DY651" s="35"/>
      <c r="DZ651" s="35"/>
      <c r="EA651" s="35"/>
      <c r="EB651" s="35"/>
      <c r="EC651" s="35"/>
      <c r="ED651" s="35"/>
      <c r="EE651" s="35"/>
      <c r="EF651" s="35"/>
      <c r="EG651" s="35"/>
      <c r="EH651" s="35"/>
      <c r="EI651" s="35"/>
      <c r="EJ651" s="35"/>
      <c r="EK651" s="35"/>
      <c r="EL651" s="35"/>
      <c r="EM651" s="35"/>
      <c r="EN651" s="35"/>
      <c r="EO651" s="35"/>
      <c r="EP651" s="35"/>
      <c r="EQ651" s="35"/>
      <c r="ER651" s="35"/>
      <c r="ES651" s="35"/>
      <c r="ET651" s="35"/>
      <c r="EU651" s="35"/>
      <c r="EV651" s="35"/>
      <c r="EW651" s="35"/>
      <c r="EX651" s="35"/>
      <c r="EY651" s="35"/>
      <c r="EZ651" s="35"/>
      <c r="FA651" s="35"/>
      <c r="FB651" s="35"/>
      <c r="FC651" s="35"/>
      <c r="FD651" s="35"/>
      <c r="FE651" s="35"/>
      <c r="FF651" s="35"/>
      <c r="FG651" s="35"/>
      <c r="FH651" s="35"/>
      <c r="FI651" s="35"/>
      <c r="FJ651" s="35"/>
      <c r="FK651" s="35"/>
      <c r="FL651" s="35"/>
      <c r="FM651" s="35"/>
      <c r="FN651" s="35"/>
      <c r="FO651" s="35"/>
      <c r="FP651" s="35"/>
      <c r="FQ651" s="35"/>
      <c r="FR651" s="35"/>
      <c r="FS651" s="35"/>
      <c r="FT651" s="35"/>
      <c r="FU651" s="35"/>
      <c r="FV651" s="35"/>
      <c r="FW651" s="35"/>
      <c r="FX651" s="35"/>
      <c r="FY651" s="35"/>
      <c r="FZ651" s="35"/>
      <c r="GA651" s="35"/>
      <c r="GB651" s="35"/>
      <c r="GC651" s="35"/>
      <c r="GD651" s="35"/>
      <c r="GE651" s="35"/>
      <c r="GF651" s="35"/>
      <c r="GG651" s="35"/>
      <c r="GH651" s="35"/>
      <c r="GI651" s="35"/>
      <c r="GJ651" s="35"/>
      <c r="GK651" s="35"/>
      <c r="GL651" s="35"/>
      <c r="GM651" s="35"/>
      <c r="GN651" s="35"/>
      <c r="GO651" s="35"/>
      <c r="GP651" s="35"/>
      <c r="GQ651" s="35"/>
      <c r="GR651" s="35"/>
      <c r="GS651" s="35"/>
      <c r="GT651" s="35"/>
      <c r="GU651" s="35"/>
      <c r="GV651" s="35"/>
      <c r="GW651" s="35"/>
      <c r="GX651" s="35"/>
      <c r="GY651" s="35"/>
      <c r="GZ651" s="35"/>
      <c r="HA651" s="35"/>
      <c r="HB651" s="35"/>
      <c r="HC651" s="35"/>
      <c r="HD651" s="35"/>
      <c r="HE651" s="35"/>
      <c r="HF651" s="35"/>
      <c r="HG651" s="35"/>
      <c r="HH651" s="35"/>
      <c r="HI651" s="35"/>
      <c r="HJ651" s="35"/>
      <c r="HK651" s="35"/>
      <c r="HL651" s="35"/>
      <c r="HM651" s="35"/>
      <c r="HN651" s="35"/>
      <c r="HO651" s="35"/>
      <c r="HP651" s="35"/>
      <c r="HQ651" s="35"/>
      <c r="HR651" s="35"/>
      <c r="HS651" s="35"/>
      <c r="HT651" s="35"/>
      <c r="HU651" s="35"/>
      <c r="HV651" s="35"/>
      <c r="HW651" s="35"/>
      <c r="HX651" s="35"/>
      <c r="HY651" s="35"/>
      <c r="HZ651" s="35"/>
      <c r="IA651" s="35"/>
      <c r="IB651" s="35"/>
      <c r="IC651" s="35"/>
      <c r="ID651" s="35"/>
      <c r="IE651" s="35"/>
      <c r="IF651" s="35"/>
      <c r="IG651" s="35"/>
      <c r="IH651" s="35"/>
      <c r="II651" s="35"/>
      <c r="IJ651" s="35"/>
      <c r="IK651" s="35"/>
      <c r="IL651" s="35"/>
      <c r="IM651" s="35"/>
    </row>
    <row r="652" spans="1:247" s="29" customFormat="1" ht="75" customHeight="1">
      <c r="A652" s="42">
        <v>3</v>
      </c>
      <c r="B652" s="24" t="s">
        <v>924</v>
      </c>
      <c r="C652" s="42" t="s">
        <v>925</v>
      </c>
      <c r="D652" s="256">
        <v>1500</v>
      </c>
      <c r="E652" s="120"/>
      <c r="F652" s="17" t="s">
        <v>926</v>
      </c>
      <c r="G652" s="42" t="s">
        <v>927</v>
      </c>
      <c r="H652" s="42" t="s">
        <v>919</v>
      </c>
      <c r="I652" s="182"/>
      <c r="J652" s="36"/>
      <c r="K652" s="36"/>
      <c r="L652" s="36"/>
      <c r="M652" s="36"/>
      <c r="N652" s="36"/>
      <c r="O652" s="36"/>
      <c r="P652" s="36"/>
      <c r="Q652" s="36"/>
      <c r="R652" s="36"/>
      <c r="S652" s="36"/>
      <c r="T652" s="36"/>
      <c r="U652" s="36"/>
      <c r="V652" s="36"/>
      <c r="W652" s="36"/>
      <c r="X652" s="36"/>
      <c r="Y652" s="36"/>
      <c r="Z652" s="36"/>
      <c r="AA652" s="36"/>
      <c r="AB652" s="36"/>
      <c r="AC652" s="36"/>
      <c r="AD652" s="36"/>
      <c r="AE652" s="36"/>
      <c r="AF652" s="36"/>
      <c r="AG652" s="36"/>
      <c r="AH652" s="36"/>
      <c r="AI652" s="36"/>
      <c r="AJ652" s="36"/>
      <c r="AK652" s="36"/>
      <c r="AL652" s="36"/>
      <c r="AM652" s="36"/>
      <c r="AN652" s="35"/>
      <c r="AO652" s="35"/>
      <c r="AP652" s="35"/>
      <c r="AQ652" s="35"/>
      <c r="AR652" s="35"/>
      <c r="AS652" s="35"/>
      <c r="AT652" s="35"/>
      <c r="AU652" s="35"/>
      <c r="AV652" s="35"/>
      <c r="AW652" s="35"/>
      <c r="AX652" s="35"/>
      <c r="AY652" s="35"/>
      <c r="AZ652" s="35"/>
      <c r="BA652" s="35"/>
      <c r="BB652" s="35"/>
      <c r="BC652" s="35"/>
      <c r="BD652" s="35"/>
      <c r="BE652" s="35"/>
      <c r="BF652" s="35"/>
      <c r="BG652" s="35"/>
      <c r="BH652" s="35"/>
      <c r="BI652" s="35"/>
      <c r="BJ652" s="35"/>
      <c r="BK652" s="35"/>
      <c r="BL652" s="35"/>
      <c r="BM652" s="35"/>
      <c r="BN652" s="35"/>
      <c r="BO652" s="35"/>
      <c r="BP652" s="35"/>
      <c r="BQ652" s="35"/>
      <c r="BR652" s="35"/>
      <c r="BS652" s="35"/>
      <c r="BT652" s="35"/>
      <c r="BU652" s="35"/>
      <c r="BV652" s="35"/>
      <c r="BW652" s="35"/>
      <c r="BX652" s="35"/>
      <c r="BY652" s="35"/>
      <c r="BZ652" s="35"/>
      <c r="CA652" s="35"/>
      <c r="CB652" s="35"/>
      <c r="CC652" s="35"/>
      <c r="CD652" s="35"/>
      <c r="CE652" s="35"/>
      <c r="CF652" s="35"/>
      <c r="CG652" s="35"/>
      <c r="CH652" s="35"/>
      <c r="CI652" s="35"/>
      <c r="CJ652" s="35"/>
      <c r="CK652" s="35"/>
      <c r="CL652" s="35"/>
      <c r="CM652" s="35"/>
      <c r="CN652" s="35"/>
      <c r="CO652" s="35"/>
      <c r="CP652" s="35"/>
      <c r="CQ652" s="35"/>
      <c r="CR652" s="35"/>
      <c r="CS652" s="35"/>
      <c r="CT652" s="35"/>
      <c r="CU652" s="35"/>
      <c r="CV652" s="35"/>
      <c r="CW652" s="35"/>
      <c r="CX652" s="35"/>
      <c r="CY652" s="35"/>
      <c r="CZ652" s="35"/>
      <c r="DA652" s="35"/>
      <c r="DB652" s="35"/>
      <c r="DC652" s="35"/>
      <c r="DD652" s="35"/>
      <c r="DE652" s="35"/>
      <c r="DF652" s="35"/>
      <c r="DG652" s="35"/>
      <c r="DH652" s="35"/>
      <c r="DI652" s="35"/>
      <c r="DJ652" s="35"/>
      <c r="DK652" s="35"/>
      <c r="DL652" s="35"/>
      <c r="DM652" s="35"/>
      <c r="DN652" s="35"/>
      <c r="DO652" s="35"/>
      <c r="DP652" s="35"/>
      <c r="DQ652" s="35"/>
      <c r="DR652" s="35"/>
      <c r="DS652" s="35"/>
      <c r="DT652" s="35"/>
      <c r="DU652" s="35"/>
      <c r="DV652" s="35"/>
      <c r="DW652" s="35"/>
      <c r="DX652" s="35"/>
      <c r="DY652" s="35"/>
      <c r="DZ652" s="35"/>
      <c r="EA652" s="35"/>
      <c r="EB652" s="35"/>
      <c r="EC652" s="35"/>
      <c r="ED652" s="35"/>
      <c r="EE652" s="35"/>
      <c r="EF652" s="35"/>
      <c r="EG652" s="35"/>
      <c r="EH652" s="35"/>
      <c r="EI652" s="35"/>
      <c r="EJ652" s="35"/>
      <c r="EK652" s="35"/>
      <c r="EL652" s="35"/>
      <c r="EM652" s="35"/>
      <c r="EN652" s="35"/>
      <c r="EO652" s="35"/>
      <c r="EP652" s="35"/>
      <c r="EQ652" s="35"/>
      <c r="ER652" s="35"/>
      <c r="ES652" s="35"/>
      <c r="ET652" s="35"/>
      <c r="EU652" s="35"/>
      <c r="EV652" s="35"/>
      <c r="EW652" s="35"/>
      <c r="EX652" s="35"/>
      <c r="EY652" s="35"/>
      <c r="EZ652" s="35"/>
      <c r="FA652" s="35"/>
      <c r="FB652" s="35"/>
      <c r="FC652" s="35"/>
      <c r="FD652" s="35"/>
      <c r="FE652" s="35"/>
      <c r="FF652" s="35"/>
      <c r="FG652" s="35"/>
      <c r="FH652" s="35"/>
      <c r="FI652" s="35"/>
      <c r="FJ652" s="35"/>
      <c r="FK652" s="35"/>
      <c r="FL652" s="35"/>
      <c r="FM652" s="35"/>
      <c r="FN652" s="35"/>
      <c r="FO652" s="35"/>
      <c r="FP652" s="35"/>
      <c r="FQ652" s="35"/>
      <c r="FR652" s="35"/>
      <c r="FS652" s="35"/>
      <c r="FT652" s="35"/>
      <c r="FU652" s="35"/>
      <c r="FV652" s="35"/>
      <c r="FW652" s="35"/>
      <c r="FX652" s="35"/>
      <c r="FY652" s="35"/>
      <c r="FZ652" s="35"/>
      <c r="GA652" s="35"/>
      <c r="GB652" s="35"/>
      <c r="GC652" s="35"/>
      <c r="GD652" s="35"/>
      <c r="GE652" s="35"/>
      <c r="GF652" s="35"/>
      <c r="GG652" s="35"/>
      <c r="GH652" s="35"/>
      <c r="GI652" s="35"/>
      <c r="GJ652" s="35"/>
      <c r="GK652" s="35"/>
      <c r="GL652" s="35"/>
      <c r="GM652" s="35"/>
      <c r="GN652" s="35"/>
      <c r="GO652" s="35"/>
      <c r="GP652" s="35"/>
      <c r="GQ652" s="35"/>
      <c r="GR652" s="35"/>
      <c r="GS652" s="35"/>
      <c r="GT652" s="35"/>
      <c r="GU652" s="35"/>
      <c r="GV652" s="35"/>
      <c r="GW652" s="35"/>
      <c r="GX652" s="35"/>
      <c r="GY652" s="35"/>
      <c r="GZ652" s="35"/>
      <c r="HA652" s="35"/>
      <c r="HB652" s="35"/>
      <c r="HC652" s="35"/>
      <c r="HD652" s="35"/>
      <c r="HE652" s="35"/>
      <c r="HF652" s="35"/>
      <c r="HG652" s="35"/>
      <c r="HH652" s="35"/>
      <c r="HI652" s="35"/>
      <c r="HJ652" s="35"/>
      <c r="HK652" s="35"/>
      <c r="HL652" s="35"/>
      <c r="HM652" s="35"/>
      <c r="HN652" s="35"/>
      <c r="HO652" s="35"/>
      <c r="HP652" s="35"/>
      <c r="HQ652" s="35"/>
      <c r="HR652" s="35"/>
      <c r="HS652" s="35"/>
      <c r="HT652" s="35"/>
      <c r="HU652" s="35"/>
      <c r="HV652" s="35"/>
      <c r="HW652" s="35"/>
      <c r="HX652" s="35"/>
      <c r="HY652" s="35"/>
      <c r="HZ652" s="35"/>
      <c r="IA652" s="35"/>
      <c r="IB652" s="35"/>
      <c r="IC652" s="35"/>
      <c r="ID652" s="35"/>
      <c r="IE652" s="35"/>
      <c r="IF652" s="35"/>
      <c r="IG652" s="35"/>
      <c r="IH652" s="35"/>
      <c r="II652" s="35"/>
      <c r="IJ652" s="35"/>
      <c r="IK652" s="35"/>
      <c r="IL652" s="35"/>
      <c r="IM652" s="35"/>
    </row>
    <row r="653" spans="1:247" s="29" customFormat="1" ht="56.45" customHeight="1">
      <c r="A653" s="42">
        <v>4</v>
      </c>
      <c r="B653" s="24" t="s">
        <v>928</v>
      </c>
      <c r="C653" s="42" t="s">
        <v>929</v>
      </c>
      <c r="D653" s="256">
        <v>300</v>
      </c>
      <c r="E653" s="42" t="s">
        <v>921</v>
      </c>
      <c r="F653" s="42" t="s">
        <v>930</v>
      </c>
      <c r="G653" s="42" t="s">
        <v>931</v>
      </c>
      <c r="H653" s="120"/>
      <c r="I653" s="182"/>
      <c r="J653" s="36"/>
      <c r="K653" s="36"/>
      <c r="L653" s="36"/>
      <c r="M653" s="36"/>
      <c r="N653" s="36"/>
      <c r="O653" s="36"/>
      <c r="P653" s="36"/>
      <c r="Q653" s="36"/>
      <c r="R653" s="36"/>
      <c r="S653" s="36"/>
      <c r="T653" s="36"/>
      <c r="U653" s="36"/>
      <c r="V653" s="36"/>
      <c r="W653" s="36"/>
      <c r="X653" s="36"/>
      <c r="Y653" s="36"/>
      <c r="Z653" s="36"/>
      <c r="AA653" s="36"/>
      <c r="AB653" s="36"/>
      <c r="AC653" s="36"/>
      <c r="AD653" s="36"/>
      <c r="AE653" s="36"/>
      <c r="AF653" s="36"/>
      <c r="AG653" s="36"/>
      <c r="AH653" s="36"/>
      <c r="AI653" s="36"/>
      <c r="AJ653" s="36"/>
      <c r="AK653" s="36"/>
      <c r="AL653" s="36"/>
      <c r="AM653" s="36"/>
      <c r="AN653" s="35"/>
      <c r="AO653" s="35"/>
      <c r="AP653" s="35"/>
      <c r="AQ653" s="35"/>
      <c r="AR653" s="35"/>
      <c r="AS653" s="35"/>
      <c r="AT653" s="35"/>
      <c r="AU653" s="35"/>
      <c r="AV653" s="35"/>
      <c r="AW653" s="35"/>
      <c r="AX653" s="35"/>
      <c r="AY653" s="35"/>
      <c r="AZ653" s="35"/>
      <c r="BA653" s="35"/>
      <c r="BB653" s="35"/>
      <c r="BC653" s="35"/>
      <c r="BD653" s="35"/>
      <c r="BE653" s="35"/>
      <c r="BF653" s="35"/>
      <c r="BG653" s="35"/>
      <c r="BH653" s="35"/>
      <c r="BI653" s="35"/>
      <c r="BJ653" s="35"/>
      <c r="BK653" s="35"/>
      <c r="BL653" s="35"/>
      <c r="BM653" s="35"/>
      <c r="BN653" s="35"/>
      <c r="BO653" s="35"/>
      <c r="BP653" s="35"/>
      <c r="BQ653" s="35"/>
      <c r="BR653" s="35"/>
      <c r="BS653" s="35"/>
      <c r="BT653" s="35"/>
      <c r="BU653" s="35"/>
      <c r="BV653" s="35"/>
      <c r="BW653" s="35"/>
      <c r="BX653" s="35"/>
      <c r="BY653" s="35"/>
      <c r="BZ653" s="35"/>
      <c r="CA653" s="35"/>
      <c r="CB653" s="35"/>
      <c r="CC653" s="35"/>
      <c r="CD653" s="35"/>
      <c r="CE653" s="35"/>
      <c r="CF653" s="35"/>
      <c r="CG653" s="35"/>
      <c r="CH653" s="35"/>
      <c r="CI653" s="35"/>
      <c r="CJ653" s="35"/>
      <c r="CK653" s="35"/>
      <c r="CL653" s="35"/>
      <c r="CM653" s="35"/>
      <c r="CN653" s="35"/>
      <c r="CO653" s="35"/>
      <c r="CP653" s="35"/>
      <c r="CQ653" s="35"/>
      <c r="CR653" s="35"/>
      <c r="CS653" s="35"/>
      <c r="CT653" s="35"/>
      <c r="CU653" s="35"/>
      <c r="CV653" s="35"/>
      <c r="CW653" s="35"/>
      <c r="CX653" s="35"/>
      <c r="CY653" s="35"/>
      <c r="CZ653" s="35"/>
      <c r="DA653" s="35"/>
      <c r="DB653" s="35"/>
      <c r="DC653" s="35"/>
      <c r="DD653" s="35"/>
      <c r="DE653" s="35"/>
      <c r="DF653" s="35"/>
      <c r="DG653" s="35"/>
      <c r="DH653" s="35"/>
      <c r="DI653" s="35"/>
      <c r="DJ653" s="35"/>
      <c r="DK653" s="35"/>
      <c r="DL653" s="35"/>
      <c r="DM653" s="35"/>
      <c r="DN653" s="35"/>
      <c r="DO653" s="35"/>
      <c r="DP653" s="35"/>
      <c r="DQ653" s="35"/>
      <c r="DR653" s="35"/>
      <c r="DS653" s="35"/>
      <c r="DT653" s="35"/>
      <c r="DU653" s="35"/>
      <c r="DV653" s="35"/>
      <c r="DW653" s="35"/>
      <c r="DX653" s="35"/>
      <c r="DY653" s="35"/>
      <c r="DZ653" s="35"/>
      <c r="EA653" s="35"/>
      <c r="EB653" s="35"/>
      <c r="EC653" s="35"/>
      <c r="ED653" s="35"/>
      <c r="EE653" s="35"/>
      <c r="EF653" s="35"/>
      <c r="EG653" s="35"/>
      <c r="EH653" s="35"/>
      <c r="EI653" s="35"/>
      <c r="EJ653" s="35"/>
      <c r="EK653" s="35"/>
      <c r="EL653" s="35"/>
      <c r="EM653" s="35"/>
      <c r="EN653" s="35"/>
      <c r="EO653" s="35"/>
      <c r="EP653" s="35"/>
      <c r="EQ653" s="35"/>
      <c r="ER653" s="35"/>
      <c r="ES653" s="35"/>
      <c r="ET653" s="35"/>
      <c r="EU653" s="35"/>
      <c r="EV653" s="35"/>
      <c r="EW653" s="35"/>
      <c r="EX653" s="35"/>
      <c r="EY653" s="35"/>
      <c r="EZ653" s="35"/>
      <c r="FA653" s="35"/>
      <c r="FB653" s="35"/>
      <c r="FC653" s="35"/>
      <c r="FD653" s="35"/>
      <c r="FE653" s="35"/>
      <c r="FF653" s="35"/>
      <c r="FG653" s="35"/>
      <c r="FH653" s="35"/>
      <c r="FI653" s="35"/>
      <c r="FJ653" s="35"/>
      <c r="FK653" s="35"/>
      <c r="FL653" s="35"/>
      <c r="FM653" s="35"/>
      <c r="FN653" s="35"/>
      <c r="FO653" s="35"/>
      <c r="FP653" s="35"/>
      <c r="FQ653" s="35"/>
      <c r="FR653" s="35"/>
      <c r="FS653" s="35"/>
      <c r="FT653" s="35"/>
      <c r="FU653" s="35"/>
      <c r="FV653" s="35"/>
      <c r="FW653" s="35"/>
      <c r="FX653" s="35"/>
      <c r="FY653" s="35"/>
      <c r="FZ653" s="35"/>
      <c r="GA653" s="35"/>
      <c r="GB653" s="35"/>
      <c r="GC653" s="35"/>
      <c r="GD653" s="35"/>
      <c r="GE653" s="35"/>
      <c r="GF653" s="35"/>
      <c r="GG653" s="35"/>
      <c r="GH653" s="35"/>
      <c r="GI653" s="35"/>
      <c r="GJ653" s="35"/>
      <c r="GK653" s="35"/>
      <c r="GL653" s="35"/>
      <c r="GM653" s="35"/>
      <c r="GN653" s="35"/>
      <c r="GO653" s="35"/>
      <c r="GP653" s="35"/>
      <c r="GQ653" s="35"/>
      <c r="GR653" s="35"/>
      <c r="GS653" s="35"/>
      <c r="GT653" s="35"/>
      <c r="GU653" s="35"/>
      <c r="GV653" s="35"/>
      <c r="GW653" s="35"/>
      <c r="GX653" s="35"/>
      <c r="GY653" s="35"/>
      <c r="GZ653" s="35"/>
      <c r="HA653" s="35"/>
      <c r="HB653" s="35"/>
      <c r="HC653" s="35"/>
      <c r="HD653" s="35"/>
      <c r="HE653" s="35"/>
      <c r="HF653" s="35"/>
      <c r="HG653" s="35"/>
      <c r="HH653" s="35"/>
      <c r="HI653" s="35"/>
      <c r="HJ653" s="35"/>
      <c r="HK653" s="35"/>
      <c r="HL653" s="35"/>
      <c r="HM653" s="35"/>
      <c r="HN653" s="35"/>
      <c r="HO653" s="35"/>
      <c r="HP653" s="35"/>
      <c r="HQ653" s="35"/>
      <c r="HR653" s="35"/>
      <c r="HS653" s="35"/>
      <c r="HT653" s="35"/>
      <c r="HU653" s="35"/>
      <c r="HV653" s="35"/>
      <c r="HW653" s="35"/>
      <c r="HX653" s="35"/>
      <c r="HY653" s="35"/>
      <c r="HZ653" s="35"/>
      <c r="IA653" s="35"/>
      <c r="IB653" s="35"/>
      <c r="IC653" s="35"/>
      <c r="ID653" s="35"/>
      <c r="IE653" s="35"/>
      <c r="IF653" s="35"/>
      <c r="IG653" s="35"/>
      <c r="IH653" s="35"/>
      <c r="II653" s="35"/>
      <c r="IJ653" s="35"/>
      <c r="IK653" s="35"/>
      <c r="IL653" s="35"/>
      <c r="IM653" s="35"/>
    </row>
    <row r="654" spans="1:247" s="29" customFormat="1" ht="82.5" customHeight="1">
      <c r="A654" s="42">
        <v>5</v>
      </c>
      <c r="B654" s="24" t="s">
        <v>932</v>
      </c>
      <c r="C654" s="42" t="s">
        <v>933</v>
      </c>
      <c r="D654" s="256">
        <v>600</v>
      </c>
      <c r="E654" s="430" t="s">
        <v>934</v>
      </c>
      <c r="F654" s="17" t="s">
        <v>935</v>
      </c>
      <c r="G654" s="42" t="s">
        <v>936</v>
      </c>
      <c r="H654" s="42" t="s">
        <v>919</v>
      </c>
      <c r="I654" s="182"/>
      <c r="J654" s="36"/>
      <c r="K654" s="36"/>
      <c r="L654" s="36"/>
      <c r="M654" s="36"/>
      <c r="N654" s="36"/>
      <c r="O654" s="36"/>
      <c r="P654" s="36"/>
      <c r="Q654" s="36"/>
      <c r="R654" s="36"/>
      <c r="S654" s="36"/>
      <c r="T654" s="36"/>
      <c r="U654" s="36"/>
      <c r="V654" s="36"/>
      <c r="W654" s="36"/>
      <c r="X654" s="36"/>
      <c r="Y654" s="36"/>
      <c r="Z654" s="36"/>
      <c r="AA654" s="36"/>
      <c r="AB654" s="36"/>
      <c r="AC654" s="36"/>
      <c r="AD654" s="36"/>
      <c r="AE654" s="36"/>
      <c r="AF654" s="36"/>
      <c r="AG654" s="36"/>
      <c r="AH654" s="36"/>
      <c r="AI654" s="36"/>
      <c r="AJ654" s="36"/>
      <c r="AK654" s="36"/>
      <c r="AL654" s="36"/>
      <c r="AM654" s="36"/>
      <c r="AN654" s="35"/>
      <c r="AO654" s="35"/>
      <c r="AP654" s="35"/>
      <c r="AQ654" s="35"/>
      <c r="AR654" s="35"/>
      <c r="AS654" s="35"/>
      <c r="AT654" s="35"/>
      <c r="AU654" s="35"/>
      <c r="AV654" s="35"/>
      <c r="AW654" s="35"/>
      <c r="AX654" s="35"/>
      <c r="AY654" s="35"/>
      <c r="AZ654" s="35"/>
      <c r="BA654" s="35"/>
      <c r="BB654" s="35"/>
      <c r="BC654" s="35"/>
      <c r="BD654" s="35"/>
      <c r="BE654" s="35"/>
      <c r="BF654" s="35"/>
      <c r="BG654" s="35"/>
      <c r="BH654" s="35"/>
      <c r="BI654" s="35"/>
      <c r="BJ654" s="35"/>
      <c r="BK654" s="35"/>
      <c r="BL654" s="35"/>
      <c r="BM654" s="35"/>
      <c r="BN654" s="35"/>
      <c r="BO654" s="35"/>
      <c r="BP654" s="35"/>
      <c r="BQ654" s="35"/>
      <c r="BR654" s="35"/>
      <c r="BS654" s="35"/>
      <c r="BT654" s="35"/>
      <c r="BU654" s="35"/>
      <c r="BV654" s="35"/>
      <c r="BW654" s="35"/>
      <c r="BX654" s="35"/>
      <c r="BY654" s="35"/>
      <c r="BZ654" s="35"/>
      <c r="CA654" s="35"/>
      <c r="CB654" s="35"/>
      <c r="CC654" s="35"/>
      <c r="CD654" s="35"/>
      <c r="CE654" s="35"/>
      <c r="CF654" s="35"/>
      <c r="CG654" s="35"/>
      <c r="CH654" s="35"/>
      <c r="CI654" s="35"/>
      <c r="CJ654" s="35"/>
      <c r="CK654" s="35"/>
      <c r="CL654" s="35"/>
      <c r="CM654" s="35"/>
      <c r="CN654" s="35"/>
      <c r="CO654" s="35"/>
      <c r="CP654" s="35"/>
      <c r="CQ654" s="35"/>
      <c r="CR654" s="35"/>
      <c r="CS654" s="35"/>
      <c r="CT654" s="35"/>
      <c r="CU654" s="35"/>
      <c r="CV654" s="35"/>
      <c r="CW654" s="35"/>
      <c r="CX654" s="35"/>
      <c r="CY654" s="35"/>
      <c r="CZ654" s="35"/>
      <c r="DA654" s="35"/>
      <c r="DB654" s="35"/>
      <c r="DC654" s="35"/>
      <c r="DD654" s="35"/>
      <c r="DE654" s="35"/>
      <c r="DF654" s="35"/>
      <c r="DG654" s="35"/>
      <c r="DH654" s="35"/>
      <c r="DI654" s="35"/>
      <c r="DJ654" s="35"/>
      <c r="DK654" s="35"/>
      <c r="DL654" s="35"/>
      <c r="DM654" s="35"/>
      <c r="DN654" s="35"/>
      <c r="DO654" s="35"/>
      <c r="DP654" s="35"/>
      <c r="DQ654" s="35"/>
      <c r="DR654" s="35"/>
      <c r="DS654" s="35"/>
      <c r="DT654" s="35"/>
      <c r="DU654" s="35"/>
      <c r="DV654" s="35"/>
      <c r="DW654" s="35"/>
      <c r="DX654" s="35"/>
      <c r="DY654" s="35"/>
      <c r="DZ654" s="35"/>
      <c r="EA654" s="35"/>
      <c r="EB654" s="35"/>
      <c r="EC654" s="35"/>
      <c r="ED654" s="35"/>
      <c r="EE654" s="35"/>
      <c r="EF654" s="35"/>
      <c r="EG654" s="35"/>
      <c r="EH654" s="35"/>
      <c r="EI654" s="35"/>
      <c r="EJ654" s="35"/>
      <c r="EK654" s="35"/>
      <c r="EL654" s="35"/>
      <c r="EM654" s="35"/>
      <c r="EN654" s="35"/>
      <c r="EO654" s="35"/>
      <c r="EP654" s="35"/>
      <c r="EQ654" s="35"/>
      <c r="ER654" s="35"/>
      <c r="ES654" s="35"/>
      <c r="ET654" s="35"/>
      <c r="EU654" s="35"/>
      <c r="EV654" s="35"/>
      <c r="EW654" s="35"/>
      <c r="EX654" s="35"/>
      <c r="EY654" s="35"/>
      <c r="EZ654" s="35"/>
      <c r="FA654" s="35"/>
      <c r="FB654" s="35"/>
      <c r="FC654" s="35"/>
      <c r="FD654" s="35"/>
      <c r="FE654" s="35"/>
      <c r="FF654" s="35"/>
      <c r="FG654" s="35"/>
      <c r="FH654" s="35"/>
      <c r="FI654" s="35"/>
      <c r="FJ654" s="35"/>
      <c r="FK654" s="35"/>
      <c r="FL654" s="35"/>
      <c r="FM654" s="35"/>
      <c r="FN654" s="35"/>
      <c r="FO654" s="35"/>
      <c r="FP654" s="35"/>
      <c r="FQ654" s="35"/>
      <c r="FR654" s="35"/>
      <c r="FS654" s="35"/>
      <c r="FT654" s="35"/>
      <c r="FU654" s="35"/>
      <c r="FV654" s="35"/>
      <c r="FW654" s="35"/>
      <c r="FX654" s="35"/>
      <c r="FY654" s="35"/>
      <c r="FZ654" s="35"/>
      <c r="GA654" s="35"/>
      <c r="GB654" s="35"/>
      <c r="GC654" s="35"/>
      <c r="GD654" s="35"/>
      <c r="GE654" s="35"/>
      <c r="GF654" s="35"/>
      <c r="GG654" s="35"/>
      <c r="GH654" s="35"/>
      <c r="GI654" s="35"/>
      <c r="GJ654" s="35"/>
      <c r="GK654" s="35"/>
      <c r="GL654" s="35"/>
      <c r="GM654" s="35"/>
      <c r="GN654" s="35"/>
      <c r="GO654" s="35"/>
      <c r="GP654" s="35"/>
      <c r="GQ654" s="35"/>
      <c r="GR654" s="35"/>
      <c r="GS654" s="35"/>
      <c r="GT654" s="35"/>
      <c r="GU654" s="35"/>
      <c r="GV654" s="35"/>
      <c r="GW654" s="35"/>
      <c r="GX654" s="35"/>
      <c r="GY654" s="35"/>
      <c r="GZ654" s="35"/>
      <c r="HA654" s="35"/>
      <c r="HB654" s="35"/>
      <c r="HC654" s="35"/>
      <c r="HD654" s="35"/>
      <c r="HE654" s="35"/>
      <c r="HF654" s="35"/>
      <c r="HG654" s="35"/>
      <c r="HH654" s="35"/>
      <c r="HI654" s="35"/>
      <c r="HJ654" s="35"/>
      <c r="HK654" s="35"/>
      <c r="HL654" s="35"/>
      <c r="HM654" s="35"/>
      <c r="HN654" s="35"/>
      <c r="HO654" s="35"/>
      <c r="HP654" s="35"/>
      <c r="HQ654" s="35"/>
      <c r="HR654" s="35"/>
      <c r="HS654" s="35"/>
      <c r="HT654" s="35"/>
      <c r="HU654" s="35"/>
      <c r="HV654" s="35"/>
      <c r="HW654" s="35"/>
      <c r="HX654" s="35"/>
      <c r="HY654" s="35"/>
      <c r="HZ654" s="35"/>
      <c r="IA654" s="35"/>
      <c r="IB654" s="35"/>
      <c r="IC654" s="35"/>
      <c r="ID654" s="35"/>
      <c r="IE654" s="35"/>
      <c r="IF654" s="35"/>
      <c r="IG654" s="35"/>
      <c r="IH654" s="35"/>
      <c r="II654" s="35"/>
      <c r="IJ654" s="35"/>
      <c r="IK654" s="35"/>
      <c r="IL654" s="35"/>
      <c r="IM654" s="35"/>
    </row>
    <row r="655" spans="1:247" s="29" customFormat="1" ht="76.5" customHeight="1">
      <c r="A655" s="42">
        <v>6</v>
      </c>
      <c r="B655" s="24" t="s">
        <v>937</v>
      </c>
      <c r="C655" s="42" t="s">
        <v>938</v>
      </c>
      <c r="D655" s="256">
        <v>500</v>
      </c>
      <c r="E655" s="431"/>
      <c r="F655" s="17" t="s">
        <v>939</v>
      </c>
      <c r="G655" s="42" t="s">
        <v>940</v>
      </c>
      <c r="H655" s="42" t="s">
        <v>919</v>
      </c>
      <c r="I655" s="182"/>
      <c r="J655" s="36"/>
      <c r="K655" s="36"/>
      <c r="L655" s="36"/>
      <c r="M655" s="36"/>
      <c r="N655" s="36"/>
      <c r="O655" s="36"/>
      <c r="P655" s="36"/>
      <c r="Q655" s="36"/>
      <c r="R655" s="36"/>
      <c r="S655" s="36"/>
      <c r="T655" s="36"/>
      <c r="U655" s="36"/>
      <c r="V655" s="36"/>
      <c r="W655" s="36"/>
      <c r="X655" s="36"/>
      <c r="Y655" s="36"/>
      <c r="Z655" s="36"/>
      <c r="AA655" s="36"/>
      <c r="AB655" s="36"/>
      <c r="AC655" s="36"/>
      <c r="AD655" s="36"/>
      <c r="AE655" s="36"/>
      <c r="AF655" s="36"/>
      <c r="AG655" s="36"/>
      <c r="AH655" s="36"/>
      <c r="AI655" s="36"/>
      <c r="AJ655" s="36"/>
      <c r="AK655" s="36"/>
      <c r="AL655" s="36"/>
      <c r="AM655" s="36"/>
      <c r="AN655" s="35"/>
      <c r="AO655" s="35"/>
      <c r="AP655" s="35"/>
      <c r="AQ655" s="35"/>
      <c r="AR655" s="35"/>
      <c r="AS655" s="35"/>
      <c r="AT655" s="35"/>
      <c r="AU655" s="35"/>
      <c r="AV655" s="35"/>
      <c r="AW655" s="35"/>
      <c r="AX655" s="35"/>
      <c r="AY655" s="35"/>
      <c r="AZ655" s="35"/>
      <c r="BA655" s="35"/>
      <c r="BB655" s="35"/>
      <c r="BC655" s="35"/>
      <c r="BD655" s="35"/>
      <c r="BE655" s="35"/>
      <c r="BF655" s="35"/>
      <c r="BG655" s="35"/>
      <c r="BH655" s="35"/>
      <c r="BI655" s="35"/>
      <c r="BJ655" s="35"/>
      <c r="BK655" s="35"/>
      <c r="BL655" s="35"/>
      <c r="BM655" s="35"/>
      <c r="BN655" s="35"/>
      <c r="BO655" s="35"/>
      <c r="BP655" s="35"/>
      <c r="BQ655" s="35"/>
      <c r="BR655" s="35"/>
      <c r="BS655" s="35"/>
      <c r="BT655" s="35"/>
      <c r="BU655" s="35"/>
      <c r="BV655" s="35"/>
      <c r="BW655" s="35"/>
      <c r="BX655" s="35"/>
      <c r="BY655" s="35"/>
      <c r="BZ655" s="35"/>
      <c r="CA655" s="35"/>
      <c r="CB655" s="35"/>
      <c r="CC655" s="35"/>
      <c r="CD655" s="35"/>
      <c r="CE655" s="35"/>
      <c r="CF655" s="35"/>
      <c r="CG655" s="35"/>
      <c r="CH655" s="35"/>
      <c r="CI655" s="35"/>
      <c r="CJ655" s="35"/>
      <c r="CK655" s="35"/>
      <c r="CL655" s="35"/>
      <c r="CM655" s="35"/>
      <c r="CN655" s="35"/>
      <c r="CO655" s="35"/>
      <c r="CP655" s="35"/>
      <c r="CQ655" s="35"/>
      <c r="CR655" s="35"/>
      <c r="CS655" s="35"/>
      <c r="CT655" s="35"/>
      <c r="CU655" s="35"/>
      <c r="CV655" s="35"/>
      <c r="CW655" s="35"/>
      <c r="CX655" s="35"/>
      <c r="CY655" s="35"/>
      <c r="CZ655" s="35"/>
      <c r="DA655" s="35"/>
      <c r="DB655" s="35"/>
      <c r="DC655" s="35"/>
      <c r="DD655" s="35"/>
      <c r="DE655" s="35"/>
      <c r="DF655" s="35"/>
      <c r="DG655" s="35"/>
      <c r="DH655" s="35"/>
      <c r="DI655" s="35"/>
      <c r="DJ655" s="35"/>
      <c r="DK655" s="35"/>
      <c r="DL655" s="35"/>
      <c r="DM655" s="35"/>
      <c r="DN655" s="35"/>
      <c r="DO655" s="35"/>
      <c r="DP655" s="35"/>
      <c r="DQ655" s="35"/>
      <c r="DR655" s="35"/>
      <c r="DS655" s="35"/>
      <c r="DT655" s="35"/>
      <c r="DU655" s="35"/>
      <c r="DV655" s="35"/>
      <c r="DW655" s="35"/>
      <c r="DX655" s="35"/>
      <c r="DY655" s="35"/>
      <c r="DZ655" s="35"/>
      <c r="EA655" s="35"/>
      <c r="EB655" s="35"/>
      <c r="EC655" s="35"/>
      <c r="ED655" s="35"/>
      <c r="EE655" s="35"/>
      <c r="EF655" s="35"/>
      <c r="EG655" s="35"/>
      <c r="EH655" s="35"/>
      <c r="EI655" s="35"/>
      <c r="EJ655" s="35"/>
      <c r="EK655" s="35"/>
      <c r="EL655" s="35"/>
      <c r="EM655" s="35"/>
      <c r="EN655" s="35"/>
      <c r="EO655" s="35"/>
      <c r="EP655" s="35"/>
      <c r="EQ655" s="35"/>
      <c r="ER655" s="35"/>
      <c r="ES655" s="35"/>
      <c r="ET655" s="35"/>
      <c r="EU655" s="35"/>
      <c r="EV655" s="35"/>
      <c r="EW655" s="35"/>
      <c r="EX655" s="35"/>
      <c r="EY655" s="35"/>
      <c r="EZ655" s="35"/>
      <c r="FA655" s="35"/>
      <c r="FB655" s="35"/>
      <c r="FC655" s="35"/>
      <c r="FD655" s="35"/>
      <c r="FE655" s="35"/>
      <c r="FF655" s="35"/>
      <c r="FG655" s="35"/>
      <c r="FH655" s="35"/>
      <c r="FI655" s="35"/>
      <c r="FJ655" s="35"/>
      <c r="FK655" s="35"/>
      <c r="FL655" s="35"/>
      <c r="FM655" s="35"/>
      <c r="FN655" s="35"/>
      <c r="FO655" s="35"/>
      <c r="FP655" s="35"/>
      <c r="FQ655" s="35"/>
      <c r="FR655" s="35"/>
      <c r="FS655" s="35"/>
      <c r="FT655" s="35"/>
      <c r="FU655" s="35"/>
      <c r="FV655" s="35"/>
      <c r="FW655" s="35"/>
      <c r="FX655" s="35"/>
      <c r="FY655" s="35"/>
      <c r="FZ655" s="35"/>
      <c r="GA655" s="35"/>
      <c r="GB655" s="35"/>
      <c r="GC655" s="35"/>
      <c r="GD655" s="35"/>
      <c r="GE655" s="35"/>
      <c r="GF655" s="35"/>
      <c r="GG655" s="35"/>
      <c r="GH655" s="35"/>
      <c r="GI655" s="35"/>
      <c r="GJ655" s="35"/>
      <c r="GK655" s="35"/>
      <c r="GL655" s="35"/>
      <c r="GM655" s="35"/>
      <c r="GN655" s="35"/>
      <c r="GO655" s="35"/>
      <c r="GP655" s="35"/>
      <c r="GQ655" s="35"/>
      <c r="GR655" s="35"/>
      <c r="GS655" s="35"/>
      <c r="GT655" s="35"/>
      <c r="GU655" s="35"/>
      <c r="GV655" s="35"/>
      <c r="GW655" s="35"/>
      <c r="GX655" s="35"/>
      <c r="GY655" s="35"/>
      <c r="GZ655" s="35"/>
      <c r="HA655" s="35"/>
      <c r="HB655" s="35"/>
      <c r="HC655" s="35"/>
      <c r="HD655" s="35"/>
      <c r="HE655" s="35"/>
      <c r="HF655" s="35"/>
      <c r="HG655" s="35"/>
      <c r="HH655" s="35"/>
      <c r="HI655" s="35"/>
      <c r="HJ655" s="35"/>
      <c r="HK655" s="35"/>
      <c r="HL655" s="35"/>
      <c r="HM655" s="35"/>
      <c r="HN655" s="35"/>
      <c r="HO655" s="35"/>
      <c r="HP655" s="35"/>
      <c r="HQ655" s="35"/>
      <c r="HR655" s="35"/>
      <c r="HS655" s="35"/>
      <c r="HT655" s="35"/>
      <c r="HU655" s="35"/>
      <c r="HV655" s="35"/>
      <c r="HW655" s="35"/>
      <c r="HX655" s="35"/>
      <c r="HY655" s="35"/>
      <c r="HZ655" s="35"/>
      <c r="IA655" s="35"/>
      <c r="IB655" s="35"/>
      <c r="IC655" s="35"/>
      <c r="ID655" s="35"/>
      <c r="IE655" s="35"/>
      <c r="IF655" s="35"/>
      <c r="IG655" s="35"/>
      <c r="IH655" s="35"/>
      <c r="II655" s="35"/>
      <c r="IJ655" s="35"/>
      <c r="IK655" s="35"/>
      <c r="IL655" s="35"/>
      <c r="IM655" s="35"/>
    </row>
    <row r="656" spans="1:247" s="29" customFormat="1" ht="77.45" customHeight="1">
      <c r="A656" s="42">
        <v>7</v>
      </c>
      <c r="B656" s="24" t="s">
        <v>941</v>
      </c>
      <c r="C656" s="42" t="s">
        <v>942</v>
      </c>
      <c r="D656" s="256">
        <v>100</v>
      </c>
      <c r="E656" s="431"/>
      <c r="F656" s="17" t="s">
        <v>943</v>
      </c>
      <c r="G656" s="42" t="s">
        <v>944</v>
      </c>
      <c r="H656" s="42" t="s">
        <v>919</v>
      </c>
      <c r="I656" s="182"/>
      <c r="J656" s="36"/>
      <c r="K656" s="36"/>
      <c r="L656" s="36"/>
      <c r="M656" s="36"/>
      <c r="N656" s="36"/>
      <c r="O656" s="36"/>
      <c r="P656" s="36"/>
      <c r="Q656" s="36"/>
      <c r="R656" s="36"/>
      <c r="S656" s="36"/>
      <c r="T656" s="36"/>
      <c r="U656" s="36"/>
      <c r="V656" s="36"/>
      <c r="W656" s="36"/>
      <c r="X656" s="36"/>
      <c r="Y656" s="36"/>
      <c r="Z656" s="36"/>
      <c r="AA656" s="36"/>
      <c r="AB656" s="36"/>
      <c r="AC656" s="36"/>
      <c r="AD656" s="36"/>
      <c r="AE656" s="36"/>
      <c r="AF656" s="36"/>
      <c r="AG656" s="36"/>
      <c r="AH656" s="36"/>
      <c r="AI656" s="36"/>
      <c r="AJ656" s="36"/>
      <c r="AK656" s="36"/>
      <c r="AL656" s="36"/>
      <c r="AM656" s="36"/>
      <c r="AN656" s="35"/>
      <c r="AO656" s="35"/>
      <c r="AP656" s="35"/>
      <c r="AQ656" s="35"/>
      <c r="AR656" s="35"/>
      <c r="AS656" s="35"/>
      <c r="AT656" s="35"/>
      <c r="AU656" s="35"/>
      <c r="AV656" s="35"/>
      <c r="AW656" s="35"/>
      <c r="AX656" s="35"/>
      <c r="AY656" s="35"/>
      <c r="AZ656" s="35"/>
      <c r="BA656" s="35"/>
      <c r="BB656" s="35"/>
      <c r="BC656" s="35"/>
      <c r="BD656" s="35"/>
      <c r="BE656" s="35"/>
      <c r="BF656" s="35"/>
      <c r="BG656" s="35"/>
      <c r="BH656" s="35"/>
      <c r="BI656" s="35"/>
      <c r="BJ656" s="35"/>
      <c r="BK656" s="35"/>
      <c r="BL656" s="35"/>
      <c r="BM656" s="35"/>
      <c r="BN656" s="35"/>
      <c r="BO656" s="35"/>
      <c r="BP656" s="35"/>
      <c r="BQ656" s="35"/>
      <c r="BR656" s="35"/>
      <c r="BS656" s="35"/>
      <c r="BT656" s="35"/>
      <c r="BU656" s="35"/>
      <c r="BV656" s="35"/>
      <c r="BW656" s="35"/>
      <c r="BX656" s="35"/>
      <c r="BY656" s="35"/>
      <c r="BZ656" s="35"/>
      <c r="CA656" s="35"/>
      <c r="CB656" s="35"/>
      <c r="CC656" s="35"/>
      <c r="CD656" s="35"/>
      <c r="CE656" s="35"/>
      <c r="CF656" s="35"/>
      <c r="CG656" s="35"/>
      <c r="CH656" s="35"/>
      <c r="CI656" s="35"/>
      <c r="CJ656" s="35"/>
      <c r="CK656" s="35"/>
      <c r="CL656" s="35"/>
      <c r="CM656" s="35"/>
      <c r="CN656" s="35"/>
      <c r="CO656" s="35"/>
      <c r="CP656" s="35"/>
      <c r="CQ656" s="35"/>
      <c r="CR656" s="35"/>
      <c r="CS656" s="35"/>
      <c r="CT656" s="35"/>
      <c r="CU656" s="35"/>
      <c r="CV656" s="35"/>
      <c r="CW656" s="35"/>
      <c r="CX656" s="35"/>
      <c r="CY656" s="35"/>
      <c r="CZ656" s="35"/>
      <c r="DA656" s="35"/>
      <c r="DB656" s="35"/>
      <c r="DC656" s="35"/>
      <c r="DD656" s="35"/>
      <c r="DE656" s="35"/>
      <c r="DF656" s="35"/>
      <c r="DG656" s="35"/>
      <c r="DH656" s="35"/>
      <c r="DI656" s="35"/>
      <c r="DJ656" s="35"/>
      <c r="DK656" s="35"/>
      <c r="DL656" s="35"/>
      <c r="DM656" s="35"/>
      <c r="DN656" s="35"/>
      <c r="DO656" s="35"/>
      <c r="DP656" s="35"/>
      <c r="DQ656" s="35"/>
      <c r="DR656" s="35"/>
      <c r="DS656" s="35"/>
      <c r="DT656" s="35"/>
      <c r="DU656" s="35"/>
      <c r="DV656" s="35"/>
      <c r="DW656" s="35"/>
      <c r="DX656" s="35"/>
      <c r="DY656" s="35"/>
      <c r="DZ656" s="35"/>
      <c r="EA656" s="35"/>
      <c r="EB656" s="35"/>
      <c r="EC656" s="35"/>
      <c r="ED656" s="35"/>
      <c r="EE656" s="35"/>
      <c r="EF656" s="35"/>
      <c r="EG656" s="35"/>
      <c r="EH656" s="35"/>
      <c r="EI656" s="35"/>
      <c r="EJ656" s="35"/>
      <c r="EK656" s="35"/>
      <c r="EL656" s="35"/>
      <c r="EM656" s="35"/>
      <c r="EN656" s="35"/>
      <c r="EO656" s="35"/>
      <c r="EP656" s="35"/>
      <c r="EQ656" s="35"/>
      <c r="ER656" s="35"/>
      <c r="ES656" s="35"/>
      <c r="ET656" s="35"/>
      <c r="EU656" s="35"/>
      <c r="EV656" s="35"/>
      <c r="EW656" s="35"/>
      <c r="EX656" s="35"/>
      <c r="EY656" s="35"/>
      <c r="EZ656" s="35"/>
      <c r="FA656" s="35"/>
      <c r="FB656" s="35"/>
      <c r="FC656" s="35"/>
      <c r="FD656" s="35"/>
      <c r="FE656" s="35"/>
      <c r="FF656" s="35"/>
      <c r="FG656" s="35"/>
      <c r="FH656" s="35"/>
      <c r="FI656" s="35"/>
      <c r="FJ656" s="35"/>
      <c r="FK656" s="35"/>
      <c r="FL656" s="35"/>
      <c r="FM656" s="35"/>
      <c r="FN656" s="35"/>
      <c r="FO656" s="35"/>
      <c r="FP656" s="35"/>
      <c r="FQ656" s="35"/>
      <c r="FR656" s="35"/>
      <c r="FS656" s="35"/>
      <c r="FT656" s="35"/>
      <c r="FU656" s="35"/>
      <c r="FV656" s="35"/>
      <c r="FW656" s="35"/>
      <c r="FX656" s="35"/>
      <c r="FY656" s="35"/>
      <c r="FZ656" s="35"/>
      <c r="GA656" s="35"/>
      <c r="GB656" s="35"/>
      <c r="GC656" s="35"/>
      <c r="GD656" s="35"/>
      <c r="GE656" s="35"/>
      <c r="GF656" s="35"/>
      <c r="GG656" s="35"/>
      <c r="GH656" s="35"/>
      <c r="GI656" s="35"/>
      <c r="GJ656" s="35"/>
      <c r="GK656" s="35"/>
      <c r="GL656" s="35"/>
      <c r="GM656" s="35"/>
      <c r="GN656" s="35"/>
      <c r="GO656" s="35"/>
      <c r="GP656" s="35"/>
      <c r="GQ656" s="35"/>
      <c r="GR656" s="35"/>
      <c r="GS656" s="35"/>
      <c r="GT656" s="35"/>
      <c r="GU656" s="35"/>
      <c r="GV656" s="35"/>
      <c r="GW656" s="35"/>
      <c r="GX656" s="35"/>
      <c r="GY656" s="35"/>
      <c r="GZ656" s="35"/>
      <c r="HA656" s="35"/>
      <c r="HB656" s="35"/>
      <c r="HC656" s="35"/>
      <c r="HD656" s="35"/>
      <c r="HE656" s="35"/>
      <c r="HF656" s="35"/>
      <c r="HG656" s="35"/>
      <c r="HH656" s="35"/>
      <c r="HI656" s="35"/>
      <c r="HJ656" s="35"/>
      <c r="HK656" s="35"/>
      <c r="HL656" s="35"/>
      <c r="HM656" s="35"/>
      <c r="HN656" s="35"/>
      <c r="HO656" s="35"/>
      <c r="HP656" s="35"/>
      <c r="HQ656" s="35"/>
      <c r="HR656" s="35"/>
      <c r="HS656" s="35"/>
      <c r="HT656" s="35"/>
      <c r="HU656" s="35"/>
      <c r="HV656" s="35"/>
      <c r="HW656" s="35"/>
      <c r="HX656" s="35"/>
      <c r="HY656" s="35"/>
      <c r="HZ656" s="35"/>
      <c r="IA656" s="35"/>
      <c r="IB656" s="35"/>
      <c r="IC656" s="35"/>
      <c r="ID656" s="35"/>
      <c r="IE656" s="35"/>
      <c r="IF656" s="35"/>
      <c r="IG656" s="35"/>
      <c r="IH656" s="35"/>
      <c r="II656" s="35"/>
      <c r="IJ656" s="35"/>
      <c r="IK656" s="35"/>
      <c r="IL656" s="35"/>
      <c r="IM656" s="35"/>
    </row>
    <row r="657" spans="1:247" s="29" customFormat="1" ht="60">
      <c r="A657" s="42">
        <v>8</v>
      </c>
      <c r="B657" s="24" t="s">
        <v>2696</v>
      </c>
      <c r="C657" s="42" t="s">
        <v>946</v>
      </c>
      <c r="D657" s="256">
        <v>500</v>
      </c>
      <c r="E657" s="432"/>
      <c r="F657" s="42" t="s">
        <v>947</v>
      </c>
      <c r="G657" s="42" t="s">
        <v>948</v>
      </c>
      <c r="H657" s="42" t="s">
        <v>919</v>
      </c>
      <c r="I657" s="182"/>
      <c r="J657" s="36"/>
      <c r="K657" s="36"/>
      <c r="L657" s="36"/>
      <c r="M657" s="36"/>
      <c r="N657" s="36"/>
      <c r="O657" s="36"/>
      <c r="P657" s="36"/>
      <c r="Q657" s="36"/>
      <c r="R657" s="36"/>
      <c r="S657" s="36"/>
      <c r="T657" s="36"/>
      <c r="U657" s="36"/>
      <c r="V657" s="36"/>
      <c r="W657" s="36"/>
      <c r="X657" s="36"/>
      <c r="Y657" s="36"/>
      <c r="Z657" s="36"/>
      <c r="AA657" s="36"/>
      <c r="AB657" s="36"/>
      <c r="AC657" s="36"/>
      <c r="AD657" s="36"/>
      <c r="AE657" s="36"/>
      <c r="AF657" s="36"/>
      <c r="AG657" s="36"/>
      <c r="AH657" s="36"/>
      <c r="AI657" s="36"/>
      <c r="AJ657" s="36"/>
      <c r="AK657" s="36"/>
      <c r="AL657" s="36"/>
      <c r="AM657" s="36"/>
      <c r="AN657" s="35"/>
      <c r="AO657" s="35"/>
      <c r="AP657" s="35"/>
      <c r="AQ657" s="35"/>
      <c r="AR657" s="35"/>
      <c r="AS657" s="35"/>
      <c r="AT657" s="35"/>
      <c r="AU657" s="35"/>
      <c r="AV657" s="35"/>
      <c r="AW657" s="35"/>
      <c r="AX657" s="35"/>
      <c r="AY657" s="35"/>
      <c r="AZ657" s="35"/>
      <c r="BA657" s="35"/>
      <c r="BB657" s="35"/>
      <c r="BC657" s="35"/>
      <c r="BD657" s="35"/>
      <c r="BE657" s="35"/>
      <c r="BF657" s="35"/>
      <c r="BG657" s="35"/>
      <c r="BH657" s="35"/>
      <c r="BI657" s="35"/>
      <c r="BJ657" s="35"/>
      <c r="BK657" s="35"/>
      <c r="BL657" s="35"/>
      <c r="BM657" s="35"/>
      <c r="BN657" s="35"/>
      <c r="BO657" s="35"/>
      <c r="BP657" s="35"/>
      <c r="BQ657" s="35"/>
      <c r="BR657" s="35"/>
      <c r="BS657" s="35"/>
      <c r="BT657" s="35"/>
      <c r="BU657" s="35"/>
      <c r="BV657" s="35"/>
      <c r="BW657" s="35"/>
      <c r="BX657" s="35"/>
      <c r="BY657" s="35"/>
      <c r="BZ657" s="35"/>
      <c r="CA657" s="35"/>
      <c r="CB657" s="35"/>
      <c r="CC657" s="35"/>
      <c r="CD657" s="35"/>
      <c r="CE657" s="35"/>
      <c r="CF657" s="35"/>
      <c r="CG657" s="35"/>
      <c r="CH657" s="35"/>
      <c r="CI657" s="35"/>
      <c r="CJ657" s="35"/>
      <c r="CK657" s="35"/>
      <c r="CL657" s="35"/>
      <c r="CM657" s="35"/>
      <c r="CN657" s="35"/>
      <c r="CO657" s="35"/>
      <c r="CP657" s="35"/>
      <c r="CQ657" s="35"/>
      <c r="CR657" s="35"/>
      <c r="CS657" s="35"/>
      <c r="CT657" s="35"/>
      <c r="CU657" s="35"/>
      <c r="CV657" s="35"/>
      <c r="CW657" s="35"/>
      <c r="CX657" s="35"/>
      <c r="CY657" s="35"/>
      <c r="CZ657" s="35"/>
      <c r="DA657" s="35"/>
      <c r="DB657" s="35"/>
      <c r="DC657" s="35"/>
      <c r="DD657" s="35"/>
      <c r="DE657" s="35"/>
      <c r="DF657" s="35"/>
      <c r="DG657" s="35"/>
      <c r="DH657" s="35"/>
      <c r="DI657" s="35"/>
      <c r="DJ657" s="35"/>
      <c r="DK657" s="35"/>
      <c r="DL657" s="35"/>
      <c r="DM657" s="35"/>
      <c r="DN657" s="35"/>
      <c r="DO657" s="35"/>
      <c r="DP657" s="35"/>
      <c r="DQ657" s="35"/>
      <c r="DR657" s="35"/>
      <c r="DS657" s="35"/>
      <c r="DT657" s="35"/>
      <c r="DU657" s="35"/>
      <c r="DV657" s="35"/>
      <c r="DW657" s="35"/>
      <c r="DX657" s="35"/>
      <c r="DY657" s="35"/>
      <c r="DZ657" s="35"/>
      <c r="EA657" s="35"/>
      <c r="EB657" s="35"/>
      <c r="EC657" s="35"/>
      <c r="ED657" s="35"/>
      <c r="EE657" s="35"/>
      <c r="EF657" s="35"/>
      <c r="EG657" s="35"/>
      <c r="EH657" s="35"/>
      <c r="EI657" s="35"/>
      <c r="EJ657" s="35"/>
      <c r="EK657" s="35"/>
      <c r="EL657" s="35"/>
      <c r="EM657" s="35"/>
      <c r="EN657" s="35"/>
      <c r="EO657" s="35"/>
      <c r="EP657" s="35"/>
      <c r="EQ657" s="35"/>
      <c r="ER657" s="35"/>
      <c r="ES657" s="35"/>
      <c r="ET657" s="35"/>
      <c r="EU657" s="35"/>
      <c r="EV657" s="35"/>
      <c r="EW657" s="35"/>
      <c r="EX657" s="35"/>
      <c r="EY657" s="35"/>
      <c r="EZ657" s="35"/>
      <c r="FA657" s="35"/>
      <c r="FB657" s="35"/>
      <c r="FC657" s="35"/>
      <c r="FD657" s="35"/>
      <c r="FE657" s="35"/>
      <c r="FF657" s="35"/>
      <c r="FG657" s="35"/>
      <c r="FH657" s="35"/>
      <c r="FI657" s="35"/>
      <c r="FJ657" s="35"/>
      <c r="FK657" s="35"/>
      <c r="FL657" s="35"/>
      <c r="FM657" s="35"/>
      <c r="FN657" s="35"/>
      <c r="FO657" s="35"/>
      <c r="FP657" s="35"/>
      <c r="FQ657" s="35"/>
      <c r="FR657" s="35"/>
      <c r="FS657" s="35"/>
      <c r="FT657" s="35"/>
      <c r="FU657" s="35"/>
      <c r="FV657" s="35"/>
      <c r="FW657" s="35"/>
      <c r="FX657" s="35"/>
      <c r="FY657" s="35"/>
      <c r="FZ657" s="35"/>
      <c r="GA657" s="35"/>
      <c r="GB657" s="35"/>
      <c r="GC657" s="35"/>
      <c r="GD657" s="35"/>
      <c r="GE657" s="35"/>
      <c r="GF657" s="35"/>
      <c r="GG657" s="35"/>
      <c r="GH657" s="35"/>
      <c r="GI657" s="35"/>
      <c r="GJ657" s="35"/>
      <c r="GK657" s="35"/>
      <c r="GL657" s="35"/>
      <c r="GM657" s="35"/>
      <c r="GN657" s="35"/>
      <c r="GO657" s="35"/>
      <c r="GP657" s="35"/>
      <c r="GQ657" s="35"/>
      <c r="GR657" s="35"/>
      <c r="GS657" s="35"/>
      <c r="GT657" s="35"/>
      <c r="GU657" s="35"/>
      <c r="GV657" s="35"/>
      <c r="GW657" s="35"/>
      <c r="GX657" s="35"/>
      <c r="GY657" s="35"/>
      <c r="GZ657" s="35"/>
      <c r="HA657" s="35"/>
      <c r="HB657" s="35"/>
      <c r="HC657" s="35"/>
      <c r="HD657" s="35"/>
      <c r="HE657" s="35"/>
      <c r="HF657" s="35"/>
      <c r="HG657" s="35"/>
      <c r="HH657" s="35"/>
      <c r="HI657" s="35"/>
      <c r="HJ657" s="35"/>
      <c r="HK657" s="35"/>
      <c r="HL657" s="35"/>
      <c r="HM657" s="35"/>
      <c r="HN657" s="35"/>
      <c r="HO657" s="35"/>
      <c r="HP657" s="35"/>
      <c r="HQ657" s="35"/>
      <c r="HR657" s="35"/>
      <c r="HS657" s="35"/>
      <c r="HT657" s="35"/>
      <c r="HU657" s="35"/>
      <c r="HV657" s="35"/>
      <c r="HW657" s="35"/>
      <c r="HX657" s="35"/>
      <c r="HY657" s="35"/>
      <c r="HZ657" s="35"/>
      <c r="IA657" s="35"/>
      <c r="IB657" s="35"/>
      <c r="IC657" s="35"/>
      <c r="ID657" s="35"/>
      <c r="IE657" s="35"/>
      <c r="IF657" s="35"/>
      <c r="IG657" s="35"/>
      <c r="IH657" s="35"/>
      <c r="II657" s="35"/>
      <c r="IJ657" s="35"/>
      <c r="IK657" s="35"/>
      <c r="IL657" s="35"/>
      <c r="IM657" s="35"/>
    </row>
    <row r="658" spans="1:247" s="29" customFormat="1" ht="69.599999999999994" customHeight="1">
      <c r="A658" s="17">
        <v>9</v>
      </c>
      <c r="B658" s="16" t="s">
        <v>2506</v>
      </c>
      <c r="C658" s="17" t="s">
        <v>949</v>
      </c>
      <c r="D658" s="256">
        <v>2000</v>
      </c>
      <c r="E658" s="202" t="s">
        <v>1118</v>
      </c>
      <c r="F658" s="17" t="s">
        <v>2697</v>
      </c>
      <c r="G658" s="17" t="s">
        <v>1119</v>
      </c>
      <c r="H658" s="17" t="s">
        <v>1117</v>
      </c>
      <c r="I658" s="182"/>
      <c r="J658" s="36"/>
      <c r="K658" s="36"/>
      <c r="L658" s="36"/>
      <c r="M658" s="36"/>
      <c r="N658" s="36"/>
      <c r="O658" s="36"/>
      <c r="P658" s="36"/>
      <c r="Q658" s="36"/>
      <c r="R658" s="36"/>
      <c r="S658" s="36"/>
      <c r="T658" s="36"/>
      <c r="U658" s="36"/>
      <c r="V658" s="36"/>
      <c r="W658" s="36"/>
      <c r="X658" s="36"/>
      <c r="Y658" s="36"/>
      <c r="Z658" s="36"/>
      <c r="AA658" s="36"/>
      <c r="AB658" s="36"/>
      <c r="AC658" s="36"/>
      <c r="AD658" s="36"/>
      <c r="AE658" s="36"/>
      <c r="AF658" s="36"/>
      <c r="AG658" s="36"/>
      <c r="AH658" s="36"/>
      <c r="AI658" s="36"/>
      <c r="AJ658" s="36"/>
      <c r="AK658" s="36"/>
      <c r="AL658" s="36"/>
      <c r="AM658" s="36"/>
      <c r="AN658" s="35"/>
      <c r="AO658" s="35"/>
      <c r="AP658" s="35"/>
      <c r="AQ658" s="35"/>
      <c r="AR658" s="35"/>
      <c r="AS658" s="35"/>
      <c r="AT658" s="35"/>
      <c r="AU658" s="35"/>
      <c r="AV658" s="35"/>
      <c r="AW658" s="35"/>
      <c r="AX658" s="35"/>
      <c r="AY658" s="35"/>
      <c r="AZ658" s="35"/>
      <c r="BA658" s="35"/>
      <c r="BB658" s="35"/>
      <c r="BC658" s="35"/>
      <c r="BD658" s="35"/>
      <c r="BE658" s="35"/>
      <c r="BF658" s="35"/>
      <c r="BG658" s="35"/>
      <c r="BH658" s="35"/>
      <c r="BI658" s="35"/>
      <c r="BJ658" s="35"/>
      <c r="BK658" s="35"/>
      <c r="BL658" s="35"/>
      <c r="BM658" s="35"/>
      <c r="BN658" s="35"/>
      <c r="BO658" s="35"/>
      <c r="BP658" s="35"/>
      <c r="BQ658" s="35"/>
      <c r="BR658" s="35"/>
      <c r="BS658" s="35"/>
      <c r="BT658" s="35"/>
      <c r="BU658" s="35"/>
      <c r="BV658" s="35"/>
      <c r="BW658" s="35"/>
      <c r="BX658" s="35"/>
      <c r="BY658" s="35"/>
      <c r="BZ658" s="35"/>
      <c r="CA658" s="35"/>
      <c r="CB658" s="35"/>
      <c r="CC658" s="35"/>
      <c r="CD658" s="35"/>
      <c r="CE658" s="35"/>
      <c r="CF658" s="35"/>
      <c r="CG658" s="35"/>
      <c r="CH658" s="35"/>
      <c r="CI658" s="35"/>
      <c r="CJ658" s="35"/>
      <c r="CK658" s="35"/>
      <c r="CL658" s="35"/>
      <c r="CM658" s="35"/>
      <c r="CN658" s="35"/>
      <c r="CO658" s="35"/>
      <c r="CP658" s="35"/>
      <c r="CQ658" s="35"/>
      <c r="CR658" s="35"/>
      <c r="CS658" s="35"/>
      <c r="CT658" s="35"/>
      <c r="CU658" s="35"/>
      <c r="CV658" s="35"/>
      <c r="CW658" s="35"/>
      <c r="CX658" s="35"/>
      <c r="CY658" s="35"/>
      <c r="CZ658" s="35"/>
      <c r="DA658" s="35"/>
      <c r="DB658" s="35"/>
      <c r="DC658" s="35"/>
      <c r="DD658" s="35"/>
      <c r="DE658" s="35"/>
      <c r="DF658" s="35"/>
      <c r="DG658" s="35"/>
      <c r="DH658" s="35"/>
      <c r="DI658" s="35"/>
      <c r="DJ658" s="35"/>
      <c r="DK658" s="35"/>
      <c r="DL658" s="35"/>
      <c r="DM658" s="35"/>
      <c r="DN658" s="35"/>
      <c r="DO658" s="35"/>
      <c r="DP658" s="35"/>
      <c r="DQ658" s="35"/>
      <c r="DR658" s="35"/>
      <c r="DS658" s="35"/>
      <c r="DT658" s="35"/>
      <c r="DU658" s="35"/>
      <c r="DV658" s="35"/>
      <c r="DW658" s="35"/>
      <c r="DX658" s="35"/>
      <c r="DY658" s="35"/>
      <c r="DZ658" s="35"/>
      <c r="EA658" s="35"/>
      <c r="EB658" s="35"/>
      <c r="EC658" s="35"/>
      <c r="ED658" s="35"/>
      <c r="EE658" s="35"/>
      <c r="EF658" s="35"/>
      <c r="EG658" s="35"/>
      <c r="EH658" s="35"/>
      <c r="EI658" s="35"/>
      <c r="EJ658" s="35"/>
      <c r="EK658" s="35"/>
      <c r="EL658" s="35"/>
      <c r="EM658" s="35"/>
      <c r="EN658" s="35"/>
      <c r="EO658" s="35"/>
      <c r="EP658" s="35"/>
      <c r="EQ658" s="35"/>
      <c r="ER658" s="35"/>
      <c r="ES658" s="35"/>
      <c r="ET658" s="35"/>
      <c r="EU658" s="35"/>
      <c r="EV658" s="35"/>
      <c r="EW658" s="35"/>
      <c r="EX658" s="35"/>
      <c r="EY658" s="35"/>
      <c r="EZ658" s="35"/>
      <c r="FA658" s="35"/>
      <c r="FB658" s="35"/>
      <c r="FC658" s="35"/>
      <c r="FD658" s="35"/>
      <c r="FE658" s="35"/>
      <c r="FF658" s="35"/>
      <c r="FG658" s="35"/>
      <c r="FH658" s="35"/>
      <c r="FI658" s="35"/>
      <c r="FJ658" s="35"/>
      <c r="FK658" s="35"/>
      <c r="FL658" s="35"/>
      <c r="FM658" s="35"/>
      <c r="FN658" s="35"/>
      <c r="FO658" s="35"/>
      <c r="FP658" s="35"/>
      <c r="FQ658" s="35"/>
      <c r="FR658" s="35"/>
      <c r="FS658" s="35"/>
      <c r="FT658" s="35"/>
      <c r="FU658" s="35"/>
      <c r="FV658" s="35"/>
      <c r="FW658" s="35"/>
      <c r="FX658" s="35"/>
      <c r="FY658" s="35"/>
      <c r="FZ658" s="35"/>
      <c r="GA658" s="35"/>
      <c r="GB658" s="35"/>
      <c r="GC658" s="35"/>
      <c r="GD658" s="35"/>
      <c r="GE658" s="35"/>
      <c r="GF658" s="35"/>
      <c r="GG658" s="35"/>
      <c r="GH658" s="35"/>
      <c r="GI658" s="35"/>
      <c r="GJ658" s="35"/>
      <c r="GK658" s="35"/>
      <c r="GL658" s="35"/>
      <c r="GM658" s="35"/>
      <c r="GN658" s="35"/>
      <c r="GO658" s="35"/>
      <c r="GP658" s="35"/>
      <c r="GQ658" s="35"/>
      <c r="GR658" s="35"/>
      <c r="GS658" s="35"/>
      <c r="GT658" s="35"/>
      <c r="GU658" s="35"/>
      <c r="GV658" s="35"/>
      <c r="GW658" s="35"/>
      <c r="GX658" s="35"/>
      <c r="GY658" s="35"/>
      <c r="GZ658" s="35"/>
      <c r="HA658" s="35"/>
      <c r="HB658" s="35"/>
      <c r="HC658" s="35"/>
      <c r="HD658" s="35"/>
      <c r="HE658" s="35"/>
      <c r="HF658" s="35"/>
      <c r="HG658" s="35"/>
      <c r="HH658" s="35"/>
      <c r="HI658" s="35"/>
      <c r="HJ658" s="35"/>
      <c r="HK658" s="35"/>
      <c r="HL658" s="35"/>
      <c r="HM658" s="35"/>
      <c r="HN658" s="35"/>
      <c r="HO658" s="35"/>
      <c r="HP658" s="35"/>
      <c r="HQ658" s="35"/>
      <c r="HR658" s="35"/>
      <c r="HS658" s="35"/>
      <c r="HT658" s="35"/>
      <c r="HU658" s="35"/>
      <c r="HV658" s="35"/>
      <c r="HW658" s="35"/>
      <c r="HX658" s="35"/>
      <c r="HY658" s="35"/>
      <c r="HZ658" s="35"/>
      <c r="IA658" s="35"/>
      <c r="IB658" s="35"/>
      <c r="IC658" s="35"/>
      <c r="ID658" s="35"/>
      <c r="IE658" s="35"/>
      <c r="IF658" s="35"/>
      <c r="IG658" s="35"/>
      <c r="IH658" s="35"/>
      <c r="II658" s="35"/>
      <c r="IJ658" s="35"/>
      <c r="IK658" s="35"/>
      <c r="IL658" s="35"/>
      <c r="IM658" s="35"/>
    </row>
    <row r="659" spans="1:247" s="29" customFormat="1" ht="60.95" customHeight="1">
      <c r="A659" s="17">
        <v>10</v>
      </c>
      <c r="B659" s="16" t="s">
        <v>2507</v>
      </c>
      <c r="C659" s="17" t="s">
        <v>949</v>
      </c>
      <c r="D659" s="256">
        <v>2000</v>
      </c>
      <c r="E659" s="202" t="s">
        <v>2698</v>
      </c>
      <c r="F659" s="17" t="s">
        <v>2699</v>
      </c>
      <c r="G659" s="17" t="s">
        <v>1119</v>
      </c>
      <c r="H659" s="17" t="s">
        <v>1117</v>
      </c>
      <c r="I659" s="182"/>
      <c r="J659" s="36"/>
      <c r="K659" s="36"/>
      <c r="L659" s="36"/>
      <c r="M659" s="36"/>
      <c r="N659" s="36"/>
      <c r="O659" s="36"/>
      <c r="P659" s="36"/>
      <c r="Q659" s="36"/>
      <c r="R659" s="36"/>
      <c r="S659" s="36"/>
      <c r="T659" s="36"/>
      <c r="U659" s="36"/>
      <c r="V659" s="36"/>
      <c r="W659" s="36"/>
      <c r="X659" s="36"/>
      <c r="Y659" s="36"/>
      <c r="Z659" s="36"/>
      <c r="AA659" s="36"/>
      <c r="AB659" s="36"/>
      <c r="AC659" s="36"/>
      <c r="AD659" s="36"/>
      <c r="AE659" s="36"/>
      <c r="AF659" s="36"/>
      <c r="AG659" s="36"/>
      <c r="AH659" s="36"/>
      <c r="AI659" s="36"/>
      <c r="AJ659" s="36"/>
      <c r="AK659" s="36"/>
      <c r="AL659" s="36"/>
      <c r="AM659" s="36"/>
      <c r="AN659" s="35"/>
      <c r="AO659" s="35"/>
      <c r="AP659" s="35"/>
      <c r="AQ659" s="35"/>
      <c r="AR659" s="35"/>
      <c r="AS659" s="35"/>
      <c r="AT659" s="35"/>
      <c r="AU659" s="35"/>
      <c r="AV659" s="35"/>
      <c r="AW659" s="35"/>
      <c r="AX659" s="35"/>
      <c r="AY659" s="35"/>
      <c r="AZ659" s="35"/>
      <c r="BA659" s="35"/>
      <c r="BB659" s="35"/>
      <c r="BC659" s="35"/>
      <c r="BD659" s="35"/>
      <c r="BE659" s="35"/>
      <c r="BF659" s="35"/>
      <c r="BG659" s="35"/>
      <c r="BH659" s="35"/>
      <c r="BI659" s="35"/>
      <c r="BJ659" s="35"/>
      <c r="BK659" s="35"/>
      <c r="BL659" s="35"/>
      <c r="BM659" s="35"/>
      <c r="BN659" s="35"/>
      <c r="BO659" s="35"/>
      <c r="BP659" s="35"/>
      <c r="BQ659" s="35"/>
      <c r="BR659" s="35"/>
      <c r="BS659" s="35"/>
      <c r="BT659" s="35"/>
      <c r="BU659" s="35"/>
      <c r="BV659" s="35"/>
      <c r="BW659" s="35"/>
      <c r="BX659" s="35"/>
      <c r="BY659" s="35"/>
      <c r="BZ659" s="35"/>
      <c r="CA659" s="35"/>
      <c r="CB659" s="35"/>
      <c r="CC659" s="35"/>
      <c r="CD659" s="35"/>
      <c r="CE659" s="35"/>
      <c r="CF659" s="35"/>
      <c r="CG659" s="35"/>
      <c r="CH659" s="35"/>
      <c r="CI659" s="35"/>
      <c r="CJ659" s="35"/>
      <c r="CK659" s="35"/>
      <c r="CL659" s="35"/>
      <c r="CM659" s="35"/>
      <c r="CN659" s="35"/>
      <c r="CO659" s="35"/>
      <c r="CP659" s="35"/>
      <c r="CQ659" s="35"/>
      <c r="CR659" s="35"/>
      <c r="CS659" s="35"/>
      <c r="CT659" s="35"/>
      <c r="CU659" s="35"/>
      <c r="CV659" s="35"/>
      <c r="CW659" s="35"/>
      <c r="CX659" s="35"/>
      <c r="CY659" s="35"/>
      <c r="CZ659" s="35"/>
      <c r="DA659" s="35"/>
      <c r="DB659" s="35"/>
      <c r="DC659" s="35"/>
      <c r="DD659" s="35"/>
      <c r="DE659" s="35"/>
      <c r="DF659" s="35"/>
      <c r="DG659" s="35"/>
      <c r="DH659" s="35"/>
      <c r="DI659" s="35"/>
      <c r="DJ659" s="35"/>
      <c r="DK659" s="35"/>
      <c r="DL659" s="35"/>
      <c r="DM659" s="35"/>
      <c r="DN659" s="35"/>
      <c r="DO659" s="35"/>
      <c r="DP659" s="35"/>
      <c r="DQ659" s="35"/>
      <c r="DR659" s="35"/>
      <c r="DS659" s="35"/>
      <c r="DT659" s="35"/>
      <c r="DU659" s="35"/>
      <c r="DV659" s="35"/>
      <c r="DW659" s="35"/>
      <c r="DX659" s="35"/>
      <c r="DY659" s="35"/>
      <c r="DZ659" s="35"/>
      <c r="EA659" s="35"/>
      <c r="EB659" s="35"/>
      <c r="EC659" s="35"/>
      <c r="ED659" s="35"/>
      <c r="EE659" s="35"/>
      <c r="EF659" s="35"/>
      <c r="EG659" s="35"/>
      <c r="EH659" s="35"/>
      <c r="EI659" s="35"/>
      <c r="EJ659" s="35"/>
      <c r="EK659" s="35"/>
      <c r="EL659" s="35"/>
      <c r="EM659" s="35"/>
      <c r="EN659" s="35"/>
      <c r="EO659" s="35"/>
      <c r="EP659" s="35"/>
      <c r="EQ659" s="35"/>
      <c r="ER659" s="35"/>
      <c r="ES659" s="35"/>
      <c r="ET659" s="35"/>
      <c r="EU659" s="35"/>
      <c r="EV659" s="35"/>
      <c r="EW659" s="35"/>
      <c r="EX659" s="35"/>
      <c r="EY659" s="35"/>
      <c r="EZ659" s="35"/>
      <c r="FA659" s="35"/>
      <c r="FB659" s="35"/>
      <c r="FC659" s="35"/>
      <c r="FD659" s="35"/>
      <c r="FE659" s="35"/>
      <c r="FF659" s="35"/>
      <c r="FG659" s="35"/>
      <c r="FH659" s="35"/>
      <c r="FI659" s="35"/>
      <c r="FJ659" s="35"/>
      <c r="FK659" s="35"/>
      <c r="FL659" s="35"/>
      <c r="FM659" s="35"/>
      <c r="FN659" s="35"/>
      <c r="FO659" s="35"/>
      <c r="FP659" s="35"/>
      <c r="FQ659" s="35"/>
      <c r="FR659" s="35"/>
      <c r="FS659" s="35"/>
      <c r="FT659" s="35"/>
      <c r="FU659" s="35"/>
      <c r="FV659" s="35"/>
      <c r="FW659" s="35"/>
      <c r="FX659" s="35"/>
      <c r="FY659" s="35"/>
      <c r="FZ659" s="35"/>
      <c r="GA659" s="35"/>
      <c r="GB659" s="35"/>
      <c r="GC659" s="35"/>
      <c r="GD659" s="35"/>
      <c r="GE659" s="35"/>
      <c r="GF659" s="35"/>
      <c r="GG659" s="35"/>
      <c r="GH659" s="35"/>
      <c r="GI659" s="35"/>
      <c r="GJ659" s="35"/>
      <c r="GK659" s="35"/>
      <c r="GL659" s="35"/>
      <c r="GM659" s="35"/>
      <c r="GN659" s="35"/>
      <c r="GO659" s="35"/>
      <c r="GP659" s="35"/>
      <c r="GQ659" s="35"/>
      <c r="GR659" s="35"/>
      <c r="GS659" s="35"/>
      <c r="GT659" s="35"/>
      <c r="GU659" s="35"/>
      <c r="GV659" s="35"/>
      <c r="GW659" s="35"/>
      <c r="GX659" s="35"/>
      <c r="GY659" s="35"/>
      <c r="GZ659" s="35"/>
      <c r="HA659" s="35"/>
      <c r="HB659" s="35"/>
      <c r="HC659" s="35"/>
      <c r="HD659" s="35"/>
      <c r="HE659" s="35"/>
      <c r="HF659" s="35"/>
      <c r="HG659" s="35"/>
      <c r="HH659" s="35"/>
      <c r="HI659" s="35"/>
      <c r="HJ659" s="35"/>
      <c r="HK659" s="35"/>
      <c r="HL659" s="35"/>
      <c r="HM659" s="35"/>
      <c r="HN659" s="35"/>
      <c r="HO659" s="35"/>
      <c r="HP659" s="35"/>
      <c r="HQ659" s="35"/>
      <c r="HR659" s="35"/>
      <c r="HS659" s="35"/>
      <c r="HT659" s="35"/>
      <c r="HU659" s="35"/>
      <c r="HV659" s="35"/>
      <c r="HW659" s="35"/>
      <c r="HX659" s="35"/>
      <c r="HY659" s="35"/>
      <c r="HZ659" s="35"/>
      <c r="IA659" s="35"/>
      <c r="IB659" s="35"/>
      <c r="IC659" s="35"/>
      <c r="ID659" s="35"/>
      <c r="IE659" s="35"/>
      <c r="IF659" s="35"/>
      <c r="IG659" s="35"/>
      <c r="IH659" s="35"/>
      <c r="II659" s="35"/>
      <c r="IJ659" s="35"/>
      <c r="IK659" s="35"/>
      <c r="IL659" s="35"/>
      <c r="IM659" s="35"/>
    </row>
    <row r="660" spans="1:247" s="29" customFormat="1" ht="66" customHeight="1">
      <c r="A660" s="17">
        <v>11</v>
      </c>
      <c r="B660" s="16" t="s">
        <v>2508</v>
      </c>
      <c r="C660" s="17" t="s">
        <v>949</v>
      </c>
      <c r="D660" s="256">
        <v>2000</v>
      </c>
      <c r="E660" s="202" t="s">
        <v>2698</v>
      </c>
      <c r="F660" s="17" t="s">
        <v>2700</v>
      </c>
      <c r="G660" s="17" t="s">
        <v>1119</v>
      </c>
      <c r="H660" s="17" t="s">
        <v>1117</v>
      </c>
      <c r="I660" s="182"/>
      <c r="J660" s="36"/>
      <c r="K660" s="36"/>
      <c r="L660" s="36"/>
      <c r="M660" s="36"/>
      <c r="N660" s="36"/>
      <c r="O660" s="36"/>
      <c r="P660" s="36"/>
      <c r="Q660" s="36"/>
      <c r="R660" s="36"/>
      <c r="S660" s="36"/>
      <c r="T660" s="36"/>
      <c r="U660" s="36"/>
      <c r="V660" s="36"/>
      <c r="W660" s="36"/>
      <c r="X660" s="36"/>
      <c r="Y660" s="36"/>
      <c r="Z660" s="36"/>
      <c r="AA660" s="36"/>
      <c r="AB660" s="36"/>
      <c r="AC660" s="36"/>
      <c r="AD660" s="36"/>
      <c r="AE660" s="36"/>
      <c r="AF660" s="36"/>
      <c r="AG660" s="36"/>
      <c r="AH660" s="36"/>
      <c r="AI660" s="36"/>
      <c r="AJ660" s="36"/>
      <c r="AK660" s="36"/>
      <c r="AL660" s="36"/>
      <c r="AM660" s="36"/>
      <c r="AN660" s="35"/>
      <c r="AO660" s="35"/>
      <c r="AP660" s="35"/>
      <c r="AQ660" s="35"/>
      <c r="AR660" s="35"/>
      <c r="AS660" s="35"/>
      <c r="AT660" s="35"/>
      <c r="AU660" s="35"/>
      <c r="AV660" s="35"/>
      <c r="AW660" s="35"/>
      <c r="AX660" s="35"/>
      <c r="AY660" s="35"/>
      <c r="AZ660" s="35"/>
      <c r="BA660" s="35"/>
      <c r="BB660" s="35"/>
      <c r="BC660" s="35"/>
      <c r="BD660" s="35"/>
      <c r="BE660" s="35"/>
      <c r="BF660" s="35"/>
      <c r="BG660" s="35"/>
      <c r="BH660" s="35"/>
      <c r="BI660" s="35"/>
      <c r="BJ660" s="35"/>
      <c r="BK660" s="35"/>
      <c r="BL660" s="35"/>
      <c r="BM660" s="35"/>
      <c r="BN660" s="35"/>
      <c r="BO660" s="35"/>
      <c r="BP660" s="35"/>
      <c r="BQ660" s="35"/>
      <c r="BR660" s="35"/>
      <c r="BS660" s="35"/>
      <c r="BT660" s="35"/>
      <c r="BU660" s="35"/>
      <c r="BV660" s="35"/>
      <c r="BW660" s="35"/>
      <c r="BX660" s="35"/>
      <c r="BY660" s="35"/>
      <c r="BZ660" s="35"/>
      <c r="CA660" s="35"/>
      <c r="CB660" s="35"/>
      <c r="CC660" s="35"/>
      <c r="CD660" s="35"/>
      <c r="CE660" s="35"/>
      <c r="CF660" s="35"/>
      <c r="CG660" s="35"/>
      <c r="CH660" s="35"/>
      <c r="CI660" s="35"/>
      <c r="CJ660" s="35"/>
      <c r="CK660" s="35"/>
      <c r="CL660" s="35"/>
      <c r="CM660" s="35"/>
      <c r="CN660" s="35"/>
      <c r="CO660" s="35"/>
      <c r="CP660" s="35"/>
      <c r="CQ660" s="35"/>
      <c r="CR660" s="35"/>
      <c r="CS660" s="35"/>
      <c r="CT660" s="35"/>
      <c r="CU660" s="35"/>
      <c r="CV660" s="35"/>
      <c r="CW660" s="35"/>
      <c r="CX660" s="35"/>
      <c r="CY660" s="35"/>
      <c r="CZ660" s="35"/>
      <c r="DA660" s="35"/>
      <c r="DB660" s="35"/>
      <c r="DC660" s="35"/>
      <c r="DD660" s="35"/>
      <c r="DE660" s="35"/>
      <c r="DF660" s="35"/>
      <c r="DG660" s="35"/>
      <c r="DH660" s="35"/>
      <c r="DI660" s="35"/>
      <c r="DJ660" s="35"/>
      <c r="DK660" s="35"/>
      <c r="DL660" s="35"/>
      <c r="DM660" s="35"/>
      <c r="DN660" s="35"/>
      <c r="DO660" s="35"/>
      <c r="DP660" s="35"/>
      <c r="DQ660" s="35"/>
      <c r="DR660" s="35"/>
      <c r="DS660" s="35"/>
      <c r="DT660" s="35"/>
      <c r="DU660" s="35"/>
      <c r="DV660" s="35"/>
      <c r="DW660" s="35"/>
      <c r="DX660" s="35"/>
      <c r="DY660" s="35"/>
      <c r="DZ660" s="35"/>
      <c r="EA660" s="35"/>
      <c r="EB660" s="35"/>
      <c r="EC660" s="35"/>
      <c r="ED660" s="35"/>
      <c r="EE660" s="35"/>
      <c r="EF660" s="35"/>
      <c r="EG660" s="35"/>
      <c r="EH660" s="35"/>
      <c r="EI660" s="35"/>
      <c r="EJ660" s="35"/>
      <c r="EK660" s="35"/>
      <c r="EL660" s="35"/>
      <c r="EM660" s="35"/>
      <c r="EN660" s="35"/>
      <c r="EO660" s="35"/>
      <c r="EP660" s="35"/>
      <c r="EQ660" s="35"/>
      <c r="ER660" s="35"/>
      <c r="ES660" s="35"/>
      <c r="ET660" s="35"/>
      <c r="EU660" s="35"/>
      <c r="EV660" s="35"/>
      <c r="EW660" s="35"/>
      <c r="EX660" s="35"/>
      <c r="EY660" s="35"/>
      <c r="EZ660" s="35"/>
      <c r="FA660" s="35"/>
      <c r="FB660" s="35"/>
      <c r="FC660" s="35"/>
      <c r="FD660" s="35"/>
      <c r="FE660" s="35"/>
      <c r="FF660" s="35"/>
      <c r="FG660" s="35"/>
      <c r="FH660" s="35"/>
      <c r="FI660" s="35"/>
      <c r="FJ660" s="35"/>
      <c r="FK660" s="35"/>
      <c r="FL660" s="35"/>
      <c r="FM660" s="35"/>
      <c r="FN660" s="35"/>
      <c r="FO660" s="35"/>
      <c r="FP660" s="35"/>
      <c r="FQ660" s="35"/>
      <c r="FR660" s="35"/>
      <c r="FS660" s="35"/>
      <c r="FT660" s="35"/>
      <c r="FU660" s="35"/>
      <c r="FV660" s="35"/>
      <c r="FW660" s="35"/>
      <c r="FX660" s="35"/>
      <c r="FY660" s="35"/>
      <c r="FZ660" s="35"/>
      <c r="GA660" s="35"/>
      <c r="GB660" s="35"/>
      <c r="GC660" s="35"/>
      <c r="GD660" s="35"/>
      <c r="GE660" s="35"/>
      <c r="GF660" s="35"/>
      <c r="GG660" s="35"/>
      <c r="GH660" s="35"/>
      <c r="GI660" s="35"/>
      <c r="GJ660" s="35"/>
      <c r="GK660" s="35"/>
      <c r="GL660" s="35"/>
      <c r="GM660" s="35"/>
      <c r="GN660" s="35"/>
      <c r="GO660" s="35"/>
      <c r="GP660" s="35"/>
      <c r="GQ660" s="35"/>
      <c r="GR660" s="35"/>
      <c r="GS660" s="35"/>
      <c r="GT660" s="35"/>
      <c r="GU660" s="35"/>
      <c r="GV660" s="35"/>
      <c r="GW660" s="35"/>
      <c r="GX660" s="35"/>
      <c r="GY660" s="35"/>
      <c r="GZ660" s="35"/>
      <c r="HA660" s="35"/>
      <c r="HB660" s="35"/>
      <c r="HC660" s="35"/>
      <c r="HD660" s="35"/>
      <c r="HE660" s="35"/>
      <c r="HF660" s="35"/>
      <c r="HG660" s="35"/>
      <c r="HH660" s="35"/>
      <c r="HI660" s="35"/>
      <c r="HJ660" s="35"/>
      <c r="HK660" s="35"/>
      <c r="HL660" s="35"/>
      <c r="HM660" s="35"/>
      <c r="HN660" s="35"/>
      <c r="HO660" s="35"/>
      <c r="HP660" s="35"/>
      <c r="HQ660" s="35"/>
      <c r="HR660" s="35"/>
      <c r="HS660" s="35"/>
      <c r="HT660" s="35"/>
      <c r="HU660" s="35"/>
      <c r="HV660" s="35"/>
      <c r="HW660" s="35"/>
      <c r="HX660" s="35"/>
      <c r="HY660" s="35"/>
      <c r="HZ660" s="35"/>
      <c r="IA660" s="35"/>
      <c r="IB660" s="35"/>
      <c r="IC660" s="35"/>
      <c r="ID660" s="35"/>
      <c r="IE660" s="35"/>
      <c r="IF660" s="35"/>
      <c r="IG660" s="35"/>
      <c r="IH660" s="35"/>
      <c r="II660" s="35"/>
      <c r="IJ660" s="35"/>
      <c r="IK660" s="35"/>
      <c r="IL660" s="35"/>
      <c r="IM660" s="35"/>
    </row>
    <row r="661" spans="1:247" s="29" customFormat="1" ht="65.099999999999994" customHeight="1">
      <c r="A661" s="42">
        <v>12</v>
      </c>
      <c r="B661" s="24" t="s">
        <v>2509</v>
      </c>
      <c r="C661" s="17" t="s">
        <v>949</v>
      </c>
      <c r="D661" s="256">
        <v>12000</v>
      </c>
      <c r="E661" s="222" t="s">
        <v>1123</v>
      </c>
      <c r="F661" s="42" t="s">
        <v>2701</v>
      </c>
      <c r="G661" s="17" t="s">
        <v>1119</v>
      </c>
      <c r="H661" s="17" t="s">
        <v>1117</v>
      </c>
      <c r="I661" s="182"/>
      <c r="J661" s="36"/>
      <c r="K661" s="36"/>
      <c r="L661" s="36"/>
      <c r="M661" s="36"/>
      <c r="N661" s="36"/>
      <c r="O661" s="36"/>
      <c r="P661" s="36"/>
      <c r="Q661" s="36"/>
      <c r="R661" s="36"/>
      <c r="S661" s="36"/>
      <c r="T661" s="36"/>
      <c r="U661" s="36"/>
      <c r="V661" s="36"/>
      <c r="W661" s="36"/>
      <c r="X661" s="36"/>
      <c r="Y661" s="36"/>
      <c r="Z661" s="36"/>
      <c r="AA661" s="36"/>
      <c r="AB661" s="36"/>
      <c r="AC661" s="36"/>
      <c r="AD661" s="36"/>
      <c r="AE661" s="36"/>
      <c r="AF661" s="36"/>
      <c r="AG661" s="36"/>
      <c r="AH661" s="36"/>
      <c r="AI661" s="36"/>
      <c r="AJ661" s="36"/>
      <c r="AK661" s="36"/>
      <c r="AL661" s="36"/>
      <c r="AM661" s="36"/>
      <c r="AN661" s="35"/>
      <c r="AO661" s="35"/>
      <c r="AP661" s="35"/>
      <c r="AQ661" s="35"/>
      <c r="AR661" s="35"/>
      <c r="AS661" s="35"/>
      <c r="AT661" s="35"/>
      <c r="AU661" s="35"/>
      <c r="AV661" s="35"/>
      <c r="AW661" s="35"/>
      <c r="AX661" s="35"/>
      <c r="AY661" s="35"/>
      <c r="AZ661" s="35"/>
      <c r="BA661" s="35"/>
      <c r="BB661" s="35"/>
      <c r="BC661" s="35"/>
      <c r="BD661" s="35"/>
      <c r="BE661" s="35"/>
      <c r="BF661" s="35"/>
      <c r="BG661" s="35"/>
      <c r="BH661" s="35"/>
      <c r="BI661" s="35"/>
      <c r="BJ661" s="35"/>
      <c r="BK661" s="35"/>
      <c r="BL661" s="35"/>
      <c r="BM661" s="35"/>
      <c r="BN661" s="35"/>
      <c r="BO661" s="35"/>
      <c r="BP661" s="35"/>
      <c r="BQ661" s="35"/>
      <c r="BR661" s="35"/>
      <c r="BS661" s="35"/>
      <c r="BT661" s="35"/>
      <c r="BU661" s="35"/>
      <c r="BV661" s="35"/>
      <c r="BW661" s="35"/>
      <c r="BX661" s="35"/>
      <c r="BY661" s="35"/>
      <c r="BZ661" s="35"/>
      <c r="CA661" s="35"/>
      <c r="CB661" s="35"/>
      <c r="CC661" s="35"/>
      <c r="CD661" s="35"/>
      <c r="CE661" s="35"/>
      <c r="CF661" s="35"/>
      <c r="CG661" s="35"/>
      <c r="CH661" s="35"/>
      <c r="CI661" s="35"/>
      <c r="CJ661" s="35"/>
      <c r="CK661" s="35"/>
      <c r="CL661" s="35"/>
      <c r="CM661" s="35"/>
      <c r="CN661" s="35"/>
      <c r="CO661" s="35"/>
      <c r="CP661" s="35"/>
      <c r="CQ661" s="35"/>
      <c r="CR661" s="35"/>
      <c r="CS661" s="35"/>
      <c r="CT661" s="35"/>
      <c r="CU661" s="35"/>
      <c r="CV661" s="35"/>
      <c r="CW661" s="35"/>
      <c r="CX661" s="35"/>
      <c r="CY661" s="35"/>
      <c r="CZ661" s="35"/>
      <c r="DA661" s="35"/>
      <c r="DB661" s="35"/>
      <c r="DC661" s="35"/>
      <c r="DD661" s="35"/>
      <c r="DE661" s="35"/>
      <c r="DF661" s="35"/>
      <c r="DG661" s="35"/>
      <c r="DH661" s="35"/>
      <c r="DI661" s="35"/>
      <c r="DJ661" s="35"/>
      <c r="DK661" s="35"/>
      <c r="DL661" s="35"/>
      <c r="DM661" s="35"/>
      <c r="DN661" s="35"/>
      <c r="DO661" s="35"/>
      <c r="DP661" s="35"/>
      <c r="DQ661" s="35"/>
      <c r="DR661" s="35"/>
      <c r="DS661" s="35"/>
      <c r="DT661" s="35"/>
      <c r="DU661" s="35"/>
      <c r="DV661" s="35"/>
      <c r="DW661" s="35"/>
      <c r="DX661" s="35"/>
      <c r="DY661" s="35"/>
      <c r="DZ661" s="35"/>
      <c r="EA661" s="35"/>
      <c r="EB661" s="35"/>
      <c r="EC661" s="35"/>
      <c r="ED661" s="35"/>
      <c r="EE661" s="35"/>
      <c r="EF661" s="35"/>
      <c r="EG661" s="35"/>
      <c r="EH661" s="35"/>
      <c r="EI661" s="35"/>
      <c r="EJ661" s="35"/>
      <c r="EK661" s="35"/>
      <c r="EL661" s="35"/>
      <c r="EM661" s="35"/>
      <c r="EN661" s="35"/>
      <c r="EO661" s="35"/>
      <c r="EP661" s="35"/>
      <c r="EQ661" s="35"/>
      <c r="ER661" s="35"/>
      <c r="ES661" s="35"/>
      <c r="ET661" s="35"/>
      <c r="EU661" s="35"/>
      <c r="EV661" s="35"/>
      <c r="EW661" s="35"/>
      <c r="EX661" s="35"/>
      <c r="EY661" s="35"/>
      <c r="EZ661" s="35"/>
      <c r="FA661" s="35"/>
      <c r="FB661" s="35"/>
      <c r="FC661" s="35"/>
      <c r="FD661" s="35"/>
      <c r="FE661" s="35"/>
      <c r="FF661" s="35"/>
      <c r="FG661" s="35"/>
      <c r="FH661" s="35"/>
      <c r="FI661" s="35"/>
      <c r="FJ661" s="35"/>
      <c r="FK661" s="35"/>
      <c r="FL661" s="35"/>
      <c r="FM661" s="35"/>
      <c r="FN661" s="35"/>
      <c r="FO661" s="35"/>
      <c r="FP661" s="35"/>
      <c r="FQ661" s="35"/>
      <c r="FR661" s="35"/>
      <c r="FS661" s="35"/>
      <c r="FT661" s="35"/>
      <c r="FU661" s="35"/>
      <c r="FV661" s="35"/>
      <c r="FW661" s="35"/>
      <c r="FX661" s="35"/>
      <c r="FY661" s="35"/>
      <c r="FZ661" s="35"/>
      <c r="GA661" s="35"/>
      <c r="GB661" s="35"/>
      <c r="GC661" s="35"/>
      <c r="GD661" s="35"/>
      <c r="GE661" s="35"/>
      <c r="GF661" s="35"/>
      <c r="GG661" s="35"/>
      <c r="GH661" s="35"/>
      <c r="GI661" s="35"/>
      <c r="GJ661" s="35"/>
      <c r="GK661" s="35"/>
      <c r="GL661" s="35"/>
      <c r="GM661" s="35"/>
      <c r="GN661" s="35"/>
      <c r="GO661" s="35"/>
      <c r="GP661" s="35"/>
      <c r="GQ661" s="35"/>
      <c r="GR661" s="35"/>
      <c r="GS661" s="35"/>
      <c r="GT661" s="35"/>
      <c r="GU661" s="35"/>
      <c r="GV661" s="35"/>
      <c r="GW661" s="35"/>
      <c r="GX661" s="35"/>
      <c r="GY661" s="35"/>
      <c r="GZ661" s="35"/>
      <c r="HA661" s="35"/>
      <c r="HB661" s="35"/>
      <c r="HC661" s="35"/>
      <c r="HD661" s="35"/>
      <c r="HE661" s="35"/>
      <c r="HF661" s="35"/>
      <c r="HG661" s="35"/>
      <c r="HH661" s="35"/>
      <c r="HI661" s="35"/>
      <c r="HJ661" s="35"/>
      <c r="HK661" s="35"/>
      <c r="HL661" s="35"/>
      <c r="HM661" s="35"/>
      <c r="HN661" s="35"/>
      <c r="HO661" s="35"/>
      <c r="HP661" s="35"/>
      <c r="HQ661" s="35"/>
      <c r="HR661" s="35"/>
      <c r="HS661" s="35"/>
      <c r="HT661" s="35"/>
      <c r="HU661" s="35"/>
      <c r="HV661" s="35"/>
      <c r="HW661" s="35"/>
      <c r="HX661" s="35"/>
      <c r="HY661" s="35"/>
      <c r="HZ661" s="35"/>
      <c r="IA661" s="35"/>
      <c r="IB661" s="35"/>
      <c r="IC661" s="35"/>
      <c r="ID661" s="35"/>
      <c r="IE661" s="35"/>
      <c r="IF661" s="35"/>
      <c r="IG661" s="35"/>
      <c r="IH661" s="35"/>
      <c r="II661" s="35"/>
      <c r="IJ661" s="35"/>
      <c r="IK661" s="35"/>
      <c r="IL661" s="35"/>
      <c r="IM661" s="35"/>
    </row>
    <row r="662" spans="1:247" s="29" customFormat="1" ht="57" customHeight="1">
      <c r="A662" s="17">
        <v>13</v>
      </c>
      <c r="B662" s="16" t="s">
        <v>2702</v>
      </c>
      <c r="C662" s="17" t="s">
        <v>949</v>
      </c>
      <c r="D662" s="256">
        <v>7500</v>
      </c>
      <c r="E662" s="202" t="s">
        <v>2703</v>
      </c>
      <c r="F662" s="17" t="s">
        <v>2704</v>
      </c>
      <c r="G662" s="17" t="s">
        <v>1124</v>
      </c>
      <c r="H662" s="17" t="s">
        <v>1121</v>
      </c>
      <c r="I662" s="182"/>
      <c r="J662" s="36"/>
      <c r="K662" s="36"/>
      <c r="L662" s="36"/>
      <c r="M662" s="36"/>
      <c r="N662" s="36"/>
      <c r="O662" s="36"/>
      <c r="P662" s="36"/>
      <c r="Q662" s="36"/>
      <c r="R662" s="36"/>
      <c r="S662" s="36"/>
      <c r="T662" s="36"/>
      <c r="U662" s="36"/>
      <c r="V662" s="36"/>
      <c r="W662" s="36"/>
      <c r="X662" s="36"/>
      <c r="Y662" s="36"/>
      <c r="Z662" s="36"/>
      <c r="AA662" s="36"/>
      <c r="AB662" s="36"/>
      <c r="AC662" s="36"/>
      <c r="AD662" s="36"/>
      <c r="AE662" s="36"/>
      <c r="AF662" s="36"/>
      <c r="AG662" s="36"/>
      <c r="AH662" s="36"/>
      <c r="AI662" s="36"/>
      <c r="AJ662" s="36"/>
      <c r="AK662" s="36"/>
      <c r="AL662" s="36"/>
      <c r="AM662" s="36"/>
      <c r="AN662" s="35"/>
      <c r="AO662" s="35"/>
      <c r="AP662" s="35"/>
      <c r="AQ662" s="35"/>
      <c r="AR662" s="35"/>
      <c r="AS662" s="35"/>
      <c r="AT662" s="35"/>
      <c r="AU662" s="35"/>
      <c r="AV662" s="35"/>
      <c r="AW662" s="35"/>
      <c r="AX662" s="35"/>
      <c r="AY662" s="35"/>
      <c r="AZ662" s="35"/>
      <c r="BA662" s="35"/>
      <c r="BB662" s="35"/>
      <c r="BC662" s="35"/>
      <c r="BD662" s="35"/>
      <c r="BE662" s="35"/>
      <c r="BF662" s="35"/>
      <c r="BG662" s="35"/>
      <c r="BH662" s="35"/>
      <c r="BI662" s="35"/>
      <c r="BJ662" s="35"/>
      <c r="BK662" s="35"/>
      <c r="BL662" s="35"/>
      <c r="BM662" s="35"/>
      <c r="BN662" s="35"/>
      <c r="BO662" s="35"/>
      <c r="BP662" s="35"/>
      <c r="BQ662" s="35"/>
      <c r="BR662" s="35"/>
      <c r="BS662" s="35"/>
      <c r="BT662" s="35"/>
      <c r="BU662" s="35"/>
      <c r="BV662" s="35"/>
      <c r="BW662" s="35"/>
      <c r="BX662" s="35"/>
      <c r="BY662" s="35"/>
      <c r="BZ662" s="35"/>
      <c r="CA662" s="35"/>
      <c r="CB662" s="35"/>
      <c r="CC662" s="35"/>
      <c r="CD662" s="35"/>
      <c r="CE662" s="35"/>
      <c r="CF662" s="35"/>
      <c r="CG662" s="35"/>
      <c r="CH662" s="35"/>
      <c r="CI662" s="35"/>
      <c r="CJ662" s="35"/>
      <c r="CK662" s="35"/>
      <c r="CL662" s="35"/>
      <c r="CM662" s="35"/>
      <c r="CN662" s="35"/>
      <c r="CO662" s="35"/>
      <c r="CP662" s="35"/>
      <c r="CQ662" s="35"/>
      <c r="CR662" s="35"/>
      <c r="CS662" s="35"/>
      <c r="CT662" s="35"/>
      <c r="CU662" s="35"/>
      <c r="CV662" s="35"/>
      <c r="CW662" s="35"/>
      <c r="CX662" s="35"/>
      <c r="CY662" s="35"/>
      <c r="CZ662" s="35"/>
      <c r="DA662" s="35"/>
      <c r="DB662" s="35"/>
      <c r="DC662" s="35"/>
      <c r="DD662" s="35"/>
      <c r="DE662" s="35"/>
      <c r="DF662" s="35"/>
      <c r="DG662" s="35"/>
      <c r="DH662" s="35"/>
      <c r="DI662" s="35"/>
      <c r="DJ662" s="35"/>
      <c r="DK662" s="35"/>
      <c r="DL662" s="35"/>
      <c r="DM662" s="35"/>
      <c r="DN662" s="35"/>
      <c r="DO662" s="35"/>
      <c r="DP662" s="35"/>
      <c r="DQ662" s="35"/>
      <c r="DR662" s="35"/>
      <c r="DS662" s="35"/>
      <c r="DT662" s="35"/>
      <c r="DU662" s="35"/>
      <c r="DV662" s="35"/>
      <c r="DW662" s="35"/>
      <c r="DX662" s="35"/>
      <c r="DY662" s="35"/>
      <c r="DZ662" s="35"/>
      <c r="EA662" s="35"/>
      <c r="EB662" s="35"/>
      <c r="EC662" s="35"/>
      <c r="ED662" s="35"/>
      <c r="EE662" s="35"/>
      <c r="EF662" s="35"/>
      <c r="EG662" s="35"/>
      <c r="EH662" s="35"/>
      <c r="EI662" s="35"/>
      <c r="EJ662" s="35"/>
      <c r="EK662" s="35"/>
      <c r="EL662" s="35"/>
      <c r="EM662" s="35"/>
      <c r="EN662" s="35"/>
      <c r="EO662" s="35"/>
      <c r="EP662" s="35"/>
      <c r="EQ662" s="35"/>
      <c r="ER662" s="35"/>
      <c r="ES662" s="35"/>
      <c r="ET662" s="35"/>
      <c r="EU662" s="35"/>
      <c r="EV662" s="35"/>
      <c r="EW662" s="35"/>
      <c r="EX662" s="35"/>
      <c r="EY662" s="35"/>
      <c r="EZ662" s="35"/>
      <c r="FA662" s="35"/>
      <c r="FB662" s="35"/>
      <c r="FC662" s="35"/>
      <c r="FD662" s="35"/>
      <c r="FE662" s="35"/>
      <c r="FF662" s="35"/>
      <c r="FG662" s="35"/>
      <c r="FH662" s="35"/>
      <c r="FI662" s="35"/>
      <c r="FJ662" s="35"/>
      <c r="FK662" s="35"/>
      <c r="FL662" s="35"/>
      <c r="FM662" s="35"/>
      <c r="FN662" s="35"/>
      <c r="FO662" s="35"/>
      <c r="FP662" s="35"/>
      <c r="FQ662" s="35"/>
      <c r="FR662" s="35"/>
      <c r="FS662" s="35"/>
      <c r="FT662" s="35"/>
      <c r="FU662" s="35"/>
      <c r="FV662" s="35"/>
      <c r="FW662" s="35"/>
      <c r="FX662" s="35"/>
      <c r="FY662" s="35"/>
      <c r="FZ662" s="35"/>
      <c r="GA662" s="35"/>
      <c r="GB662" s="35"/>
      <c r="GC662" s="35"/>
      <c r="GD662" s="35"/>
      <c r="GE662" s="35"/>
      <c r="GF662" s="35"/>
      <c r="GG662" s="35"/>
      <c r="GH662" s="35"/>
      <c r="GI662" s="35"/>
      <c r="GJ662" s="35"/>
      <c r="GK662" s="35"/>
      <c r="GL662" s="35"/>
      <c r="GM662" s="35"/>
      <c r="GN662" s="35"/>
      <c r="GO662" s="35"/>
      <c r="GP662" s="35"/>
      <c r="GQ662" s="35"/>
      <c r="GR662" s="35"/>
      <c r="GS662" s="35"/>
      <c r="GT662" s="35"/>
      <c r="GU662" s="35"/>
      <c r="GV662" s="35"/>
      <c r="GW662" s="35"/>
      <c r="GX662" s="35"/>
      <c r="GY662" s="35"/>
      <c r="GZ662" s="35"/>
      <c r="HA662" s="35"/>
      <c r="HB662" s="35"/>
      <c r="HC662" s="35"/>
      <c r="HD662" s="35"/>
      <c r="HE662" s="35"/>
      <c r="HF662" s="35"/>
      <c r="HG662" s="35"/>
      <c r="HH662" s="35"/>
      <c r="HI662" s="35"/>
      <c r="HJ662" s="35"/>
      <c r="HK662" s="35"/>
      <c r="HL662" s="35"/>
      <c r="HM662" s="35"/>
      <c r="HN662" s="35"/>
      <c r="HO662" s="35"/>
      <c r="HP662" s="35"/>
      <c r="HQ662" s="35"/>
      <c r="HR662" s="35"/>
      <c r="HS662" s="35"/>
      <c r="HT662" s="35"/>
      <c r="HU662" s="35"/>
      <c r="HV662" s="35"/>
      <c r="HW662" s="35"/>
      <c r="HX662" s="35"/>
      <c r="HY662" s="35"/>
      <c r="HZ662" s="35"/>
      <c r="IA662" s="35"/>
      <c r="IB662" s="35"/>
      <c r="IC662" s="35"/>
      <c r="ID662" s="35"/>
      <c r="IE662" s="35"/>
      <c r="IF662" s="35"/>
      <c r="IG662" s="35"/>
      <c r="IH662" s="35"/>
      <c r="II662" s="35"/>
      <c r="IJ662" s="35"/>
      <c r="IK662" s="35"/>
      <c r="IL662" s="35"/>
      <c r="IM662" s="35"/>
    </row>
    <row r="663" spans="1:247" s="29" customFormat="1" ht="77.099999999999994" customHeight="1">
      <c r="A663" s="17">
        <v>12</v>
      </c>
      <c r="B663" s="16" t="s">
        <v>2511</v>
      </c>
      <c r="C663" s="17" t="s">
        <v>949</v>
      </c>
      <c r="D663" s="256">
        <v>2000</v>
      </c>
      <c r="E663" s="202" t="s">
        <v>2705</v>
      </c>
      <c r="F663" s="17" t="s">
        <v>2706</v>
      </c>
      <c r="G663" s="17" t="s">
        <v>1124</v>
      </c>
      <c r="H663" s="17" t="s">
        <v>1121</v>
      </c>
      <c r="I663" s="182"/>
      <c r="J663" s="36"/>
      <c r="K663" s="36"/>
      <c r="L663" s="36"/>
      <c r="M663" s="36"/>
      <c r="N663" s="36"/>
      <c r="O663" s="36"/>
      <c r="P663" s="36"/>
      <c r="Q663" s="36"/>
      <c r="R663" s="36"/>
      <c r="S663" s="36"/>
      <c r="T663" s="36"/>
      <c r="U663" s="36"/>
      <c r="V663" s="36"/>
      <c r="W663" s="36"/>
      <c r="X663" s="36"/>
      <c r="Y663" s="36"/>
      <c r="Z663" s="36"/>
      <c r="AA663" s="36"/>
      <c r="AB663" s="36"/>
      <c r="AC663" s="36"/>
      <c r="AD663" s="36"/>
      <c r="AE663" s="36"/>
      <c r="AF663" s="36"/>
      <c r="AG663" s="36"/>
      <c r="AH663" s="36"/>
      <c r="AI663" s="36"/>
      <c r="AJ663" s="36"/>
      <c r="AK663" s="36"/>
      <c r="AL663" s="36"/>
      <c r="AM663" s="36"/>
      <c r="AN663" s="35"/>
      <c r="AO663" s="35"/>
      <c r="AP663" s="35"/>
      <c r="AQ663" s="35"/>
      <c r="AR663" s="35"/>
      <c r="AS663" s="35"/>
      <c r="AT663" s="35"/>
      <c r="AU663" s="35"/>
      <c r="AV663" s="35"/>
      <c r="AW663" s="35"/>
      <c r="AX663" s="35"/>
      <c r="AY663" s="35"/>
      <c r="AZ663" s="35"/>
      <c r="BA663" s="35"/>
      <c r="BB663" s="35"/>
      <c r="BC663" s="35"/>
      <c r="BD663" s="35"/>
      <c r="BE663" s="35"/>
      <c r="BF663" s="35"/>
      <c r="BG663" s="35"/>
      <c r="BH663" s="35"/>
      <c r="BI663" s="35"/>
      <c r="BJ663" s="35"/>
      <c r="BK663" s="35"/>
      <c r="BL663" s="35"/>
      <c r="BM663" s="35"/>
      <c r="BN663" s="35"/>
      <c r="BO663" s="35"/>
      <c r="BP663" s="35"/>
      <c r="BQ663" s="35"/>
      <c r="BR663" s="35"/>
      <c r="BS663" s="35"/>
      <c r="BT663" s="35"/>
      <c r="BU663" s="35"/>
      <c r="BV663" s="35"/>
      <c r="BW663" s="35"/>
      <c r="BX663" s="35"/>
      <c r="BY663" s="35"/>
      <c r="BZ663" s="35"/>
      <c r="CA663" s="35"/>
      <c r="CB663" s="35"/>
      <c r="CC663" s="35"/>
      <c r="CD663" s="35"/>
      <c r="CE663" s="35"/>
      <c r="CF663" s="35"/>
      <c r="CG663" s="35"/>
      <c r="CH663" s="35"/>
      <c r="CI663" s="35"/>
      <c r="CJ663" s="35"/>
      <c r="CK663" s="35"/>
      <c r="CL663" s="35"/>
      <c r="CM663" s="35"/>
      <c r="CN663" s="35"/>
      <c r="CO663" s="35"/>
      <c r="CP663" s="35"/>
      <c r="CQ663" s="35"/>
      <c r="CR663" s="35"/>
      <c r="CS663" s="35"/>
      <c r="CT663" s="35"/>
      <c r="CU663" s="35"/>
      <c r="CV663" s="35"/>
      <c r="CW663" s="35"/>
      <c r="CX663" s="35"/>
      <c r="CY663" s="35"/>
      <c r="CZ663" s="35"/>
      <c r="DA663" s="35"/>
      <c r="DB663" s="35"/>
      <c r="DC663" s="35"/>
      <c r="DD663" s="35"/>
      <c r="DE663" s="35"/>
      <c r="DF663" s="35"/>
      <c r="DG663" s="35"/>
      <c r="DH663" s="35"/>
      <c r="DI663" s="35"/>
      <c r="DJ663" s="35"/>
      <c r="DK663" s="35"/>
      <c r="DL663" s="35"/>
      <c r="DM663" s="35"/>
      <c r="DN663" s="35"/>
      <c r="DO663" s="35"/>
      <c r="DP663" s="35"/>
      <c r="DQ663" s="35"/>
      <c r="DR663" s="35"/>
      <c r="DS663" s="35"/>
      <c r="DT663" s="35"/>
      <c r="DU663" s="35"/>
      <c r="DV663" s="35"/>
      <c r="DW663" s="35"/>
      <c r="DX663" s="35"/>
      <c r="DY663" s="35"/>
      <c r="DZ663" s="35"/>
      <c r="EA663" s="35"/>
      <c r="EB663" s="35"/>
      <c r="EC663" s="35"/>
      <c r="ED663" s="35"/>
      <c r="EE663" s="35"/>
      <c r="EF663" s="35"/>
      <c r="EG663" s="35"/>
      <c r="EH663" s="35"/>
      <c r="EI663" s="35"/>
      <c r="EJ663" s="35"/>
      <c r="EK663" s="35"/>
      <c r="EL663" s="35"/>
      <c r="EM663" s="35"/>
      <c r="EN663" s="35"/>
      <c r="EO663" s="35"/>
      <c r="EP663" s="35"/>
      <c r="EQ663" s="35"/>
      <c r="ER663" s="35"/>
      <c r="ES663" s="35"/>
      <c r="ET663" s="35"/>
      <c r="EU663" s="35"/>
      <c r="EV663" s="35"/>
      <c r="EW663" s="35"/>
      <c r="EX663" s="35"/>
      <c r="EY663" s="35"/>
      <c r="EZ663" s="35"/>
      <c r="FA663" s="35"/>
      <c r="FB663" s="35"/>
      <c r="FC663" s="35"/>
      <c r="FD663" s="35"/>
      <c r="FE663" s="35"/>
      <c r="FF663" s="35"/>
      <c r="FG663" s="35"/>
      <c r="FH663" s="35"/>
      <c r="FI663" s="35"/>
      <c r="FJ663" s="35"/>
      <c r="FK663" s="35"/>
      <c r="FL663" s="35"/>
      <c r="FM663" s="35"/>
      <c r="FN663" s="35"/>
      <c r="FO663" s="35"/>
      <c r="FP663" s="35"/>
      <c r="FQ663" s="35"/>
      <c r="FR663" s="35"/>
      <c r="FS663" s="35"/>
      <c r="FT663" s="35"/>
      <c r="FU663" s="35"/>
      <c r="FV663" s="35"/>
      <c r="FW663" s="35"/>
      <c r="FX663" s="35"/>
      <c r="FY663" s="35"/>
      <c r="FZ663" s="35"/>
      <c r="GA663" s="35"/>
      <c r="GB663" s="35"/>
      <c r="GC663" s="35"/>
      <c r="GD663" s="35"/>
      <c r="GE663" s="35"/>
      <c r="GF663" s="35"/>
      <c r="GG663" s="35"/>
      <c r="GH663" s="35"/>
      <c r="GI663" s="35"/>
      <c r="GJ663" s="35"/>
      <c r="GK663" s="35"/>
      <c r="GL663" s="35"/>
      <c r="GM663" s="35"/>
      <c r="GN663" s="35"/>
      <c r="GO663" s="35"/>
      <c r="GP663" s="35"/>
      <c r="GQ663" s="35"/>
      <c r="GR663" s="35"/>
      <c r="GS663" s="35"/>
      <c r="GT663" s="35"/>
      <c r="GU663" s="35"/>
      <c r="GV663" s="35"/>
      <c r="GW663" s="35"/>
      <c r="GX663" s="35"/>
      <c r="GY663" s="35"/>
      <c r="GZ663" s="35"/>
      <c r="HA663" s="35"/>
      <c r="HB663" s="35"/>
      <c r="HC663" s="35"/>
      <c r="HD663" s="35"/>
      <c r="HE663" s="35"/>
      <c r="HF663" s="35"/>
      <c r="HG663" s="35"/>
      <c r="HH663" s="35"/>
      <c r="HI663" s="35"/>
      <c r="HJ663" s="35"/>
      <c r="HK663" s="35"/>
      <c r="HL663" s="35"/>
      <c r="HM663" s="35"/>
      <c r="HN663" s="35"/>
      <c r="HO663" s="35"/>
      <c r="HP663" s="35"/>
      <c r="HQ663" s="35"/>
      <c r="HR663" s="35"/>
      <c r="HS663" s="35"/>
      <c r="HT663" s="35"/>
      <c r="HU663" s="35"/>
      <c r="HV663" s="35"/>
      <c r="HW663" s="35"/>
      <c r="HX663" s="35"/>
      <c r="HY663" s="35"/>
      <c r="HZ663" s="35"/>
      <c r="IA663" s="35"/>
      <c r="IB663" s="35"/>
      <c r="IC663" s="35"/>
      <c r="ID663" s="35"/>
      <c r="IE663" s="35"/>
      <c r="IF663" s="35"/>
      <c r="IG663" s="35"/>
      <c r="IH663" s="35"/>
      <c r="II663" s="35"/>
      <c r="IJ663" s="35"/>
      <c r="IK663" s="35"/>
      <c r="IL663" s="35"/>
      <c r="IM663" s="35"/>
    </row>
    <row r="664" spans="1:247" s="29" customFormat="1" ht="61.5" customHeight="1">
      <c r="A664" s="17">
        <v>13</v>
      </c>
      <c r="B664" s="16" t="s">
        <v>2512</v>
      </c>
      <c r="C664" s="17" t="s">
        <v>949</v>
      </c>
      <c r="D664" s="256">
        <v>1500</v>
      </c>
      <c r="E664" s="202" t="s">
        <v>2707</v>
      </c>
      <c r="F664" s="17" t="s">
        <v>2708</v>
      </c>
      <c r="G664" s="17" t="s">
        <v>1124</v>
      </c>
      <c r="H664" s="17" t="s">
        <v>1121</v>
      </c>
      <c r="I664" s="182"/>
      <c r="J664" s="36"/>
      <c r="K664" s="36"/>
      <c r="L664" s="36"/>
      <c r="M664" s="36"/>
      <c r="N664" s="36"/>
      <c r="O664" s="36"/>
      <c r="P664" s="36"/>
      <c r="Q664" s="36"/>
      <c r="R664" s="36"/>
      <c r="S664" s="36"/>
      <c r="T664" s="36"/>
      <c r="U664" s="36"/>
      <c r="V664" s="36"/>
      <c r="W664" s="36"/>
      <c r="X664" s="36"/>
      <c r="Y664" s="36"/>
      <c r="Z664" s="36"/>
      <c r="AA664" s="36"/>
      <c r="AB664" s="36"/>
      <c r="AC664" s="36"/>
      <c r="AD664" s="36"/>
      <c r="AE664" s="36"/>
      <c r="AF664" s="36"/>
      <c r="AG664" s="36"/>
      <c r="AH664" s="36"/>
      <c r="AI664" s="36"/>
      <c r="AJ664" s="36"/>
      <c r="AK664" s="36"/>
      <c r="AL664" s="36"/>
      <c r="AM664" s="36"/>
      <c r="AN664" s="35"/>
      <c r="AO664" s="35"/>
      <c r="AP664" s="35"/>
      <c r="AQ664" s="35"/>
      <c r="AR664" s="35"/>
      <c r="AS664" s="35"/>
      <c r="AT664" s="35"/>
      <c r="AU664" s="35"/>
      <c r="AV664" s="35"/>
      <c r="AW664" s="35"/>
      <c r="AX664" s="35"/>
      <c r="AY664" s="35"/>
      <c r="AZ664" s="35"/>
      <c r="BA664" s="35"/>
      <c r="BB664" s="35"/>
      <c r="BC664" s="35"/>
      <c r="BD664" s="35"/>
      <c r="BE664" s="35"/>
      <c r="BF664" s="35"/>
      <c r="BG664" s="35"/>
      <c r="BH664" s="35"/>
      <c r="BI664" s="35"/>
      <c r="BJ664" s="35"/>
      <c r="BK664" s="35"/>
      <c r="BL664" s="35"/>
      <c r="BM664" s="35"/>
      <c r="BN664" s="35"/>
      <c r="BO664" s="35"/>
      <c r="BP664" s="35"/>
      <c r="BQ664" s="35"/>
      <c r="BR664" s="35"/>
      <c r="BS664" s="35"/>
      <c r="BT664" s="35"/>
      <c r="BU664" s="35"/>
      <c r="BV664" s="35"/>
      <c r="BW664" s="35"/>
      <c r="BX664" s="35"/>
      <c r="BY664" s="35"/>
      <c r="BZ664" s="35"/>
      <c r="CA664" s="35"/>
      <c r="CB664" s="35"/>
      <c r="CC664" s="35"/>
      <c r="CD664" s="35"/>
      <c r="CE664" s="35"/>
      <c r="CF664" s="35"/>
      <c r="CG664" s="35"/>
      <c r="CH664" s="35"/>
      <c r="CI664" s="35"/>
      <c r="CJ664" s="35"/>
      <c r="CK664" s="35"/>
      <c r="CL664" s="35"/>
      <c r="CM664" s="35"/>
      <c r="CN664" s="35"/>
      <c r="CO664" s="35"/>
      <c r="CP664" s="35"/>
      <c r="CQ664" s="35"/>
      <c r="CR664" s="35"/>
      <c r="CS664" s="35"/>
      <c r="CT664" s="35"/>
      <c r="CU664" s="35"/>
      <c r="CV664" s="35"/>
      <c r="CW664" s="35"/>
      <c r="CX664" s="35"/>
      <c r="CY664" s="35"/>
      <c r="CZ664" s="35"/>
      <c r="DA664" s="35"/>
      <c r="DB664" s="35"/>
      <c r="DC664" s="35"/>
      <c r="DD664" s="35"/>
      <c r="DE664" s="35"/>
      <c r="DF664" s="35"/>
      <c r="DG664" s="35"/>
      <c r="DH664" s="35"/>
      <c r="DI664" s="35"/>
      <c r="DJ664" s="35"/>
      <c r="DK664" s="35"/>
      <c r="DL664" s="35"/>
      <c r="DM664" s="35"/>
      <c r="DN664" s="35"/>
      <c r="DO664" s="35"/>
      <c r="DP664" s="35"/>
      <c r="DQ664" s="35"/>
      <c r="DR664" s="35"/>
      <c r="DS664" s="35"/>
      <c r="DT664" s="35"/>
      <c r="DU664" s="35"/>
      <c r="DV664" s="35"/>
      <c r="DW664" s="35"/>
      <c r="DX664" s="35"/>
      <c r="DY664" s="35"/>
      <c r="DZ664" s="35"/>
      <c r="EA664" s="35"/>
      <c r="EB664" s="35"/>
      <c r="EC664" s="35"/>
      <c r="ED664" s="35"/>
      <c r="EE664" s="35"/>
      <c r="EF664" s="35"/>
      <c r="EG664" s="35"/>
      <c r="EH664" s="35"/>
      <c r="EI664" s="35"/>
      <c r="EJ664" s="35"/>
      <c r="EK664" s="35"/>
      <c r="EL664" s="35"/>
      <c r="EM664" s="35"/>
      <c r="EN664" s="35"/>
      <c r="EO664" s="35"/>
      <c r="EP664" s="35"/>
      <c r="EQ664" s="35"/>
      <c r="ER664" s="35"/>
      <c r="ES664" s="35"/>
      <c r="ET664" s="35"/>
      <c r="EU664" s="35"/>
      <c r="EV664" s="35"/>
      <c r="EW664" s="35"/>
      <c r="EX664" s="35"/>
      <c r="EY664" s="35"/>
      <c r="EZ664" s="35"/>
      <c r="FA664" s="35"/>
      <c r="FB664" s="35"/>
      <c r="FC664" s="35"/>
      <c r="FD664" s="35"/>
      <c r="FE664" s="35"/>
      <c r="FF664" s="35"/>
      <c r="FG664" s="35"/>
      <c r="FH664" s="35"/>
      <c r="FI664" s="35"/>
      <c r="FJ664" s="35"/>
      <c r="FK664" s="35"/>
      <c r="FL664" s="35"/>
      <c r="FM664" s="35"/>
      <c r="FN664" s="35"/>
      <c r="FO664" s="35"/>
      <c r="FP664" s="35"/>
      <c r="FQ664" s="35"/>
      <c r="FR664" s="35"/>
      <c r="FS664" s="35"/>
      <c r="FT664" s="35"/>
      <c r="FU664" s="35"/>
      <c r="FV664" s="35"/>
      <c r="FW664" s="35"/>
      <c r="FX664" s="35"/>
      <c r="FY664" s="35"/>
      <c r="FZ664" s="35"/>
      <c r="GA664" s="35"/>
      <c r="GB664" s="35"/>
      <c r="GC664" s="35"/>
      <c r="GD664" s="35"/>
      <c r="GE664" s="35"/>
      <c r="GF664" s="35"/>
      <c r="GG664" s="35"/>
      <c r="GH664" s="35"/>
      <c r="GI664" s="35"/>
      <c r="GJ664" s="35"/>
      <c r="GK664" s="35"/>
      <c r="GL664" s="35"/>
      <c r="GM664" s="35"/>
      <c r="GN664" s="35"/>
      <c r="GO664" s="35"/>
      <c r="GP664" s="35"/>
      <c r="GQ664" s="35"/>
      <c r="GR664" s="35"/>
      <c r="GS664" s="35"/>
      <c r="GT664" s="35"/>
      <c r="GU664" s="35"/>
      <c r="GV664" s="35"/>
      <c r="GW664" s="35"/>
      <c r="GX664" s="35"/>
      <c r="GY664" s="35"/>
      <c r="GZ664" s="35"/>
      <c r="HA664" s="35"/>
      <c r="HB664" s="35"/>
      <c r="HC664" s="35"/>
      <c r="HD664" s="35"/>
      <c r="HE664" s="35"/>
      <c r="HF664" s="35"/>
      <c r="HG664" s="35"/>
      <c r="HH664" s="35"/>
      <c r="HI664" s="35"/>
      <c r="HJ664" s="35"/>
      <c r="HK664" s="35"/>
      <c r="HL664" s="35"/>
      <c r="HM664" s="35"/>
      <c r="HN664" s="35"/>
      <c r="HO664" s="35"/>
      <c r="HP664" s="35"/>
      <c r="HQ664" s="35"/>
      <c r="HR664" s="35"/>
      <c r="HS664" s="35"/>
      <c r="HT664" s="35"/>
      <c r="HU664" s="35"/>
      <c r="HV664" s="35"/>
      <c r="HW664" s="35"/>
      <c r="HX664" s="35"/>
      <c r="HY664" s="35"/>
      <c r="HZ664" s="35"/>
      <c r="IA664" s="35"/>
      <c r="IB664" s="35"/>
      <c r="IC664" s="35"/>
      <c r="ID664" s="35"/>
      <c r="IE664" s="35"/>
      <c r="IF664" s="35"/>
      <c r="IG664" s="35"/>
      <c r="IH664" s="35"/>
      <c r="II664" s="35"/>
      <c r="IJ664" s="35"/>
      <c r="IK664" s="35"/>
      <c r="IL664" s="35"/>
      <c r="IM664" s="35"/>
    </row>
    <row r="665" spans="1:247" s="29" customFormat="1" ht="52.5" customHeight="1">
      <c r="A665" s="17">
        <v>14</v>
      </c>
      <c r="B665" s="16" t="s">
        <v>2513</v>
      </c>
      <c r="C665" s="17" t="s">
        <v>949</v>
      </c>
      <c r="D665" s="256">
        <v>1000</v>
      </c>
      <c r="E665" s="202" t="s">
        <v>2709</v>
      </c>
      <c r="F665" s="17" t="s">
        <v>2710</v>
      </c>
      <c r="G665" s="17" t="s">
        <v>1124</v>
      </c>
      <c r="H665" s="17" t="s">
        <v>1121</v>
      </c>
      <c r="I665" s="182"/>
      <c r="J665" s="36"/>
      <c r="K665" s="36"/>
      <c r="L665" s="36"/>
      <c r="M665" s="36"/>
      <c r="N665" s="36"/>
      <c r="O665" s="36"/>
      <c r="P665" s="36"/>
      <c r="Q665" s="36"/>
      <c r="R665" s="36"/>
      <c r="S665" s="36"/>
      <c r="T665" s="36"/>
      <c r="U665" s="36"/>
      <c r="V665" s="36"/>
      <c r="W665" s="36"/>
      <c r="X665" s="36"/>
      <c r="Y665" s="36"/>
      <c r="Z665" s="36"/>
      <c r="AA665" s="36"/>
      <c r="AB665" s="36"/>
      <c r="AC665" s="36"/>
      <c r="AD665" s="36"/>
      <c r="AE665" s="36"/>
      <c r="AF665" s="36"/>
      <c r="AG665" s="36"/>
      <c r="AH665" s="36"/>
      <c r="AI665" s="36"/>
      <c r="AJ665" s="36"/>
      <c r="AK665" s="36"/>
      <c r="AL665" s="36"/>
      <c r="AM665" s="36"/>
      <c r="AN665" s="35"/>
      <c r="AO665" s="35"/>
      <c r="AP665" s="35"/>
      <c r="AQ665" s="35"/>
      <c r="AR665" s="35"/>
      <c r="AS665" s="35"/>
      <c r="AT665" s="35"/>
      <c r="AU665" s="35"/>
      <c r="AV665" s="35"/>
      <c r="AW665" s="35"/>
      <c r="AX665" s="35"/>
      <c r="AY665" s="35"/>
      <c r="AZ665" s="35"/>
      <c r="BA665" s="35"/>
      <c r="BB665" s="35"/>
      <c r="BC665" s="35"/>
      <c r="BD665" s="35"/>
      <c r="BE665" s="35"/>
      <c r="BF665" s="35"/>
      <c r="BG665" s="35"/>
      <c r="BH665" s="35"/>
      <c r="BI665" s="35"/>
      <c r="BJ665" s="35"/>
      <c r="BK665" s="35"/>
      <c r="BL665" s="35"/>
      <c r="BM665" s="35"/>
      <c r="BN665" s="35"/>
      <c r="BO665" s="35"/>
      <c r="BP665" s="35"/>
      <c r="BQ665" s="35"/>
      <c r="BR665" s="35"/>
      <c r="BS665" s="35"/>
      <c r="BT665" s="35"/>
      <c r="BU665" s="35"/>
      <c r="BV665" s="35"/>
      <c r="BW665" s="35"/>
      <c r="BX665" s="35"/>
      <c r="BY665" s="35"/>
      <c r="BZ665" s="35"/>
      <c r="CA665" s="35"/>
      <c r="CB665" s="35"/>
      <c r="CC665" s="35"/>
      <c r="CD665" s="35"/>
      <c r="CE665" s="35"/>
      <c r="CF665" s="35"/>
      <c r="CG665" s="35"/>
      <c r="CH665" s="35"/>
      <c r="CI665" s="35"/>
      <c r="CJ665" s="35"/>
      <c r="CK665" s="35"/>
      <c r="CL665" s="35"/>
      <c r="CM665" s="35"/>
      <c r="CN665" s="35"/>
      <c r="CO665" s="35"/>
      <c r="CP665" s="35"/>
      <c r="CQ665" s="35"/>
      <c r="CR665" s="35"/>
      <c r="CS665" s="35"/>
      <c r="CT665" s="35"/>
      <c r="CU665" s="35"/>
      <c r="CV665" s="35"/>
      <c r="CW665" s="35"/>
      <c r="CX665" s="35"/>
      <c r="CY665" s="35"/>
      <c r="CZ665" s="35"/>
      <c r="DA665" s="35"/>
      <c r="DB665" s="35"/>
      <c r="DC665" s="35"/>
      <c r="DD665" s="35"/>
      <c r="DE665" s="35"/>
      <c r="DF665" s="35"/>
      <c r="DG665" s="35"/>
      <c r="DH665" s="35"/>
      <c r="DI665" s="35"/>
      <c r="DJ665" s="35"/>
      <c r="DK665" s="35"/>
      <c r="DL665" s="35"/>
      <c r="DM665" s="35"/>
      <c r="DN665" s="35"/>
      <c r="DO665" s="35"/>
      <c r="DP665" s="35"/>
      <c r="DQ665" s="35"/>
      <c r="DR665" s="35"/>
      <c r="DS665" s="35"/>
      <c r="DT665" s="35"/>
      <c r="DU665" s="35"/>
      <c r="DV665" s="35"/>
      <c r="DW665" s="35"/>
      <c r="DX665" s="35"/>
      <c r="DY665" s="35"/>
      <c r="DZ665" s="35"/>
      <c r="EA665" s="35"/>
      <c r="EB665" s="35"/>
      <c r="EC665" s="35"/>
      <c r="ED665" s="35"/>
      <c r="EE665" s="35"/>
      <c r="EF665" s="35"/>
      <c r="EG665" s="35"/>
      <c r="EH665" s="35"/>
      <c r="EI665" s="35"/>
      <c r="EJ665" s="35"/>
      <c r="EK665" s="35"/>
      <c r="EL665" s="35"/>
      <c r="EM665" s="35"/>
      <c r="EN665" s="35"/>
      <c r="EO665" s="35"/>
      <c r="EP665" s="35"/>
      <c r="EQ665" s="35"/>
      <c r="ER665" s="35"/>
      <c r="ES665" s="35"/>
      <c r="ET665" s="35"/>
      <c r="EU665" s="35"/>
      <c r="EV665" s="35"/>
      <c r="EW665" s="35"/>
      <c r="EX665" s="35"/>
      <c r="EY665" s="35"/>
      <c r="EZ665" s="35"/>
      <c r="FA665" s="35"/>
      <c r="FB665" s="35"/>
      <c r="FC665" s="35"/>
      <c r="FD665" s="35"/>
      <c r="FE665" s="35"/>
      <c r="FF665" s="35"/>
      <c r="FG665" s="35"/>
      <c r="FH665" s="35"/>
      <c r="FI665" s="35"/>
      <c r="FJ665" s="35"/>
      <c r="FK665" s="35"/>
      <c r="FL665" s="35"/>
      <c r="FM665" s="35"/>
      <c r="FN665" s="35"/>
      <c r="FO665" s="35"/>
      <c r="FP665" s="35"/>
      <c r="FQ665" s="35"/>
      <c r="FR665" s="35"/>
      <c r="FS665" s="35"/>
      <c r="FT665" s="35"/>
      <c r="FU665" s="35"/>
      <c r="FV665" s="35"/>
      <c r="FW665" s="35"/>
      <c r="FX665" s="35"/>
      <c r="FY665" s="35"/>
      <c r="FZ665" s="35"/>
      <c r="GA665" s="35"/>
      <c r="GB665" s="35"/>
      <c r="GC665" s="35"/>
      <c r="GD665" s="35"/>
      <c r="GE665" s="35"/>
      <c r="GF665" s="35"/>
      <c r="GG665" s="35"/>
      <c r="GH665" s="35"/>
      <c r="GI665" s="35"/>
      <c r="GJ665" s="35"/>
      <c r="GK665" s="35"/>
      <c r="GL665" s="35"/>
      <c r="GM665" s="35"/>
      <c r="GN665" s="35"/>
      <c r="GO665" s="35"/>
      <c r="GP665" s="35"/>
      <c r="GQ665" s="35"/>
      <c r="GR665" s="35"/>
      <c r="GS665" s="35"/>
      <c r="GT665" s="35"/>
      <c r="GU665" s="35"/>
      <c r="GV665" s="35"/>
      <c r="GW665" s="35"/>
      <c r="GX665" s="35"/>
      <c r="GY665" s="35"/>
      <c r="GZ665" s="35"/>
      <c r="HA665" s="35"/>
      <c r="HB665" s="35"/>
      <c r="HC665" s="35"/>
      <c r="HD665" s="35"/>
      <c r="HE665" s="35"/>
      <c r="HF665" s="35"/>
      <c r="HG665" s="35"/>
      <c r="HH665" s="35"/>
      <c r="HI665" s="35"/>
      <c r="HJ665" s="35"/>
      <c r="HK665" s="35"/>
      <c r="HL665" s="35"/>
      <c r="HM665" s="35"/>
      <c r="HN665" s="35"/>
      <c r="HO665" s="35"/>
      <c r="HP665" s="35"/>
      <c r="HQ665" s="35"/>
      <c r="HR665" s="35"/>
      <c r="HS665" s="35"/>
      <c r="HT665" s="35"/>
      <c r="HU665" s="35"/>
      <c r="HV665" s="35"/>
      <c r="HW665" s="35"/>
      <c r="HX665" s="35"/>
      <c r="HY665" s="35"/>
      <c r="HZ665" s="35"/>
      <c r="IA665" s="35"/>
      <c r="IB665" s="35"/>
      <c r="IC665" s="35"/>
      <c r="ID665" s="35"/>
      <c r="IE665" s="35"/>
      <c r="IF665" s="35"/>
      <c r="IG665" s="35"/>
      <c r="IH665" s="35"/>
      <c r="II665" s="35"/>
      <c r="IJ665" s="35"/>
      <c r="IK665" s="35"/>
      <c r="IL665" s="35"/>
      <c r="IM665" s="35"/>
    </row>
    <row r="666" spans="1:247" s="29" customFormat="1" ht="51" customHeight="1">
      <c r="A666" s="17">
        <v>15</v>
      </c>
      <c r="B666" s="16" t="s">
        <v>2514</v>
      </c>
      <c r="C666" s="17" t="s">
        <v>949</v>
      </c>
      <c r="D666" s="256">
        <v>1000</v>
      </c>
      <c r="E666" s="202" t="s">
        <v>2711</v>
      </c>
      <c r="F666" s="17" t="s">
        <v>2712</v>
      </c>
      <c r="G666" s="17" t="s">
        <v>1124</v>
      </c>
      <c r="H666" s="17" t="s">
        <v>1121</v>
      </c>
      <c r="I666" s="182"/>
      <c r="J666" s="36"/>
      <c r="K666" s="36"/>
      <c r="L666" s="36"/>
      <c r="M666" s="36"/>
      <c r="N666" s="36"/>
      <c r="O666" s="36"/>
      <c r="P666" s="36"/>
      <c r="Q666" s="36"/>
      <c r="R666" s="36"/>
      <c r="S666" s="36"/>
      <c r="T666" s="36"/>
      <c r="U666" s="36"/>
      <c r="V666" s="36"/>
      <c r="W666" s="36"/>
      <c r="X666" s="36"/>
      <c r="Y666" s="36"/>
      <c r="Z666" s="36"/>
      <c r="AA666" s="36"/>
      <c r="AB666" s="36"/>
      <c r="AC666" s="36"/>
      <c r="AD666" s="36"/>
      <c r="AE666" s="36"/>
      <c r="AF666" s="36"/>
      <c r="AG666" s="36"/>
      <c r="AH666" s="36"/>
      <c r="AI666" s="36"/>
      <c r="AJ666" s="36"/>
      <c r="AK666" s="36"/>
      <c r="AL666" s="36"/>
      <c r="AM666" s="36"/>
      <c r="AN666" s="35"/>
      <c r="AO666" s="35"/>
      <c r="AP666" s="35"/>
      <c r="AQ666" s="35"/>
      <c r="AR666" s="35"/>
      <c r="AS666" s="35"/>
      <c r="AT666" s="35"/>
      <c r="AU666" s="35"/>
      <c r="AV666" s="35"/>
      <c r="AW666" s="35"/>
      <c r="AX666" s="35"/>
      <c r="AY666" s="35"/>
      <c r="AZ666" s="35"/>
      <c r="BA666" s="35"/>
      <c r="BB666" s="35"/>
      <c r="BC666" s="35"/>
      <c r="BD666" s="35"/>
      <c r="BE666" s="35"/>
      <c r="BF666" s="35"/>
      <c r="BG666" s="35"/>
      <c r="BH666" s="35"/>
      <c r="BI666" s="35"/>
      <c r="BJ666" s="35"/>
      <c r="BK666" s="35"/>
      <c r="BL666" s="35"/>
      <c r="BM666" s="35"/>
      <c r="BN666" s="35"/>
      <c r="BO666" s="35"/>
      <c r="BP666" s="35"/>
      <c r="BQ666" s="35"/>
      <c r="BR666" s="35"/>
      <c r="BS666" s="35"/>
      <c r="BT666" s="35"/>
      <c r="BU666" s="35"/>
      <c r="BV666" s="35"/>
      <c r="BW666" s="35"/>
      <c r="BX666" s="35"/>
      <c r="BY666" s="35"/>
      <c r="BZ666" s="35"/>
      <c r="CA666" s="35"/>
      <c r="CB666" s="35"/>
      <c r="CC666" s="35"/>
      <c r="CD666" s="35"/>
      <c r="CE666" s="35"/>
      <c r="CF666" s="35"/>
      <c r="CG666" s="35"/>
      <c r="CH666" s="35"/>
      <c r="CI666" s="35"/>
      <c r="CJ666" s="35"/>
      <c r="CK666" s="35"/>
      <c r="CL666" s="35"/>
      <c r="CM666" s="35"/>
      <c r="CN666" s="35"/>
      <c r="CO666" s="35"/>
      <c r="CP666" s="35"/>
      <c r="CQ666" s="35"/>
      <c r="CR666" s="35"/>
      <c r="CS666" s="35"/>
      <c r="CT666" s="35"/>
      <c r="CU666" s="35"/>
      <c r="CV666" s="35"/>
      <c r="CW666" s="35"/>
      <c r="CX666" s="35"/>
      <c r="CY666" s="35"/>
      <c r="CZ666" s="35"/>
      <c r="DA666" s="35"/>
      <c r="DB666" s="35"/>
      <c r="DC666" s="35"/>
      <c r="DD666" s="35"/>
      <c r="DE666" s="35"/>
      <c r="DF666" s="35"/>
      <c r="DG666" s="35"/>
      <c r="DH666" s="35"/>
      <c r="DI666" s="35"/>
      <c r="DJ666" s="35"/>
      <c r="DK666" s="35"/>
      <c r="DL666" s="35"/>
      <c r="DM666" s="35"/>
      <c r="DN666" s="35"/>
      <c r="DO666" s="35"/>
      <c r="DP666" s="35"/>
      <c r="DQ666" s="35"/>
      <c r="DR666" s="35"/>
      <c r="DS666" s="35"/>
      <c r="DT666" s="35"/>
      <c r="DU666" s="35"/>
      <c r="DV666" s="35"/>
      <c r="DW666" s="35"/>
      <c r="DX666" s="35"/>
      <c r="DY666" s="35"/>
      <c r="DZ666" s="35"/>
      <c r="EA666" s="35"/>
      <c r="EB666" s="35"/>
      <c r="EC666" s="35"/>
      <c r="ED666" s="35"/>
      <c r="EE666" s="35"/>
      <c r="EF666" s="35"/>
      <c r="EG666" s="35"/>
      <c r="EH666" s="35"/>
      <c r="EI666" s="35"/>
      <c r="EJ666" s="35"/>
      <c r="EK666" s="35"/>
      <c r="EL666" s="35"/>
      <c r="EM666" s="35"/>
      <c r="EN666" s="35"/>
      <c r="EO666" s="35"/>
      <c r="EP666" s="35"/>
      <c r="EQ666" s="35"/>
      <c r="ER666" s="35"/>
      <c r="ES666" s="35"/>
      <c r="ET666" s="35"/>
      <c r="EU666" s="35"/>
      <c r="EV666" s="35"/>
      <c r="EW666" s="35"/>
      <c r="EX666" s="35"/>
      <c r="EY666" s="35"/>
      <c r="EZ666" s="35"/>
      <c r="FA666" s="35"/>
      <c r="FB666" s="35"/>
      <c r="FC666" s="35"/>
      <c r="FD666" s="35"/>
      <c r="FE666" s="35"/>
      <c r="FF666" s="35"/>
      <c r="FG666" s="35"/>
      <c r="FH666" s="35"/>
      <c r="FI666" s="35"/>
      <c r="FJ666" s="35"/>
      <c r="FK666" s="35"/>
      <c r="FL666" s="35"/>
      <c r="FM666" s="35"/>
      <c r="FN666" s="35"/>
      <c r="FO666" s="35"/>
      <c r="FP666" s="35"/>
      <c r="FQ666" s="35"/>
      <c r="FR666" s="35"/>
      <c r="FS666" s="35"/>
      <c r="FT666" s="35"/>
      <c r="FU666" s="35"/>
      <c r="FV666" s="35"/>
      <c r="FW666" s="35"/>
      <c r="FX666" s="35"/>
      <c r="FY666" s="35"/>
      <c r="FZ666" s="35"/>
      <c r="GA666" s="35"/>
      <c r="GB666" s="35"/>
      <c r="GC666" s="35"/>
      <c r="GD666" s="35"/>
      <c r="GE666" s="35"/>
      <c r="GF666" s="35"/>
      <c r="GG666" s="35"/>
      <c r="GH666" s="35"/>
      <c r="GI666" s="35"/>
      <c r="GJ666" s="35"/>
      <c r="GK666" s="35"/>
      <c r="GL666" s="35"/>
      <c r="GM666" s="35"/>
      <c r="GN666" s="35"/>
      <c r="GO666" s="35"/>
      <c r="GP666" s="35"/>
      <c r="GQ666" s="35"/>
      <c r="GR666" s="35"/>
      <c r="GS666" s="35"/>
      <c r="GT666" s="35"/>
      <c r="GU666" s="35"/>
      <c r="GV666" s="35"/>
      <c r="GW666" s="35"/>
      <c r="GX666" s="35"/>
      <c r="GY666" s="35"/>
      <c r="GZ666" s="35"/>
      <c r="HA666" s="35"/>
      <c r="HB666" s="35"/>
      <c r="HC666" s="35"/>
      <c r="HD666" s="35"/>
      <c r="HE666" s="35"/>
      <c r="HF666" s="35"/>
      <c r="HG666" s="35"/>
      <c r="HH666" s="35"/>
      <c r="HI666" s="35"/>
      <c r="HJ666" s="35"/>
      <c r="HK666" s="35"/>
      <c r="HL666" s="35"/>
      <c r="HM666" s="35"/>
      <c r="HN666" s="35"/>
      <c r="HO666" s="35"/>
      <c r="HP666" s="35"/>
      <c r="HQ666" s="35"/>
      <c r="HR666" s="35"/>
      <c r="HS666" s="35"/>
      <c r="HT666" s="35"/>
      <c r="HU666" s="35"/>
      <c r="HV666" s="35"/>
      <c r="HW666" s="35"/>
      <c r="HX666" s="35"/>
      <c r="HY666" s="35"/>
      <c r="HZ666" s="35"/>
      <c r="IA666" s="35"/>
      <c r="IB666" s="35"/>
      <c r="IC666" s="35"/>
      <c r="ID666" s="35"/>
      <c r="IE666" s="35"/>
      <c r="IF666" s="35"/>
      <c r="IG666" s="35"/>
      <c r="IH666" s="35"/>
      <c r="II666" s="35"/>
      <c r="IJ666" s="35"/>
      <c r="IK666" s="35"/>
      <c r="IL666" s="35"/>
      <c r="IM666" s="35"/>
    </row>
    <row r="667" spans="1:247" s="29" customFormat="1" ht="90">
      <c r="A667" s="17">
        <v>16</v>
      </c>
      <c r="B667" s="16" t="s">
        <v>2517</v>
      </c>
      <c r="C667" s="17" t="s">
        <v>2655</v>
      </c>
      <c r="D667" s="256">
        <v>1500</v>
      </c>
      <c r="E667" s="202" t="s">
        <v>916</v>
      </c>
      <c r="F667" s="17" t="s">
        <v>2713</v>
      </c>
      <c r="G667" s="42" t="s">
        <v>2714</v>
      </c>
      <c r="H667" s="42" t="s">
        <v>919</v>
      </c>
      <c r="I667" s="182"/>
      <c r="J667" s="36"/>
      <c r="K667" s="36"/>
      <c r="L667" s="36"/>
      <c r="M667" s="36"/>
      <c r="N667" s="36"/>
      <c r="O667" s="36"/>
      <c r="P667" s="36"/>
      <c r="Q667" s="36"/>
      <c r="R667" s="36"/>
      <c r="S667" s="36"/>
      <c r="T667" s="36"/>
      <c r="U667" s="36"/>
      <c r="V667" s="36"/>
      <c r="W667" s="36"/>
      <c r="X667" s="36"/>
      <c r="Y667" s="36"/>
      <c r="Z667" s="36"/>
      <c r="AA667" s="36"/>
      <c r="AB667" s="36"/>
      <c r="AC667" s="36"/>
      <c r="AD667" s="36"/>
      <c r="AE667" s="36"/>
      <c r="AF667" s="36"/>
      <c r="AG667" s="36"/>
      <c r="AH667" s="36"/>
      <c r="AI667" s="36"/>
      <c r="AJ667" s="36"/>
      <c r="AK667" s="36"/>
      <c r="AL667" s="36"/>
      <c r="AM667" s="36"/>
      <c r="AN667" s="35"/>
      <c r="AO667" s="35"/>
      <c r="AP667" s="35"/>
      <c r="AQ667" s="35"/>
      <c r="AR667" s="35"/>
      <c r="AS667" s="35"/>
      <c r="AT667" s="35"/>
      <c r="AU667" s="35"/>
      <c r="AV667" s="35"/>
      <c r="AW667" s="35"/>
      <c r="AX667" s="35"/>
      <c r="AY667" s="35"/>
      <c r="AZ667" s="35"/>
      <c r="BA667" s="35"/>
      <c r="BB667" s="35"/>
      <c r="BC667" s="35"/>
      <c r="BD667" s="35"/>
      <c r="BE667" s="35"/>
      <c r="BF667" s="35"/>
      <c r="BG667" s="35"/>
      <c r="BH667" s="35"/>
      <c r="BI667" s="35"/>
      <c r="BJ667" s="35"/>
      <c r="BK667" s="35"/>
      <c r="BL667" s="35"/>
      <c r="BM667" s="35"/>
      <c r="BN667" s="35"/>
      <c r="BO667" s="35"/>
      <c r="BP667" s="35"/>
      <c r="BQ667" s="35"/>
      <c r="BR667" s="35"/>
      <c r="BS667" s="35"/>
      <c r="BT667" s="35"/>
      <c r="BU667" s="35"/>
      <c r="BV667" s="35"/>
      <c r="BW667" s="35"/>
      <c r="BX667" s="35"/>
      <c r="BY667" s="35"/>
      <c r="BZ667" s="35"/>
      <c r="CA667" s="35"/>
      <c r="CB667" s="35"/>
      <c r="CC667" s="35"/>
      <c r="CD667" s="35"/>
      <c r="CE667" s="35"/>
      <c r="CF667" s="35"/>
      <c r="CG667" s="35"/>
      <c r="CH667" s="35"/>
      <c r="CI667" s="35"/>
      <c r="CJ667" s="35"/>
      <c r="CK667" s="35"/>
      <c r="CL667" s="35"/>
      <c r="CM667" s="35"/>
      <c r="CN667" s="35"/>
      <c r="CO667" s="35"/>
      <c r="CP667" s="35"/>
      <c r="CQ667" s="35"/>
      <c r="CR667" s="35"/>
      <c r="CS667" s="35"/>
      <c r="CT667" s="35"/>
      <c r="CU667" s="35"/>
      <c r="CV667" s="35"/>
      <c r="CW667" s="35"/>
      <c r="CX667" s="35"/>
      <c r="CY667" s="35"/>
      <c r="CZ667" s="35"/>
      <c r="DA667" s="35"/>
      <c r="DB667" s="35"/>
      <c r="DC667" s="35"/>
      <c r="DD667" s="35"/>
      <c r="DE667" s="35"/>
      <c r="DF667" s="35"/>
      <c r="DG667" s="35"/>
      <c r="DH667" s="35"/>
      <c r="DI667" s="35"/>
      <c r="DJ667" s="35"/>
      <c r="DK667" s="35"/>
      <c r="DL667" s="35"/>
      <c r="DM667" s="35"/>
      <c r="DN667" s="35"/>
      <c r="DO667" s="35"/>
      <c r="DP667" s="35"/>
      <c r="DQ667" s="35"/>
      <c r="DR667" s="35"/>
      <c r="DS667" s="35"/>
      <c r="DT667" s="35"/>
      <c r="DU667" s="35"/>
      <c r="DV667" s="35"/>
      <c r="DW667" s="35"/>
      <c r="DX667" s="35"/>
      <c r="DY667" s="35"/>
      <c r="DZ667" s="35"/>
      <c r="EA667" s="35"/>
      <c r="EB667" s="35"/>
      <c r="EC667" s="35"/>
      <c r="ED667" s="35"/>
      <c r="EE667" s="35"/>
      <c r="EF667" s="35"/>
      <c r="EG667" s="35"/>
      <c r="EH667" s="35"/>
      <c r="EI667" s="35"/>
      <c r="EJ667" s="35"/>
      <c r="EK667" s="35"/>
      <c r="EL667" s="35"/>
      <c r="EM667" s="35"/>
      <c r="EN667" s="35"/>
      <c r="EO667" s="35"/>
      <c r="EP667" s="35"/>
      <c r="EQ667" s="35"/>
      <c r="ER667" s="35"/>
      <c r="ES667" s="35"/>
      <c r="ET667" s="35"/>
      <c r="EU667" s="35"/>
      <c r="EV667" s="35"/>
      <c r="EW667" s="35"/>
      <c r="EX667" s="35"/>
      <c r="EY667" s="35"/>
      <c r="EZ667" s="35"/>
      <c r="FA667" s="35"/>
      <c r="FB667" s="35"/>
      <c r="FC667" s="35"/>
      <c r="FD667" s="35"/>
      <c r="FE667" s="35"/>
      <c r="FF667" s="35"/>
      <c r="FG667" s="35"/>
      <c r="FH667" s="35"/>
      <c r="FI667" s="35"/>
      <c r="FJ667" s="35"/>
      <c r="FK667" s="35"/>
      <c r="FL667" s="35"/>
      <c r="FM667" s="35"/>
      <c r="FN667" s="35"/>
      <c r="FO667" s="35"/>
      <c r="FP667" s="35"/>
      <c r="FQ667" s="35"/>
      <c r="FR667" s="35"/>
      <c r="FS667" s="35"/>
      <c r="FT667" s="35"/>
      <c r="FU667" s="35"/>
      <c r="FV667" s="35"/>
      <c r="FW667" s="35"/>
      <c r="FX667" s="35"/>
      <c r="FY667" s="35"/>
      <c r="FZ667" s="35"/>
      <c r="GA667" s="35"/>
      <c r="GB667" s="35"/>
      <c r="GC667" s="35"/>
      <c r="GD667" s="35"/>
      <c r="GE667" s="35"/>
      <c r="GF667" s="35"/>
      <c r="GG667" s="35"/>
      <c r="GH667" s="35"/>
      <c r="GI667" s="35"/>
      <c r="GJ667" s="35"/>
      <c r="GK667" s="35"/>
      <c r="GL667" s="35"/>
      <c r="GM667" s="35"/>
      <c r="GN667" s="35"/>
      <c r="GO667" s="35"/>
      <c r="GP667" s="35"/>
      <c r="GQ667" s="35"/>
      <c r="GR667" s="35"/>
      <c r="GS667" s="35"/>
      <c r="GT667" s="35"/>
      <c r="GU667" s="35"/>
      <c r="GV667" s="35"/>
      <c r="GW667" s="35"/>
      <c r="GX667" s="35"/>
      <c r="GY667" s="35"/>
      <c r="GZ667" s="35"/>
      <c r="HA667" s="35"/>
      <c r="HB667" s="35"/>
      <c r="HC667" s="35"/>
      <c r="HD667" s="35"/>
      <c r="HE667" s="35"/>
      <c r="HF667" s="35"/>
      <c r="HG667" s="35"/>
      <c r="HH667" s="35"/>
      <c r="HI667" s="35"/>
      <c r="HJ667" s="35"/>
      <c r="HK667" s="35"/>
      <c r="HL667" s="35"/>
      <c r="HM667" s="35"/>
      <c r="HN667" s="35"/>
      <c r="HO667" s="35"/>
      <c r="HP667" s="35"/>
      <c r="HQ667" s="35"/>
      <c r="HR667" s="35"/>
      <c r="HS667" s="35"/>
      <c r="HT667" s="35"/>
      <c r="HU667" s="35"/>
      <c r="HV667" s="35"/>
      <c r="HW667" s="35"/>
      <c r="HX667" s="35"/>
      <c r="HY667" s="35"/>
      <c r="HZ667" s="35"/>
      <c r="IA667" s="35"/>
      <c r="IB667" s="35"/>
      <c r="IC667" s="35"/>
      <c r="ID667" s="35"/>
      <c r="IE667" s="35"/>
      <c r="IF667" s="35"/>
      <c r="IG667" s="35"/>
      <c r="IH667" s="35"/>
      <c r="II667" s="35"/>
      <c r="IJ667" s="35"/>
      <c r="IK667" s="35"/>
      <c r="IL667" s="35"/>
      <c r="IM667" s="35"/>
    </row>
    <row r="668" spans="1:247" s="29" customFormat="1" ht="60">
      <c r="A668" s="17">
        <v>17</v>
      </c>
      <c r="B668" s="16" t="s">
        <v>2515</v>
      </c>
      <c r="C668" s="17" t="s">
        <v>933</v>
      </c>
      <c r="D668" s="256">
        <v>300</v>
      </c>
      <c r="E668" s="42" t="s">
        <v>921</v>
      </c>
      <c r="F668" s="42" t="s">
        <v>2715</v>
      </c>
      <c r="G668" s="42" t="s">
        <v>2691</v>
      </c>
      <c r="H668" s="42" t="s">
        <v>919</v>
      </c>
      <c r="I668" s="182"/>
      <c r="J668" s="36"/>
      <c r="K668" s="36"/>
      <c r="L668" s="36"/>
      <c r="M668" s="36"/>
      <c r="N668" s="36"/>
      <c r="O668" s="36"/>
      <c r="P668" s="36"/>
      <c r="Q668" s="36"/>
      <c r="R668" s="36"/>
      <c r="S668" s="36"/>
      <c r="T668" s="36"/>
      <c r="U668" s="36"/>
      <c r="V668" s="36"/>
      <c r="W668" s="36"/>
      <c r="X668" s="36"/>
      <c r="Y668" s="36"/>
      <c r="Z668" s="36"/>
      <c r="AA668" s="36"/>
      <c r="AB668" s="36"/>
      <c r="AC668" s="36"/>
      <c r="AD668" s="36"/>
      <c r="AE668" s="36"/>
      <c r="AF668" s="36"/>
      <c r="AG668" s="36"/>
      <c r="AH668" s="36"/>
      <c r="AI668" s="36"/>
      <c r="AJ668" s="36"/>
      <c r="AK668" s="36"/>
      <c r="AL668" s="36"/>
      <c r="AM668" s="36"/>
      <c r="AN668" s="35"/>
      <c r="AO668" s="35"/>
      <c r="AP668" s="35"/>
      <c r="AQ668" s="35"/>
      <c r="AR668" s="35"/>
      <c r="AS668" s="35"/>
      <c r="AT668" s="35"/>
      <c r="AU668" s="35"/>
      <c r="AV668" s="35"/>
      <c r="AW668" s="35"/>
      <c r="AX668" s="35"/>
      <c r="AY668" s="35"/>
      <c r="AZ668" s="35"/>
      <c r="BA668" s="35"/>
      <c r="BB668" s="35"/>
      <c r="BC668" s="35"/>
      <c r="BD668" s="35"/>
      <c r="BE668" s="35"/>
      <c r="BF668" s="35"/>
      <c r="BG668" s="35"/>
      <c r="BH668" s="35"/>
      <c r="BI668" s="35"/>
      <c r="BJ668" s="35"/>
      <c r="BK668" s="35"/>
      <c r="BL668" s="35"/>
      <c r="BM668" s="35"/>
      <c r="BN668" s="35"/>
      <c r="BO668" s="35"/>
      <c r="BP668" s="35"/>
      <c r="BQ668" s="35"/>
      <c r="BR668" s="35"/>
      <c r="BS668" s="35"/>
      <c r="BT668" s="35"/>
      <c r="BU668" s="35"/>
      <c r="BV668" s="35"/>
      <c r="BW668" s="35"/>
      <c r="BX668" s="35"/>
      <c r="BY668" s="35"/>
      <c r="BZ668" s="35"/>
      <c r="CA668" s="35"/>
      <c r="CB668" s="35"/>
      <c r="CC668" s="35"/>
      <c r="CD668" s="35"/>
      <c r="CE668" s="35"/>
      <c r="CF668" s="35"/>
      <c r="CG668" s="35"/>
      <c r="CH668" s="35"/>
      <c r="CI668" s="35"/>
      <c r="CJ668" s="35"/>
      <c r="CK668" s="35"/>
      <c r="CL668" s="35"/>
      <c r="CM668" s="35"/>
      <c r="CN668" s="35"/>
      <c r="CO668" s="35"/>
      <c r="CP668" s="35"/>
      <c r="CQ668" s="35"/>
      <c r="CR668" s="35"/>
      <c r="CS668" s="35"/>
      <c r="CT668" s="35"/>
      <c r="CU668" s="35"/>
      <c r="CV668" s="35"/>
      <c r="CW668" s="35"/>
      <c r="CX668" s="35"/>
      <c r="CY668" s="35"/>
      <c r="CZ668" s="35"/>
      <c r="DA668" s="35"/>
      <c r="DB668" s="35"/>
      <c r="DC668" s="35"/>
      <c r="DD668" s="35"/>
      <c r="DE668" s="35"/>
      <c r="DF668" s="35"/>
      <c r="DG668" s="35"/>
      <c r="DH668" s="35"/>
      <c r="DI668" s="35"/>
      <c r="DJ668" s="35"/>
      <c r="DK668" s="35"/>
      <c r="DL668" s="35"/>
      <c r="DM668" s="35"/>
      <c r="DN668" s="35"/>
      <c r="DO668" s="35"/>
      <c r="DP668" s="35"/>
      <c r="DQ668" s="35"/>
      <c r="DR668" s="35"/>
      <c r="DS668" s="35"/>
      <c r="DT668" s="35"/>
      <c r="DU668" s="35"/>
      <c r="DV668" s="35"/>
      <c r="DW668" s="35"/>
      <c r="DX668" s="35"/>
      <c r="DY668" s="35"/>
      <c r="DZ668" s="35"/>
      <c r="EA668" s="35"/>
      <c r="EB668" s="35"/>
      <c r="EC668" s="35"/>
      <c r="ED668" s="35"/>
      <c r="EE668" s="35"/>
      <c r="EF668" s="35"/>
      <c r="EG668" s="35"/>
      <c r="EH668" s="35"/>
      <c r="EI668" s="35"/>
      <c r="EJ668" s="35"/>
      <c r="EK668" s="35"/>
      <c r="EL668" s="35"/>
      <c r="EM668" s="35"/>
      <c r="EN668" s="35"/>
      <c r="EO668" s="35"/>
      <c r="EP668" s="35"/>
      <c r="EQ668" s="35"/>
      <c r="ER668" s="35"/>
      <c r="ES668" s="35"/>
      <c r="ET668" s="35"/>
      <c r="EU668" s="35"/>
      <c r="EV668" s="35"/>
      <c r="EW668" s="35"/>
      <c r="EX668" s="35"/>
      <c r="EY668" s="35"/>
      <c r="EZ668" s="35"/>
      <c r="FA668" s="35"/>
      <c r="FB668" s="35"/>
      <c r="FC668" s="35"/>
      <c r="FD668" s="35"/>
      <c r="FE668" s="35"/>
      <c r="FF668" s="35"/>
      <c r="FG668" s="35"/>
      <c r="FH668" s="35"/>
      <c r="FI668" s="35"/>
      <c r="FJ668" s="35"/>
      <c r="FK668" s="35"/>
      <c r="FL668" s="35"/>
      <c r="FM668" s="35"/>
      <c r="FN668" s="35"/>
      <c r="FO668" s="35"/>
      <c r="FP668" s="35"/>
      <c r="FQ668" s="35"/>
      <c r="FR668" s="35"/>
      <c r="FS668" s="35"/>
      <c r="FT668" s="35"/>
      <c r="FU668" s="35"/>
      <c r="FV668" s="35"/>
      <c r="FW668" s="35"/>
      <c r="FX668" s="35"/>
      <c r="FY668" s="35"/>
      <c r="FZ668" s="35"/>
      <c r="GA668" s="35"/>
      <c r="GB668" s="35"/>
      <c r="GC668" s="35"/>
      <c r="GD668" s="35"/>
      <c r="GE668" s="35"/>
      <c r="GF668" s="35"/>
      <c r="GG668" s="35"/>
      <c r="GH668" s="35"/>
      <c r="GI668" s="35"/>
      <c r="GJ668" s="35"/>
      <c r="GK668" s="35"/>
      <c r="GL668" s="35"/>
      <c r="GM668" s="35"/>
      <c r="GN668" s="35"/>
      <c r="GO668" s="35"/>
      <c r="GP668" s="35"/>
      <c r="GQ668" s="35"/>
      <c r="GR668" s="35"/>
      <c r="GS668" s="35"/>
      <c r="GT668" s="35"/>
      <c r="GU668" s="35"/>
      <c r="GV668" s="35"/>
      <c r="GW668" s="35"/>
      <c r="GX668" s="35"/>
      <c r="GY668" s="35"/>
      <c r="GZ668" s="35"/>
      <c r="HA668" s="35"/>
      <c r="HB668" s="35"/>
      <c r="HC668" s="35"/>
      <c r="HD668" s="35"/>
      <c r="HE668" s="35"/>
      <c r="HF668" s="35"/>
      <c r="HG668" s="35"/>
      <c r="HH668" s="35"/>
      <c r="HI668" s="35"/>
      <c r="HJ668" s="35"/>
      <c r="HK668" s="35"/>
      <c r="HL668" s="35"/>
      <c r="HM668" s="35"/>
      <c r="HN668" s="35"/>
      <c r="HO668" s="35"/>
      <c r="HP668" s="35"/>
      <c r="HQ668" s="35"/>
      <c r="HR668" s="35"/>
      <c r="HS668" s="35"/>
      <c r="HT668" s="35"/>
      <c r="HU668" s="35"/>
      <c r="HV668" s="35"/>
      <c r="HW668" s="35"/>
      <c r="HX668" s="35"/>
      <c r="HY668" s="35"/>
      <c r="HZ668" s="35"/>
      <c r="IA668" s="35"/>
      <c r="IB668" s="35"/>
      <c r="IC668" s="35"/>
      <c r="ID668" s="35"/>
      <c r="IE668" s="35"/>
      <c r="IF668" s="35"/>
      <c r="IG668" s="35"/>
      <c r="IH668" s="35"/>
      <c r="II668" s="35"/>
      <c r="IJ668" s="35"/>
      <c r="IK668" s="35"/>
      <c r="IL668" s="35"/>
      <c r="IM668" s="35"/>
    </row>
    <row r="669" spans="1:247" s="29" customFormat="1" ht="52.5" customHeight="1">
      <c r="A669" s="17">
        <v>18</v>
      </c>
      <c r="B669" s="16" t="s">
        <v>2516</v>
      </c>
      <c r="C669" s="17" t="s">
        <v>949</v>
      </c>
      <c r="D669" s="256">
        <v>700</v>
      </c>
      <c r="E669" s="42" t="s">
        <v>256</v>
      </c>
      <c r="F669" s="17" t="s">
        <v>2716</v>
      </c>
      <c r="G669" s="17" t="s">
        <v>257</v>
      </c>
      <c r="H669" s="42" t="s">
        <v>919</v>
      </c>
      <c r="I669" s="182"/>
      <c r="J669" s="36"/>
      <c r="K669" s="36"/>
      <c r="L669" s="36"/>
      <c r="M669" s="36"/>
      <c r="N669" s="36"/>
      <c r="O669" s="36"/>
      <c r="P669" s="36"/>
      <c r="Q669" s="36"/>
      <c r="R669" s="36"/>
      <c r="S669" s="36"/>
      <c r="T669" s="36"/>
      <c r="U669" s="36"/>
      <c r="V669" s="36"/>
      <c r="W669" s="36"/>
      <c r="X669" s="36"/>
      <c r="Y669" s="36"/>
      <c r="Z669" s="36"/>
      <c r="AA669" s="36"/>
      <c r="AB669" s="36"/>
      <c r="AC669" s="36"/>
      <c r="AD669" s="36"/>
      <c r="AE669" s="36"/>
      <c r="AF669" s="36"/>
      <c r="AG669" s="36"/>
      <c r="AH669" s="36"/>
      <c r="AI669" s="36"/>
      <c r="AJ669" s="36"/>
      <c r="AK669" s="36"/>
      <c r="AL669" s="36"/>
      <c r="AM669" s="36"/>
      <c r="AN669" s="35"/>
      <c r="AO669" s="35"/>
      <c r="AP669" s="35"/>
      <c r="AQ669" s="35"/>
      <c r="AR669" s="35"/>
      <c r="AS669" s="35"/>
      <c r="AT669" s="35"/>
      <c r="AU669" s="35"/>
      <c r="AV669" s="35"/>
      <c r="AW669" s="35"/>
      <c r="AX669" s="35"/>
      <c r="AY669" s="35"/>
      <c r="AZ669" s="35"/>
      <c r="BA669" s="35"/>
      <c r="BB669" s="35"/>
      <c r="BC669" s="35"/>
      <c r="BD669" s="35"/>
      <c r="BE669" s="35"/>
      <c r="BF669" s="35"/>
      <c r="BG669" s="35"/>
      <c r="BH669" s="35"/>
      <c r="BI669" s="35"/>
      <c r="BJ669" s="35"/>
      <c r="BK669" s="35"/>
      <c r="BL669" s="35"/>
      <c r="BM669" s="35"/>
      <c r="BN669" s="35"/>
      <c r="BO669" s="35"/>
      <c r="BP669" s="35"/>
      <c r="BQ669" s="35"/>
      <c r="BR669" s="35"/>
      <c r="BS669" s="35"/>
      <c r="BT669" s="35"/>
      <c r="BU669" s="35"/>
      <c r="BV669" s="35"/>
      <c r="BW669" s="35"/>
      <c r="BX669" s="35"/>
      <c r="BY669" s="35"/>
      <c r="BZ669" s="35"/>
      <c r="CA669" s="35"/>
      <c r="CB669" s="35"/>
      <c r="CC669" s="35"/>
      <c r="CD669" s="35"/>
      <c r="CE669" s="35"/>
      <c r="CF669" s="35"/>
      <c r="CG669" s="35"/>
      <c r="CH669" s="35"/>
      <c r="CI669" s="35"/>
      <c r="CJ669" s="35"/>
      <c r="CK669" s="35"/>
      <c r="CL669" s="35"/>
      <c r="CM669" s="35"/>
      <c r="CN669" s="35"/>
      <c r="CO669" s="35"/>
      <c r="CP669" s="35"/>
      <c r="CQ669" s="35"/>
      <c r="CR669" s="35"/>
      <c r="CS669" s="35"/>
      <c r="CT669" s="35"/>
      <c r="CU669" s="35"/>
      <c r="CV669" s="35"/>
      <c r="CW669" s="35"/>
      <c r="CX669" s="35"/>
      <c r="CY669" s="35"/>
      <c r="CZ669" s="35"/>
      <c r="DA669" s="35"/>
      <c r="DB669" s="35"/>
      <c r="DC669" s="35"/>
      <c r="DD669" s="35"/>
      <c r="DE669" s="35"/>
      <c r="DF669" s="35"/>
      <c r="DG669" s="35"/>
      <c r="DH669" s="35"/>
      <c r="DI669" s="35"/>
      <c r="DJ669" s="35"/>
      <c r="DK669" s="35"/>
      <c r="DL669" s="35"/>
      <c r="DM669" s="35"/>
      <c r="DN669" s="35"/>
      <c r="DO669" s="35"/>
      <c r="DP669" s="35"/>
      <c r="DQ669" s="35"/>
      <c r="DR669" s="35"/>
      <c r="DS669" s="35"/>
      <c r="DT669" s="35"/>
      <c r="DU669" s="35"/>
      <c r="DV669" s="35"/>
      <c r="DW669" s="35"/>
      <c r="DX669" s="35"/>
      <c r="DY669" s="35"/>
      <c r="DZ669" s="35"/>
      <c r="EA669" s="35"/>
      <c r="EB669" s="35"/>
      <c r="EC669" s="35"/>
      <c r="ED669" s="35"/>
      <c r="EE669" s="35"/>
      <c r="EF669" s="35"/>
      <c r="EG669" s="35"/>
      <c r="EH669" s="35"/>
      <c r="EI669" s="35"/>
      <c r="EJ669" s="35"/>
      <c r="EK669" s="35"/>
      <c r="EL669" s="35"/>
      <c r="EM669" s="35"/>
      <c r="EN669" s="35"/>
      <c r="EO669" s="35"/>
      <c r="EP669" s="35"/>
      <c r="EQ669" s="35"/>
      <c r="ER669" s="35"/>
      <c r="ES669" s="35"/>
      <c r="ET669" s="35"/>
      <c r="EU669" s="35"/>
      <c r="EV669" s="35"/>
      <c r="EW669" s="35"/>
      <c r="EX669" s="35"/>
      <c r="EY669" s="35"/>
      <c r="EZ669" s="35"/>
      <c r="FA669" s="35"/>
      <c r="FB669" s="35"/>
      <c r="FC669" s="35"/>
      <c r="FD669" s="35"/>
      <c r="FE669" s="35"/>
      <c r="FF669" s="35"/>
      <c r="FG669" s="35"/>
      <c r="FH669" s="35"/>
      <c r="FI669" s="35"/>
      <c r="FJ669" s="35"/>
      <c r="FK669" s="35"/>
      <c r="FL669" s="35"/>
      <c r="FM669" s="35"/>
      <c r="FN669" s="35"/>
      <c r="FO669" s="35"/>
      <c r="FP669" s="35"/>
      <c r="FQ669" s="35"/>
      <c r="FR669" s="35"/>
      <c r="FS669" s="35"/>
      <c r="FT669" s="35"/>
      <c r="FU669" s="35"/>
      <c r="FV669" s="35"/>
      <c r="FW669" s="35"/>
      <c r="FX669" s="35"/>
      <c r="FY669" s="35"/>
      <c r="FZ669" s="35"/>
      <c r="GA669" s="35"/>
      <c r="GB669" s="35"/>
      <c r="GC669" s="35"/>
      <c r="GD669" s="35"/>
      <c r="GE669" s="35"/>
      <c r="GF669" s="35"/>
      <c r="GG669" s="35"/>
      <c r="GH669" s="35"/>
      <c r="GI669" s="35"/>
      <c r="GJ669" s="35"/>
      <c r="GK669" s="35"/>
      <c r="GL669" s="35"/>
      <c r="GM669" s="35"/>
      <c r="GN669" s="35"/>
      <c r="GO669" s="35"/>
      <c r="GP669" s="35"/>
      <c r="GQ669" s="35"/>
      <c r="GR669" s="35"/>
      <c r="GS669" s="35"/>
      <c r="GT669" s="35"/>
      <c r="GU669" s="35"/>
      <c r="GV669" s="35"/>
      <c r="GW669" s="35"/>
      <c r="GX669" s="35"/>
      <c r="GY669" s="35"/>
      <c r="GZ669" s="35"/>
      <c r="HA669" s="35"/>
      <c r="HB669" s="35"/>
      <c r="HC669" s="35"/>
      <c r="HD669" s="35"/>
      <c r="HE669" s="35"/>
      <c r="HF669" s="35"/>
      <c r="HG669" s="35"/>
      <c r="HH669" s="35"/>
      <c r="HI669" s="35"/>
      <c r="HJ669" s="35"/>
      <c r="HK669" s="35"/>
      <c r="HL669" s="35"/>
      <c r="HM669" s="35"/>
      <c r="HN669" s="35"/>
      <c r="HO669" s="35"/>
      <c r="HP669" s="35"/>
      <c r="HQ669" s="35"/>
      <c r="HR669" s="35"/>
      <c r="HS669" s="35"/>
      <c r="HT669" s="35"/>
      <c r="HU669" s="35"/>
      <c r="HV669" s="35"/>
      <c r="HW669" s="35"/>
      <c r="HX669" s="35"/>
      <c r="HY669" s="35"/>
      <c r="HZ669" s="35"/>
      <c r="IA669" s="35"/>
      <c r="IB669" s="35"/>
      <c r="IC669" s="35"/>
      <c r="ID669" s="35"/>
      <c r="IE669" s="35"/>
      <c r="IF669" s="35"/>
      <c r="IG669" s="35"/>
      <c r="IH669" s="35"/>
      <c r="II669" s="35"/>
      <c r="IJ669" s="35"/>
      <c r="IK669" s="35"/>
      <c r="IL669" s="35"/>
      <c r="IM669" s="35"/>
    </row>
    <row r="670" spans="1:247" s="40" customFormat="1" ht="32.1" customHeight="1">
      <c r="A670" s="182" t="s">
        <v>2823</v>
      </c>
      <c r="B670" s="247" t="s">
        <v>961</v>
      </c>
      <c r="C670" s="182"/>
      <c r="D670" s="259">
        <f>+D671+D680</f>
        <v>31250</v>
      </c>
      <c r="E670" s="182"/>
      <c r="F670" s="182"/>
      <c r="G670" s="182"/>
      <c r="H670" s="182"/>
      <c r="I670" s="182"/>
      <c r="J670" s="36"/>
      <c r="K670" s="36"/>
      <c r="L670" s="36"/>
      <c r="M670" s="36"/>
      <c r="N670" s="36"/>
      <c r="O670" s="36"/>
      <c r="P670" s="36"/>
      <c r="Q670" s="36"/>
      <c r="R670" s="36"/>
      <c r="S670" s="36"/>
      <c r="T670" s="36"/>
      <c r="U670" s="36"/>
      <c r="V670" s="36"/>
      <c r="W670" s="36"/>
      <c r="X670" s="36"/>
      <c r="Y670" s="36"/>
      <c r="Z670" s="36"/>
      <c r="AA670" s="36"/>
      <c r="AB670" s="36"/>
      <c r="AC670" s="36"/>
      <c r="AD670" s="36"/>
      <c r="AE670" s="36"/>
      <c r="AF670" s="36"/>
      <c r="AG670" s="36"/>
      <c r="AH670" s="36"/>
      <c r="AI670" s="36"/>
      <c r="AJ670" s="36"/>
      <c r="AK670" s="36"/>
      <c r="AL670" s="36"/>
      <c r="AM670" s="36"/>
      <c r="AN670" s="35"/>
      <c r="AO670" s="35"/>
      <c r="AP670" s="35"/>
      <c r="AQ670" s="35"/>
      <c r="AR670" s="35"/>
      <c r="AS670" s="35"/>
      <c r="AT670" s="35"/>
      <c r="AU670" s="35"/>
      <c r="AV670" s="35"/>
      <c r="AW670" s="35"/>
      <c r="AX670" s="35"/>
      <c r="AY670" s="35"/>
      <c r="AZ670" s="35"/>
      <c r="BA670" s="35"/>
      <c r="BB670" s="35"/>
      <c r="BC670" s="35"/>
      <c r="BD670" s="35"/>
      <c r="BE670" s="35"/>
      <c r="BF670" s="35"/>
      <c r="BG670" s="35"/>
      <c r="BH670" s="35"/>
      <c r="BI670" s="35"/>
      <c r="BJ670" s="35"/>
      <c r="BK670" s="35"/>
      <c r="BL670" s="35"/>
      <c r="BM670" s="35"/>
      <c r="BN670" s="35"/>
      <c r="BO670" s="35"/>
      <c r="BP670" s="35"/>
      <c r="BQ670" s="35"/>
      <c r="BR670" s="35"/>
      <c r="BS670" s="35"/>
      <c r="BT670" s="35"/>
      <c r="BU670" s="35"/>
      <c r="BV670" s="35"/>
      <c r="BW670" s="35"/>
      <c r="BX670" s="35"/>
      <c r="BY670" s="35"/>
      <c r="BZ670" s="35"/>
      <c r="CA670" s="35"/>
      <c r="CB670" s="35"/>
      <c r="CC670" s="35"/>
      <c r="CD670" s="35"/>
      <c r="CE670" s="35"/>
      <c r="CF670" s="35"/>
      <c r="CG670" s="35"/>
      <c r="CH670" s="35"/>
      <c r="CI670" s="35"/>
      <c r="CJ670" s="35"/>
      <c r="CK670" s="35"/>
      <c r="CL670" s="35"/>
      <c r="CM670" s="35"/>
      <c r="CN670" s="35"/>
      <c r="CO670" s="35"/>
      <c r="CP670" s="35"/>
      <c r="CQ670" s="35"/>
      <c r="CR670" s="35"/>
      <c r="CS670" s="35"/>
      <c r="CT670" s="35"/>
      <c r="CU670" s="35"/>
      <c r="CV670" s="35"/>
      <c r="CW670" s="35"/>
      <c r="CX670" s="35"/>
      <c r="CY670" s="35"/>
      <c r="CZ670" s="35"/>
      <c r="DA670" s="35"/>
      <c r="DB670" s="35"/>
      <c r="DC670" s="35"/>
      <c r="DD670" s="35"/>
      <c r="DE670" s="35"/>
      <c r="DF670" s="35"/>
      <c r="DG670" s="35"/>
      <c r="DH670" s="35"/>
      <c r="DI670" s="35"/>
      <c r="DJ670" s="35"/>
      <c r="DK670" s="35"/>
      <c r="DL670" s="35"/>
      <c r="DM670" s="35"/>
      <c r="DN670" s="35"/>
      <c r="DO670" s="35"/>
      <c r="DP670" s="35"/>
      <c r="DQ670" s="35"/>
      <c r="DR670" s="35"/>
      <c r="DS670" s="35"/>
      <c r="DT670" s="35"/>
      <c r="DU670" s="35"/>
      <c r="DV670" s="35"/>
      <c r="DW670" s="35"/>
      <c r="DX670" s="35"/>
      <c r="DY670" s="35"/>
      <c r="DZ670" s="35"/>
      <c r="EA670" s="35"/>
      <c r="EB670" s="35"/>
      <c r="EC670" s="35"/>
      <c r="ED670" s="35"/>
      <c r="EE670" s="35"/>
      <c r="EF670" s="35"/>
      <c r="EG670" s="35"/>
      <c r="EH670" s="35"/>
      <c r="EI670" s="35"/>
      <c r="EJ670" s="35"/>
      <c r="EK670" s="35"/>
      <c r="EL670" s="35"/>
      <c r="EM670" s="35"/>
      <c r="EN670" s="35"/>
      <c r="EO670" s="35"/>
      <c r="EP670" s="35"/>
      <c r="EQ670" s="35"/>
      <c r="ER670" s="35"/>
      <c r="ES670" s="35"/>
      <c r="ET670" s="35"/>
      <c r="EU670" s="35"/>
      <c r="EV670" s="35"/>
      <c r="EW670" s="35"/>
      <c r="EX670" s="35"/>
      <c r="EY670" s="35"/>
      <c r="EZ670" s="35"/>
      <c r="FA670" s="35"/>
      <c r="FB670" s="35"/>
      <c r="FC670" s="35"/>
      <c r="FD670" s="35"/>
      <c r="FE670" s="35"/>
      <c r="FF670" s="35"/>
      <c r="FG670" s="35"/>
      <c r="FH670" s="35"/>
      <c r="FI670" s="35"/>
      <c r="FJ670" s="35"/>
      <c r="FK670" s="35"/>
      <c r="FL670" s="35"/>
      <c r="FM670" s="35"/>
      <c r="FN670" s="35"/>
      <c r="FO670" s="35"/>
      <c r="FP670" s="35"/>
      <c r="FQ670" s="35"/>
      <c r="FR670" s="35"/>
      <c r="FS670" s="35"/>
      <c r="FT670" s="35"/>
      <c r="FU670" s="35"/>
      <c r="FV670" s="35"/>
      <c r="FW670" s="35"/>
      <c r="FX670" s="35"/>
      <c r="FY670" s="35"/>
      <c r="FZ670" s="35"/>
      <c r="GA670" s="35"/>
      <c r="GB670" s="35"/>
      <c r="GC670" s="35"/>
      <c r="GD670" s="35"/>
      <c r="GE670" s="35"/>
      <c r="GF670" s="35"/>
      <c r="GG670" s="35"/>
      <c r="GH670" s="35"/>
      <c r="GI670" s="35"/>
      <c r="GJ670" s="35"/>
      <c r="GK670" s="35"/>
      <c r="GL670" s="35"/>
      <c r="GM670" s="35"/>
      <c r="GN670" s="35"/>
      <c r="GO670" s="35"/>
      <c r="GP670" s="35"/>
      <c r="GQ670" s="35"/>
      <c r="GR670" s="35"/>
      <c r="GS670" s="35"/>
      <c r="GT670" s="35"/>
      <c r="GU670" s="35"/>
      <c r="GV670" s="35"/>
      <c r="GW670" s="35"/>
      <c r="GX670" s="35"/>
      <c r="GY670" s="35"/>
      <c r="GZ670" s="35"/>
      <c r="HA670" s="35"/>
      <c r="HB670" s="35"/>
      <c r="HC670" s="35"/>
      <c r="HD670" s="35"/>
      <c r="HE670" s="35"/>
      <c r="HF670" s="35"/>
      <c r="HG670" s="35"/>
      <c r="HH670" s="35"/>
      <c r="HI670" s="35"/>
      <c r="HJ670" s="35"/>
      <c r="HK670" s="35"/>
      <c r="HL670" s="35"/>
      <c r="HM670" s="35"/>
      <c r="HN670" s="35"/>
      <c r="HO670" s="35"/>
      <c r="HP670" s="35"/>
      <c r="HQ670" s="35"/>
      <c r="HR670" s="35"/>
      <c r="HS670" s="35"/>
      <c r="HT670" s="35"/>
      <c r="HU670" s="35"/>
      <c r="HV670" s="35"/>
      <c r="HW670" s="35"/>
      <c r="HX670" s="35"/>
      <c r="HY670" s="35"/>
      <c r="HZ670" s="35"/>
      <c r="IA670" s="35"/>
      <c r="IB670" s="35"/>
      <c r="IC670" s="35"/>
      <c r="ID670" s="35"/>
      <c r="IE670" s="35"/>
      <c r="IF670" s="35"/>
      <c r="IG670" s="35"/>
      <c r="IH670" s="35"/>
      <c r="II670" s="35"/>
      <c r="IJ670" s="35"/>
      <c r="IK670" s="35"/>
      <c r="IL670" s="35"/>
      <c r="IM670" s="35"/>
    </row>
    <row r="671" spans="1:247" s="29" customFormat="1" ht="30.95" customHeight="1">
      <c r="A671" s="78"/>
      <c r="B671" s="57" t="s">
        <v>1400</v>
      </c>
      <c r="C671" s="42"/>
      <c r="D671" s="268">
        <f>SUM(D672:D679)</f>
        <v>24350</v>
      </c>
      <c r="E671" s="42"/>
      <c r="F671" s="42"/>
      <c r="G671" s="42"/>
      <c r="H671" s="42"/>
      <c r="I671" s="42"/>
    </row>
    <row r="672" spans="1:247" s="29" customFormat="1" ht="45.95" customHeight="1">
      <c r="A672" s="42">
        <v>1</v>
      </c>
      <c r="B672" s="24" t="s">
        <v>955</v>
      </c>
      <c r="C672" s="42" t="s">
        <v>2210</v>
      </c>
      <c r="D672" s="214">
        <v>3000</v>
      </c>
      <c r="E672" s="430" t="s">
        <v>964</v>
      </c>
      <c r="F672" s="42" t="s">
        <v>2211</v>
      </c>
      <c r="G672" s="42" t="s">
        <v>2212</v>
      </c>
      <c r="H672" s="42" t="s">
        <v>967</v>
      </c>
      <c r="I672" s="42"/>
      <c r="L672" s="77"/>
    </row>
    <row r="673" spans="1:247" s="29" customFormat="1" ht="48" customHeight="1">
      <c r="A673" s="42">
        <v>2</v>
      </c>
      <c r="B673" s="24" t="s">
        <v>956</v>
      </c>
      <c r="C673" s="42" t="s">
        <v>2213</v>
      </c>
      <c r="D673" s="214">
        <v>3750</v>
      </c>
      <c r="E673" s="431"/>
      <c r="F673" s="42" t="s">
        <v>2214</v>
      </c>
      <c r="G673" s="42" t="s">
        <v>2212</v>
      </c>
      <c r="H673" s="42" t="s">
        <v>967</v>
      </c>
      <c r="I673" s="42"/>
    </row>
    <row r="674" spans="1:247" s="29" customFormat="1" ht="46.5" customHeight="1">
      <c r="A674" s="42">
        <v>3</v>
      </c>
      <c r="B674" s="24" t="s">
        <v>2215</v>
      </c>
      <c r="C674" s="42" t="s">
        <v>2216</v>
      </c>
      <c r="D674" s="214">
        <v>2400</v>
      </c>
      <c r="E674" s="431"/>
      <c r="F674" s="42" t="s">
        <v>2217</v>
      </c>
      <c r="G674" s="42" t="s">
        <v>2218</v>
      </c>
      <c r="H674" s="42" t="s">
        <v>967</v>
      </c>
      <c r="I674" s="42"/>
    </row>
    <row r="675" spans="1:247" s="29" customFormat="1" ht="50.45" customHeight="1">
      <c r="A675" s="42">
        <v>4</v>
      </c>
      <c r="B675" s="24" t="s">
        <v>958</v>
      </c>
      <c r="C675" s="42" t="s">
        <v>2219</v>
      </c>
      <c r="D675" s="214">
        <v>1600</v>
      </c>
      <c r="E675" s="431"/>
      <c r="F675" s="42" t="s">
        <v>975</v>
      </c>
      <c r="G675" s="42" t="s">
        <v>2220</v>
      </c>
      <c r="H675" s="42" t="s">
        <v>967</v>
      </c>
      <c r="I675" s="42"/>
    </row>
    <row r="676" spans="1:247" s="40" customFormat="1" ht="48.95" customHeight="1">
      <c r="A676" s="42">
        <v>5</v>
      </c>
      <c r="B676" s="16" t="s">
        <v>959</v>
      </c>
      <c r="C676" s="17" t="s">
        <v>963</v>
      </c>
      <c r="D676" s="256">
        <v>4250</v>
      </c>
      <c r="E676" s="431"/>
      <c r="F676" s="17" t="s">
        <v>2221</v>
      </c>
      <c r="G676" s="17" t="s">
        <v>2222</v>
      </c>
      <c r="H676" s="17" t="s">
        <v>967</v>
      </c>
      <c r="I676" s="17"/>
    </row>
    <row r="677" spans="1:247" s="29" customFormat="1" ht="51" customHeight="1">
      <c r="A677" s="42">
        <v>6</v>
      </c>
      <c r="B677" s="24" t="s">
        <v>2223</v>
      </c>
      <c r="C677" s="42" t="s">
        <v>2224</v>
      </c>
      <c r="D677" s="214">
        <v>1350</v>
      </c>
      <c r="E677" s="432"/>
      <c r="F677" s="42" t="s">
        <v>2225</v>
      </c>
      <c r="G677" s="42" t="s">
        <v>2226</v>
      </c>
      <c r="H677" s="42" t="s">
        <v>967</v>
      </c>
      <c r="I677" s="42"/>
    </row>
    <row r="678" spans="1:247" s="29" customFormat="1" ht="47.45" customHeight="1">
      <c r="A678" s="42">
        <v>7</v>
      </c>
      <c r="B678" s="24" t="s">
        <v>2227</v>
      </c>
      <c r="C678" s="42" t="s">
        <v>971</v>
      </c>
      <c r="D678" s="214">
        <v>4000</v>
      </c>
      <c r="E678" s="430" t="s">
        <v>2228</v>
      </c>
      <c r="F678" s="42" t="s">
        <v>2229</v>
      </c>
      <c r="G678" s="42" t="s">
        <v>2230</v>
      </c>
      <c r="H678" s="42" t="s">
        <v>2231</v>
      </c>
      <c r="I678" s="42"/>
    </row>
    <row r="679" spans="1:247" s="29" customFormat="1" ht="48.95" customHeight="1">
      <c r="A679" s="42">
        <v>8</v>
      </c>
      <c r="B679" s="24" t="s">
        <v>2232</v>
      </c>
      <c r="C679" s="42" t="s">
        <v>971</v>
      </c>
      <c r="D679" s="269">
        <v>4000</v>
      </c>
      <c r="E679" s="433"/>
      <c r="F679" s="42" t="s">
        <v>2229</v>
      </c>
      <c r="G679" s="42" t="s">
        <v>2230</v>
      </c>
      <c r="H679" s="42" t="s">
        <v>2231</v>
      </c>
      <c r="I679" s="42"/>
    </row>
    <row r="680" spans="1:247" s="79" customFormat="1" ht="32.450000000000003" customHeight="1">
      <c r="A680" s="56"/>
      <c r="B680" s="57" t="s">
        <v>1364</v>
      </c>
      <c r="C680" s="56"/>
      <c r="D680" s="268">
        <f>+SUM(D681:D686)</f>
        <v>6900</v>
      </c>
      <c r="E680" s="56"/>
      <c r="F680" s="56"/>
      <c r="G680" s="56"/>
      <c r="H680" s="56"/>
      <c r="I680" s="56"/>
    </row>
    <row r="681" spans="1:247" s="29" customFormat="1" ht="47.1" customHeight="1">
      <c r="A681" s="42">
        <v>1</v>
      </c>
      <c r="B681" s="24" t="s">
        <v>962</v>
      </c>
      <c r="C681" s="42" t="s">
        <v>963</v>
      </c>
      <c r="D681" s="214">
        <v>1200</v>
      </c>
      <c r="E681" s="430" t="s">
        <v>964</v>
      </c>
      <c r="F681" s="42" t="s">
        <v>965</v>
      </c>
      <c r="G681" s="42" t="s">
        <v>966</v>
      </c>
      <c r="H681" s="42" t="s">
        <v>2235</v>
      </c>
      <c r="I681" s="42"/>
    </row>
    <row r="682" spans="1:247" s="29" customFormat="1" ht="49.5" customHeight="1">
      <c r="A682" s="42">
        <v>2</v>
      </c>
      <c r="B682" s="24" t="s">
        <v>968</v>
      </c>
      <c r="C682" s="42" t="s">
        <v>963</v>
      </c>
      <c r="D682" s="214">
        <v>1000</v>
      </c>
      <c r="E682" s="434"/>
      <c r="F682" s="42" t="s">
        <v>969</v>
      </c>
      <c r="G682" s="42" t="s">
        <v>2233</v>
      </c>
      <c r="H682" s="42" t="s">
        <v>2235</v>
      </c>
      <c r="I682" s="42"/>
    </row>
    <row r="683" spans="1:247" s="29" customFormat="1" ht="50.45" customHeight="1">
      <c r="A683" s="42">
        <v>3</v>
      </c>
      <c r="B683" s="24" t="s">
        <v>970</v>
      </c>
      <c r="C683" s="42" t="s">
        <v>971</v>
      </c>
      <c r="D683" s="214">
        <v>1000</v>
      </c>
      <c r="E683" s="434"/>
      <c r="F683" s="42" t="s">
        <v>969</v>
      </c>
      <c r="G683" s="42" t="s">
        <v>972</v>
      </c>
      <c r="H683" s="42" t="s">
        <v>2235</v>
      </c>
      <c r="I683" s="42"/>
    </row>
    <row r="684" spans="1:247" s="29" customFormat="1" ht="48.6" customHeight="1">
      <c r="A684" s="42">
        <v>4</v>
      </c>
      <c r="B684" s="24" t="s">
        <v>973</v>
      </c>
      <c r="C684" s="42" t="s">
        <v>974</v>
      </c>
      <c r="D684" s="214">
        <v>1500</v>
      </c>
      <c r="E684" s="434"/>
      <c r="F684" s="42" t="s">
        <v>975</v>
      </c>
      <c r="G684" s="42" t="s">
        <v>2234</v>
      </c>
      <c r="H684" s="42" t="s">
        <v>2235</v>
      </c>
      <c r="I684" s="42"/>
    </row>
    <row r="685" spans="1:247" s="29" customFormat="1" ht="44.45" customHeight="1">
      <c r="A685" s="42">
        <v>5</v>
      </c>
      <c r="B685" s="24" t="s">
        <v>976</v>
      </c>
      <c r="C685" s="42" t="s">
        <v>977</v>
      </c>
      <c r="D685" s="214">
        <v>1200</v>
      </c>
      <c r="E685" s="434"/>
      <c r="F685" s="42" t="s">
        <v>965</v>
      </c>
      <c r="G685" s="42" t="s">
        <v>972</v>
      </c>
      <c r="H685" s="42" t="s">
        <v>2235</v>
      </c>
      <c r="I685" s="42"/>
    </row>
    <row r="686" spans="1:247" s="29" customFormat="1" ht="44.45" customHeight="1">
      <c r="A686" s="42">
        <v>6</v>
      </c>
      <c r="B686" s="24" t="s">
        <v>978</v>
      </c>
      <c r="C686" s="42" t="s">
        <v>979</v>
      </c>
      <c r="D686" s="269">
        <v>1000</v>
      </c>
      <c r="E686" s="433"/>
      <c r="F686" s="42" t="s">
        <v>969</v>
      </c>
      <c r="G686" s="42" t="s">
        <v>980</v>
      </c>
      <c r="H686" s="42" t="s">
        <v>981</v>
      </c>
      <c r="I686" s="42"/>
    </row>
    <row r="687" spans="1:247" s="40" customFormat="1" ht="27.6" customHeight="1">
      <c r="A687" s="182" t="s">
        <v>2824</v>
      </c>
      <c r="B687" s="247" t="s">
        <v>986</v>
      </c>
      <c r="C687" s="182"/>
      <c r="D687" s="259">
        <f>+D688+D708</f>
        <v>48218</v>
      </c>
      <c r="E687" s="182"/>
      <c r="F687" s="182"/>
      <c r="G687" s="182"/>
      <c r="H687" s="182"/>
      <c r="I687" s="182"/>
      <c r="J687" s="36"/>
      <c r="K687" s="36"/>
      <c r="L687" s="36"/>
      <c r="M687" s="36"/>
      <c r="N687" s="36"/>
      <c r="O687" s="36"/>
      <c r="P687" s="36"/>
      <c r="Q687" s="36"/>
      <c r="R687" s="36"/>
      <c r="S687" s="36"/>
      <c r="T687" s="36"/>
      <c r="U687" s="36"/>
      <c r="V687" s="36"/>
      <c r="W687" s="36"/>
      <c r="X687" s="36"/>
      <c r="Y687" s="36"/>
      <c r="Z687" s="36"/>
      <c r="AA687" s="36"/>
      <c r="AB687" s="36"/>
      <c r="AC687" s="36"/>
      <c r="AD687" s="36"/>
      <c r="AE687" s="36"/>
      <c r="AF687" s="36"/>
      <c r="AG687" s="36"/>
      <c r="AH687" s="36"/>
      <c r="AI687" s="36"/>
      <c r="AJ687" s="36"/>
      <c r="AK687" s="36"/>
      <c r="AL687" s="36"/>
      <c r="AM687" s="36"/>
      <c r="AN687" s="35"/>
      <c r="AO687" s="35"/>
      <c r="AP687" s="35"/>
      <c r="AQ687" s="35"/>
      <c r="AR687" s="35"/>
      <c r="AS687" s="35"/>
      <c r="AT687" s="35"/>
      <c r="AU687" s="35"/>
      <c r="AV687" s="35"/>
      <c r="AW687" s="35"/>
      <c r="AX687" s="35"/>
      <c r="AY687" s="35"/>
      <c r="AZ687" s="35"/>
      <c r="BA687" s="35"/>
      <c r="BB687" s="35"/>
      <c r="BC687" s="35"/>
      <c r="BD687" s="35"/>
      <c r="BE687" s="35"/>
      <c r="BF687" s="35"/>
      <c r="BG687" s="35"/>
      <c r="BH687" s="35"/>
      <c r="BI687" s="35"/>
      <c r="BJ687" s="35"/>
      <c r="BK687" s="35"/>
      <c r="BL687" s="35"/>
      <c r="BM687" s="35"/>
      <c r="BN687" s="35"/>
      <c r="BO687" s="35"/>
      <c r="BP687" s="35"/>
      <c r="BQ687" s="35"/>
      <c r="BR687" s="35"/>
      <c r="BS687" s="35"/>
      <c r="BT687" s="35"/>
      <c r="BU687" s="35"/>
      <c r="BV687" s="35"/>
      <c r="BW687" s="35"/>
      <c r="BX687" s="35"/>
      <c r="BY687" s="35"/>
      <c r="BZ687" s="35"/>
      <c r="CA687" s="35"/>
      <c r="CB687" s="35"/>
      <c r="CC687" s="35"/>
      <c r="CD687" s="35"/>
      <c r="CE687" s="35"/>
      <c r="CF687" s="35"/>
      <c r="CG687" s="35"/>
      <c r="CH687" s="35"/>
      <c r="CI687" s="35"/>
      <c r="CJ687" s="35"/>
      <c r="CK687" s="35"/>
      <c r="CL687" s="35"/>
      <c r="CM687" s="35"/>
      <c r="CN687" s="35"/>
      <c r="CO687" s="35"/>
      <c r="CP687" s="35"/>
      <c r="CQ687" s="35"/>
      <c r="CR687" s="35"/>
      <c r="CS687" s="35"/>
      <c r="CT687" s="35"/>
      <c r="CU687" s="35"/>
      <c r="CV687" s="35"/>
      <c r="CW687" s="35"/>
      <c r="CX687" s="35"/>
      <c r="CY687" s="35"/>
      <c r="CZ687" s="35"/>
      <c r="DA687" s="35"/>
      <c r="DB687" s="35"/>
      <c r="DC687" s="35"/>
      <c r="DD687" s="35"/>
      <c r="DE687" s="35"/>
      <c r="DF687" s="35"/>
      <c r="DG687" s="35"/>
      <c r="DH687" s="35"/>
      <c r="DI687" s="35"/>
      <c r="DJ687" s="35"/>
      <c r="DK687" s="35"/>
      <c r="DL687" s="35"/>
      <c r="DM687" s="35"/>
      <c r="DN687" s="35"/>
      <c r="DO687" s="35"/>
      <c r="DP687" s="35"/>
      <c r="DQ687" s="35"/>
      <c r="DR687" s="35"/>
      <c r="DS687" s="35"/>
      <c r="DT687" s="35"/>
      <c r="DU687" s="35"/>
      <c r="DV687" s="35"/>
      <c r="DW687" s="35"/>
      <c r="DX687" s="35"/>
      <c r="DY687" s="35"/>
      <c r="DZ687" s="35"/>
      <c r="EA687" s="35"/>
      <c r="EB687" s="35"/>
      <c r="EC687" s="35"/>
      <c r="ED687" s="35"/>
      <c r="EE687" s="35"/>
      <c r="EF687" s="35"/>
      <c r="EG687" s="35"/>
      <c r="EH687" s="35"/>
      <c r="EI687" s="35"/>
      <c r="EJ687" s="35"/>
      <c r="EK687" s="35"/>
      <c r="EL687" s="35"/>
      <c r="EM687" s="35"/>
      <c r="EN687" s="35"/>
      <c r="EO687" s="35"/>
      <c r="EP687" s="35"/>
      <c r="EQ687" s="35"/>
      <c r="ER687" s="35"/>
      <c r="ES687" s="35"/>
      <c r="ET687" s="35"/>
      <c r="EU687" s="35"/>
      <c r="EV687" s="35"/>
      <c r="EW687" s="35"/>
      <c r="EX687" s="35"/>
      <c r="EY687" s="35"/>
      <c r="EZ687" s="35"/>
      <c r="FA687" s="35"/>
      <c r="FB687" s="35"/>
      <c r="FC687" s="35"/>
      <c r="FD687" s="35"/>
      <c r="FE687" s="35"/>
      <c r="FF687" s="35"/>
      <c r="FG687" s="35"/>
      <c r="FH687" s="35"/>
      <c r="FI687" s="35"/>
      <c r="FJ687" s="35"/>
      <c r="FK687" s="35"/>
      <c r="FL687" s="35"/>
      <c r="FM687" s="35"/>
      <c r="FN687" s="35"/>
      <c r="FO687" s="35"/>
      <c r="FP687" s="35"/>
      <c r="FQ687" s="35"/>
      <c r="FR687" s="35"/>
      <c r="FS687" s="35"/>
      <c r="FT687" s="35"/>
      <c r="FU687" s="35"/>
      <c r="FV687" s="35"/>
      <c r="FW687" s="35"/>
      <c r="FX687" s="35"/>
      <c r="FY687" s="35"/>
      <c r="FZ687" s="35"/>
      <c r="GA687" s="35"/>
      <c r="GB687" s="35"/>
      <c r="GC687" s="35"/>
      <c r="GD687" s="35"/>
      <c r="GE687" s="35"/>
      <c r="GF687" s="35"/>
      <c r="GG687" s="35"/>
      <c r="GH687" s="35"/>
      <c r="GI687" s="35"/>
      <c r="GJ687" s="35"/>
      <c r="GK687" s="35"/>
      <c r="GL687" s="35"/>
      <c r="GM687" s="35"/>
      <c r="GN687" s="35"/>
      <c r="GO687" s="35"/>
      <c r="GP687" s="35"/>
      <c r="GQ687" s="35"/>
      <c r="GR687" s="35"/>
      <c r="GS687" s="35"/>
      <c r="GT687" s="35"/>
      <c r="GU687" s="35"/>
      <c r="GV687" s="35"/>
      <c r="GW687" s="35"/>
      <c r="GX687" s="35"/>
      <c r="GY687" s="35"/>
      <c r="GZ687" s="35"/>
      <c r="HA687" s="35"/>
      <c r="HB687" s="35"/>
      <c r="HC687" s="35"/>
      <c r="HD687" s="35"/>
      <c r="HE687" s="35"/>
      <c r="HF687" s="35"/>
      <c r="HG687" s="35"/>
      <c r="HH687" s="35"/>
      <c r="HI687" s="35"/>
      <c r="HJ687" s="35"/>
      <c r="HK687" s="35"/>
      <c r="HL687" s="35"/>
      <c r="HM687" s="35"/>
      <c r="HN687" s="35"/>
      <c r="HO687" s="35"/>
      <c r="HP687" s="35"/>
      <c r="HQ687" s="35"/>
      <c r="HR687" s="35"/>
      <c r="HS687" s="35"/>
      <c r="HT687" s="35"/>
      <c r="HU687" s="35"/>
      <c r="HV687" s="35"/>
      <c r="HW687" s="35"/>
      <c r="HX687" s="35"/>
      <c r="HY687" s="35"/>
      <c r="HZ687" s="35"/>
      <c r="IA687" s="35"/>
      <c r="IB687" s="35"/>
      <c r="IC687" s="35"/>
      <c r="ID687" s="35"/>
      <c r="IE687" s="35"/>
      <c r="IF687" s="35"/>
      <c r="IG687" s="35"/>
      <c r="IH687" s="35"/>
      <c r="II687" s="35"/>
      <c r="IJ687" s="35"/>
      <c r="IK687" s="35"/>
      <c r="IL687" s="35"/>
      <c r="IM687" s="35"/>
    </row>
    <row r="688" spans="1:247" s="40" customFormat="1" ht="27.6" customHeight="1">
      <c r="A688" s="80"/>
      <c r="B688" s="57" t="s">
        <v>1400</v>
      </c>
      <c r="C688" s="182"/>
      <c r="D688" s="260">
        <f>+SUM(D689:D707)</f>
        <v>13218</v>
      </c>
      <c r="E688" s="182"/>
      <c r="F688" s="182"/>
      <c r="G688" s="182"/>
      <c r="H688" s="182"/>
      <c r="I688" s="182"/>
      <c r="J688" s="36"/>
      <c r="K688" s="36"/>
      <c r="L688" s="36"/>
      <c r="M688" s="36"/>
      <c r="N688" s="36"/>
      <c r="O688" s="36"/>
      <c r="P688" s="36"/>
      <c r="Q688" s="36"/>
      <c r="R688" s="36"/>
      <c r="S688" s="36"/>
      <c r="T688" s="36"/>
      <c r="U688" s="36"/>
      <c r="V688" s="36"/>
      <c r="W688" s="36"/>
      <c r="X688" s="36"/>
      <c r="Y688" s="36"/>
      <c r="Z688" s="36"/>
      <c r="AA688" s="36"/>
      <c r="AB688" s="36"/>
      <c r="AC688" s="36"/>
      <c r="AD688" s="36"/>
      <c r="AE688" s="36"/>
      <c r="AF688" s="36"/>
      <c r="AG688" s="36"/>
      <c r="AH688" s="36"/>
      <c r="AI688" s="36"/>
      <c r="AJ688" s="36"/>
      <c r="AK688" s="36"/>
      <c r="AL688" s="36"/>
      <c r="AM688" s="36"/>
      <c r="AN688" s="35"/>
      <c r="AO688" s="35"/>
      <c r="AP688" s="35"/>
      <c r="AQ688" s="35"/>
      <c r="AR688" s="35"/>
      <c r="AS688" s="35"/>
      <c r="AT688" s="35"/>
      <c r="AU688" s="35"/>
      <c r="AV688" s="35"/>
      <c r="AW688" s="35"/>
      <c r="AX688" s="35"/>
      <c r="AY688" s="35"/>
      <c r="AZ688" s="35"/>
      <c r="BA688" s="35"/>
      <c r="BB688" s="35"/>
      <c r="BC688" s="35"/>
      <c r="BD688" s="35"/>
      <c r="BE688" s="35"/>
      <c r="BF688" s="35"/>
      <c r="BG688" s="35"/>
      <c r="BH688" s="35"/>
      <c r="BI688" s="35"/>
      <c r="BJ688" s="35"/>
      <c r="BK688" s="35"/>
      <c r="BL688" s="35"/>
      <c r="BM688" s="35"/>
      <c r="BN688" s="35"/>
      <c r="BO688" s="35"/>
      <c r="BP688" s="35"/>
      <c r="BQ688" s="35"/>
      <c r="BR688" s="35"/>
      <c r="BS688" s="35"/>
      <c r="BT688" s="35"/>
      <c r="BU688" s="35"/>
      <c r="BV688" s="35"/>
      <c r="BW688" s="35"/>
      <c r="BX688" s="35"/>
      <c r="BY688" s="35"/>
      <c r="BZ688" s="35"/>
      <c r="CA688" s="35"/>
      <c r="CB688" s="35"/>
      <c r="CC688" s="35"/>
      <c r="CD688" s="35"/>
      <c r="CE688" s="35"/>
      <c r="CF688" s="35"/>
      <c r="CG688" s="35"/>
      <c r="CH688" s="35"/>
      <c r="CI688" s="35"/>
      <c r="CJ688" s="35"/>
      <c r="CK688" s="35"/>
      <c r="CL688" s="35"/>
      <c r="CM688" s="35"/>
      <c r="CN688" s="35"/>
      <c r="CO688" s="35"/>
      <c r="CP688" s="35"/>
      <c r="CQ688" s="35"/>
      <c r="CR688" s="35"/>
      <c r="CS688" s="35"/>
      <c r="CT688" s="35"/>
      <c r="CU688" s="35"/>
      <c r="CV688" s="35"/>
      <c r="CW688" s="35"/>
      <c r="CX688" s="35"/>
      <c r="CY688" s="35"/>
      <c r="CZ688" s="35"/>
      <c r="DA688" s="35"/>
      <c r="DB688" s="35"/>
      <c r="DC688" s="35"/>
      <c r="DD688" s="35"/>
      <c r="DE688" s="35"/>
      <c r="DF688" s="35"/>
      <c r="DG688" s="35"/>
      <c r="DH688" s="35"/>
      <c r="DI688" s="35"/>
      <c r="DJ688" s="35"/>
      <c r="DK688" s="35"/>
      <c r="DL688" s="35"/>
      <c r="DM688" s="35"/>
      <c r="DN688" s="35"/>
      <c r="DO688" s="35"/>
      <c r="DP688" s="35"/>
      <c r="DQ688" s="35"/>
      <c r="DR688" s="35"/>
      <c r="DS688" s="35"/>
      <c r="DT688" s="35"/>
      <c r="DU688" s="35"/>
      <c r="DV688" s="35"/>
      <c r="DW688" s="35"/>
      <c r="DX688" s="35"/>
      <c r="DY688" s="35"/>
      <c r="DZ688" s="35"/>
      <c r="EA688" s="35"/>
      <c r="EB688" s="35"/>
      <c r="EC688" s="35"/>
      <c r="ED688" s="35"/>
      <c r="EE688" s="35"/>
      <c r="EF688" s="35"/>
      <c r="EG688" s="35"/>
      <c r="EH688" s="35"/>
      <c r="EI688" s="35"/>
      <c r="EJ688" s="35"/>
      <c r="EK688" s="35"/>
      <c r="EL688" s="35"/>
      <c r="EM688" s="35"/>
      <c r="EN688" s="35"/>
      <c r="EO688" s="35"/>
      <c r="EP688" s="35"/>
      <c r="EQ688" s="35"/>
      <c r="ER688" s="35"/>
      <c r="ES688" s="35"/>
      <c r="ET688" s="35"/>
      <c r="EU688" s="35"/>
      <c r="EV688" s="35"/>
      <c r="EW688" s="35"/>
      <c r="EX688" s="35"/>
      <c r="EY688" s="35"/>
      <c r="EZ688" s="35"/>
      <c r="FA688" s="35"/>
      <c r="FB688" s="35"/>
      <c r="FC688" s="35"/>
      <c r="FD688" s="35"/>
      <c r="FE688" s="35"/>
      <c r="FF688" s="35"/>
      <c r="FG688" s="35"/>
      <c r="FH688" s="35"/>
      <c r="FI688" s="35"/>
      <c r="FJ688" s="35"/>
      <c r="FK688" s="35"/>
      <c r="FL688" s="35"/>
      <c r="FM688" s="35"/>
      <c r="FN688" s="35"/>
      <c r="FO688" s="35"/>
      <c r="FP688" s="35"/>
      <c r="FQ688" s="35"/>
      <c r="FR688" s="35"/>
      <c r="FS688" s="35"/>
      <c r="FT688" s="35"/>
      <c r="FU688" s="35"/>
      <c r="FV688" s="35"/>
      <c r="FW688" s="35"/>
      <c r="FX688" s="35"/>
      <c r="FY688" s="35"/>
      <c r="FZ688" s="35"/>
      <c r="GA688" s="35"/>
      <c r="GB688" s="35"/>
      <c r="GC688" s="35"/>
      <c r="GD688" s="35"/>
      <c r="GE688" s="35"/>
      <c r="GF688" s="35"/>
      <c r="GG688" s="35"/>
      <c r="GH688" s="35"/>
      <c r="GI688" s="35"/>
      <c r="GJ688" s="35"/>
      <c r="GK688" s="35"/>
      <c r="GL688" s="35"/>
      <c r="GM688" s="35"/>
      <c r="GN688" s="35"/>
      <c r="GO688" s="35"/>
      <c r="GP688" s="35"/>
      <c r="GQ688" s="35"/>
      <c r="GR688" s="35"/>
      <c r="GS688" s="35"/>
      <c r="GT688" s="35"/>
      <c r="GU688" s="35"/>
      <c r="GV688" s="35"/>
      <c r="GW688" s="35"/>
      <c r="GX688" s="35"/>
      <c r="GY688" s="35"/>
      <c r="GZ688" s="35"/>
      <c r="HA688" s="35"/>
      <c r="HB688" s="35"/>
      <c r="HC688" s="35"/>
      <c r="HD688" s="35"/>
      <c r="HE688" s="35"/>
      <c r="HF688" s="35"/>
      <c r="HG688" s="35"/>
      <c r="HH688" s="35"/>
      <c r="HI688" s="35"/>
      <c r="HJ688" s="35"/>
      <c r="HK688" s="35"/>
      <c r="HL688" s="35"/>
      <c r="HM688" s="35"/>
      <c r="HN688" s="35"/>
      <c r="HO688" s="35"/>
      <c r="HP688" s="35"/>
      <c r="HQ688" s="35"/>
      <c r="HR688" s="35"/>
      <c r="HS688" s="35"/>
      <c r="HT688" s="35"/>
      <c r="HU688" s="35"/>
      <c r="HV688" s="35"/>
      <c r="HW688" s="35"/>
      <c r="HX688" s="35"/>
      <c r="HY688" s="35"/>
      <c r="HZ688" s="35"/>
      <c r="IA688" s="35"/>
      <c r="IB688" s="35"/>
      <c r="IC688" s="35"/>
      <c r="ID688" s="35"/>
      <c r="IE688" s="35"/>
      <c r="IF688" s="35"/>
      <c r="IG688" s="35"/>
      <c r="IH688" s="35"/>
      <c r="II688" s="35"/>
      <c r="IJ688" s="35"/>
      <c r="IK688" s="35"/>
      <c r="IL688" s="35"/>
      <c r="IM688" s="35"/>
    </row>
    <row r="689" spans="1:247" s="40" customFormat="1" ht="95.25" customHeight="1">
      <c r="A689" s="70">
        <v>1</v>
      </c>
      <c r="B689" s="16" t="s">
        <v>987</v>
      </c>
      <c r="C689" s="17" t="s">
        <v>1374</v>
      </c>
      <c r="D689" s="256">
        <v>400</v>
      </c>
      <c r="E689" s="17" t="s">
        <v>1401</v>
      </c>
      <c r="F689" s="17" t="s">
        <v>1402</v>
      </c>
      <c r="G689" s="17" t="s">
        <v>1403</v>
      </c>
      <c r="H689" s="17" t="s">
        <v>1017</v>
      </c>
      <c r="I689" s="17" t="s">
        <v>1018</v>
      </c>
      <c r="J689" s="29"/>
      <c r="K689" s="29"/>
      <c r="L689" s="29"/>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c r="AJ689" s="29"/>
      <c r="AK689" s="29"/>
      <c r="AL689" s="29"/>
      <c r="AM689" s="29"/>
      <c r="AN689" s="29"/>
      <c r="AO689" s="29"/>
      <c r="AP689" s="29"/>
      <c r="AQ689" s="29"/>
      <c r="AR689" s="29"/>
      <c r="AS689" s="29"/>
      <c r="AT689" s="29"/>
      <c r="AU689" s="29"/>
      <c r="AV689" s="29"/>
      <c r="AW689" s="29"/>
      <c r="AX689" s="29"/>
      <c r="AY689" s="29"/>
      <c r="AZ689" s="29"/>
      <c r="BA689" s="29"/>
      <c r="BB689" s="29"/>
      <c r="BC689" s="29"/>
      <c r="BD689" s="29"/>
      <c r="BE689" s="29"/>
      <c r="BF689" s="29"/>
      <c r="BG689" s="29"/>
      <c r="BH689" s="29"/>
      <c r="BI689" s="29"/>
      <c r="BJ689" s="29"/>
      <c r="BK689" s="29"/>
      <c r="BL689" s="29"/>
      <c r="BM689" s="29"/>
      <c r="BN689" s="29"/>
      <c r="BO689" s="29"/>
      <c r="BP689" s="29"/>
      <c r="BQ689" s="29"/>
      <c r="BR689" s="29"/>
      <c r="BS689" s="29"/>
      <c r="BT689" s="29"/>
      <c r="BU689" s="29"/>
      <c r="BV689" s="29"/>
      <c r="BW689" s="29"/>
      <c r="BX689" s="29"/>
      <c r="BY689" s="29"/>
      <c r="BZ689" s="29"/>
      <c r="CA689" s="29"/>
      <c r="CB689" s="29"/>
      <c r="CC689" s="29"/>
      <c r="CD689" s="29"/>
      <c r="CE689" s="29"/>
      <c r="CF689" s="29"/>
      <c r="CG689" s="29"/>
      <c r="CH689" s="29"/>
      <c r="CI689" s="29"/>
      <c r="CJ689" s="29"/>
      <c r="CK689" s="29"/>
      <c r="CL689" s="29"/>
      <c r="CM689" s="29"/>
      <c r="CN689" s="29"/>
      <c r="CO689" s="29"/>
      <c r="CP689" s="29"/>
      <c r="CQ689" s="29"/>
      <c r="CR689" s="29"/>
      <c r="CS689" s="29"/>
      <c r="CT689" s="29"/>
      <c r="CU689" s="29"/>
      <c r="CV689" s="29"/>
      <c r="CW689" s="29"/>
      <c r="CX689" s="29"/>
      <c r="CY689" s="29"/>
      <c r="CZ689" s="29"/>
      <c r="DA689" s="29"/>
      <c r="DB689" s="29"/>
      <c r="DC689" s="29"/>
      <c r="DD689" s="29"/>
      <c r="DE689" s="29"/>
      <c r="DF689" s="29"/>
      <c r="DG689" s="29"/>
      <c r="DH689" s="29"/>
      <c r="DI689" s="29"/>
      <c r="DJ689" s="29"/>
      <c r="DK689" s="29"/>
      <c r="DL689" s="29"/>
      <c r="DM689" s="29"/>
      <c r="DN689" s="29"/>
      <c r="DO689" s="29"/>
      <c r="DP689" s="29"/>
      <c r="DQ689" s="29"/>
      <c r="DR689" s="29"/>
      <c r="DS689" s="29"/>
      <c r="DT689" s="29"/>
      <c r="DU689" s="29"/>
      <c r="DV689" s="29"/>
      <c r="DW689" s="29"/>
      <c r="DX689" s="29"/>
      <c r="DY689" s="29"/>
      <c r="DZ689" s="29"/>
      <c r="EA689" s="29"/>
      <c r="EB689" s="29"/>
      <c r="EC689" s="29"/>
      <c r="ED689" s="29"/>
      <c r="EE689" s="29"/>
      <c r="EF689" s="29"/>
      <c r="EG689" s="29"/>
      <c r="EH689" s="29"/>
      <c r="EI689" s="29"/>
      <c r="EJ689" s="29"/>
      <c r="EK689" s="29"/>
      <c r="EL689" s="29"/>
      <c r="EM689" s="29"/>
      <c r="EN689" s="29"/>
      <c r="EO689" s="29"/>
      <c r="EP689" s="29"/>
      <c r="EQ689" s="29"/>
      <c r="ER689" s="29"/>
      <c r="ES689" s="29"/>
      <c r="ET689" s="29"/>
      <c r="EU689" s="29"/>
      <c r="EV689" s="29"/>
      <c r="EW689" s="29"/>
      <c r="EX689" s="29"/>
      <c r="EY689" s="29"/>
      <c r="EZ689" s="29"/>
      <c r="FA689" s="29"/>
      <c r="FB689" s="29"/>
      <c r="FC689" s="29"/>
      <c r="FD689" s="29"/>
      <c r="FE689" s="29"/>
      <c r="FF689" s="29"/>
      <c r="FG689" s="29"/>
      <c r="FH689" s="29"/>
      <c r="FI689" s="29"/>
      <c r="FJ689" s="29"/>
      <c r="FK689" s="29"/>
      <c r="FL689" s="29"/>
      <c r="FM689" s="29"/>
      <c r="FN689" s="29"/>
      <c r="FO689" s="29"/>
      <c r="FP689" s="29"/>
      <c r="FQ689" s="29"/>
      <c r="FR689" s="29"/>
      <c r="FS689" s="29"/>
      <c r="FT689" s="29"/>
      <c r="FU689" s="29"/>
      <c r="FV689" s="29"/>
      <c r="FW689" s="29"/>
      <c r="FX689" s="29"/>
      <c r="FY689" s="29"/>
      <c r="FZ689" s="29"/>
      <c r="GA689" s="29"/>
      <c r="GB689" s="29"/>
      <c r="GC689" s="29"/>
      <c r="GD689" s="29"/>
      <c r="GE689" s="29"/>
      <c r="GF689" s="29"/>
      <c r="GG689" s="29"/>
      <c r="GH689" s="29"/>
      <c r="GI689" s="29"/>
      <c r="GJ689" s="29"/>
      <c r="GK689" s="29"/>
      <c r="GL689" s="29"/>
      <c r="GM689" s="29"/>
      <c r="GN689" s="29"/>
      <c r="GO689" s="29"/>
      <c r="GP689" s="29"/>
      <c r="GQ689" s="29"/>
      <c r="GR689" s="29"/>
      <c r="GS689" s="29"/>
      <c r="GT689" s="29"/>
      <c r="GU689" s="29"/>
      <c r="GV689" s="29"/>
      <c r="GW689" s="29"/>
      <c r="GX689" s="29"/>
      <c r="GY689" s="29"/>
      <c r="GZ689" s="29"/>
      <c r="HA689" s="29"/>
      <c r="HB689" s="29"/>
      <c r="HC689" s="29"/>
      <c r="HD689" s="29"/>
      <c r="HE689" s="29"/>
      <c r="HF689" s="29"/>
      <c r="HG689" s="29"/>
      <c r="HH689" s="29"/>
      <c r="HI689" s="29"/>
      <c r="HJ689" s="29"/>
      <c r="HK689" s="29"/>
      <c r="HL689" s="29"/>
      <c r="HM689" s="29"/>
      <c r="HN689" s="29"/>
      <c r="HO689" s="29"/>
      <c r="HP689" s="29"/>
      <c r="HQ689" s="29"/>
      <c r="HR689" s="29"/>
      <c r="HS689" s="29"/>
      <c r="HT689" s="29"/>
      <c r="HU689" s="29"/>
      <c r="HV689" s="29"/>
      <c r="HW689" s="29"/>
      <c r="HX689" s="29"/>
      <c r="HY689" s="29"/>
      <c r="HZ689" s="29"/>
      <c r="IA689" s="29"/>
      <c r="IB689" s="29"/>
      <c r="IC689" s="29"/>
      <c r="ID689" s="29"/>
      <c r="IE689" s="29"/>
      <c r="IF689" s="29"/>
      <c r="IG689" s="29"/>
      <c r="IH689" s="29"/>
      <c r="II689" s="29"/>
      <c r="IJ689" s="29"/>
      <c r="IK689" s="29"/>
      <c r="IL689" s="29"/>
      <c r="IM689" s="29"/>
    </row>
    <row r="690" spans="1:247" s="40" customFormat="1" ht="99" customHeight="1">
      <c r="A690" s="70">
        <v>2</v>
      </c>
      <c r="B690" s="16" t="s">
        <v>989</v>
      </c>
      <c r="C690" s="17" t="s">
        <v>1374</v>
      </c>
      <c r="D690" s="256">
        <v>200</v>
      </c>
      <c r="E690" s="17" t="s">
        <v>1401</v>
      </c>
      <c r="F690" s="17" t="s">
        <v>1404</v>
      </c>
      <c r="G690" s="17" t="s">
        <v>1403</v>
      </c>
      <c r="H690" s="17" t="s">
        <v>1023</v>
      </c>
      <c r="I690" s="17" t="s">
        <v>1023</v>
      </c>
      <c r="J690" s="29"/>
      <c r="K690" s="29"/>
      <c r="L690" s="29"/>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c r="AJ690" s="29"/>
      <c r="AK690" s="29"/>
      <c r="AL690" s="29"/>
      <c r="AM690" s="29"/>
      <c r="AN690" s="29"/>
      <c r="AO690" s="29"/>
      <c r="AP690" s="29"/>
      <c r="AQ690" s="29"/>
      <c r="AR690" s="29"/>
      <c r="AS690" s="29"/>
      <c r="AT690" s="29"/>
      <c r="AU690" s="29"/>
      <c r="AV690" s="29"/>
      <c r="AW690" s="29"/>
      <c r="AX690" s="29"/>
      <c r="AY690" s="29"/>
      <c r="AZ690" s="29"/>
      <c r="BA690" s="29"/>
      <c r="BB690" s="29"/>
      <c r="BC690" s="29"/>
      <c r="BD690" s="29"/>
      <c r="BE690" s="29"/>
      <c r="BF690" s="29"/>
      <c r="BG690" s="29"/>
      <c r="BH690" s="29"/>
      <c r="BI690" s="29"/>
      <c r="BJ690" s="29"/>
      <c r="BK690" s="29"/>
      <c r="BL690" s="29"/>
      <c r="BM690" s="29"/>
      <c r="BN690" s="29"/>
      <c r="BO690" s="29"/>
      <c r="BP690" s="29"/>
      <c r="BQ690" s="29"/>
      <c r="BR690" s="29"/>
      <c r="BS690" s="29"/>
      <c r="BT690" s="29"/>
      <c r="BU690" s="29"/>
      <c r="BV690" s="29"/>
      <c r="BW690" s="29"/>
      <c r="BX690" s="29"/>
      <c r="BY690" s="29"/>
      <c r="BZ690" s="29"/>
      <c r="CA690" s="29"/>
      <c r="CB690" s="29"/>
      <c r="CC690" s="29"/>
      <c r="CD690" s="29"/>
      <c r="CE690" s="29"/>
      <c r="CF690" s="29"/>
      <c r="CG690" s="29"/>
      <c r="CH690" s="29"/>
      <c r="CI690" s="29"/>
      <c r="CJ690" s="29"/>
      <c r="CK690" s="29"/>
      <c r="CL690" s="29"/>
      <c r="CM690" s="29"/>
      <c r="CN690" s="29"/>
      <c r="CO690" s="29"/>
      <c r="CP690" s="29"/>
      <c r="CQ690" s="29"/>
      <c r="CR690" s="29"/>
      <c r="CS690" s="29"/>
      <c r="CT690" s="29"/>
      <c r="CU690" s="29"/>
      <c r="CV690" s="29"/>
      <c r="CW690" s="29"/>
      <c r="CX690" s="29"/>
      <c r="CY690" s="29"/>
      <c r="CZ690" s="29"/>
      <c r="DA690" s="29"/>
      <c r="DB690" s="29"/>
      <c r="DC690" s="29"/>
      <c r="DD690" s="29"/>
      <c r="DE690" s="29"/>
      <c r="DF690" s="29"/>
      <c r="DG690" s="29"/>
      <c r="DH690" s="29"/>
      <c r="DI690" s="29"/>
      <c r="DJ690" s="29"/>
      <c r="DK690" s="29"/>
      <c r="DL690" s="29"/>
      <c r="DM690" s="29"/>
      <c r="DN690" s="29"/>
      <c r="DO690" s="29"/>
      <c r="DP690" s="29"/>
      <c r="DQ690" s="29"/>
      <c r="DR690" s="29"/>
      <c r="DS690" s="29"/>
      <c r="DT690" s="29"/>
      <c r="DU690" s="29"/>
      <c r="DV690" s="29"/>
      <c r="DW690" s="29"/>
      <c r="DX690" s="29"/>
      <c r="DY690" s="29"/>
      <c r="DZ690" s="29"/>
      <c r="EA690" s="29"/>
      <c r="EB690" s="29"/>
      <c r="EC690" s="29"/>
      <c r="ED690" s="29"/>
      <c r="EE690" s="29"/>
      <c r="EF690" s="29"/>
      <c r="EG690" s="29"/>
      <c r="EH690" s="29"/>
      <c r="EI690" s="29"/>
      <c r="EJ690" s="29"/>
      <c r="EK690" s="29"/>
      <c r="EL690" s="29"/>
      <c r="EM690" s="29"/>
      <c r="EN690" s="29"/>
      <c r="EO690" s="29"/>
      <c r="EP690" s="29"/>
      <c r="EQ690" s="29"/>
      <c r="ER690" s="29"/>
      <c r="ES690" s="29"/>
      <c r="ET690" s="29"/>
      <c r="EU690" s="29"/>
      <c r="EV690" s="29"/>
      <c r="EW690" s="29"/>
      <c r="EX690" s="29"/>
      <c r="EY690" s="29"/>
      <c r="EZ690" s="29"/>
      <c r="FA690" s="29"/>
      <c r="FB690" s="29"/>
      <c r="FC690" s="29"/>
      <c r="FD690" s="29"/>
      <c r="FE690" s="29"/>
      <c r="FF690" s="29"/>
      <c r="FG690" s="29"/>
      <c r="FH690" s="29"/>
      <c r="FI690" s="29"/>
      <c r="FJ690" s="29"/>
      <c r="FK690" s="29"/>
      <c r="FL690" s="29"/>
      <c r="FM690" s="29"/>
      <c r="FN690" s="29"/>
      <c r="FO690" s="29"/>
      <c r="FP690" s="29"/>
      <c r="FQ690" s="29"/>
      <c r="FR690" s="29"/>
      <c r="FS690" s="29"/>
      <c r="FT690" s="29"/>
      <c r="FU690" s="29"/>
      <c r="FV690" s="29"/>
      <c r="FW690" s="29"/>
      <c r="FX690" s="29"/>
      <c r="FY690" s="29"/>
      <c r="FZ690" s="29"/>
      <c r="GA690" s="29"/>
      <c r="GB690" s="29"/>
      <c r="GC690" s="29"/>
      <c r="GD690" s="29"/>
      <c r="GE690" s="29"/>
      <c r="GF690" s="29"/>
      <c r="GG690" s="29"/>
      <c r="GH690" s="29"/>
      <c r="GI690" s="29"/>
      <c r="GJ690" s="29"/>
      <c r="GK690" s="29"/>
      <c r="GL690" s="29"/>
      <c r="GM690" s="29"/>
      <c r="GN690" s="29"/>
      <c r="GO690" s="29"/>
      <c r="GP690" s="29"/>
      <c r="GQ690" s="29"/>
      <c r="GR690" s="29"/>
      <c r="GS690" s="29"/>
      <c r="GT690" s="29"/>
      <c r="GU690" s="29"/>
      <c r="GV690" s="29"/>
      <c r="GW690" s="29"/>
      <c r="GX690" s="29"/>
      <c r="GY690" s="29"/>
      <c r="GZ690" s="29"/>
      <c r="HA690" s="29"/>
      <c r="HB690" s="29"/>
      <c r="HC690" s="29"/>
      <c r="HD690" s="29"/>
      <c r="HE690" s="29"/>
      <c r="HF690" s="29"/>
      <c r="HG690" s="29"/>
      <c r="HH690" s="29"/>
      <c r="HI690" s="29"/>
      <c r="HJ690" s="29"/>
      <c r="HK690" s="29"/>
      <c r="HL690" s="29"/>
      <c r="HM690" s="29"/>
      <c r="HN690" s="29"/>
      <c r="HO690" s="29"/>
      <c r="HP690" s="29"/>
      <c r="HQ690" s="29"/>
      <c r="HR690" s="29"/>
      <c r="HS690" s="29"/>
      <c r="HT690" s="29"/>
      <c r="HU690" s="29"/>
      <c r="HV690" s="29"/>
      <c r="HW690" s="29"/>
      <c r="HX690" s="29"/>
      <c r="HY690" s="29"/>
      <c r="HZ690" s="29"/>
      <c r="IA690" s="29"/>
      <c r="IB690" s="29"/>
      <c r="IC690" s="29"/>
      <c r="ID690" s="29"/>
      <c r="IE690" s="29"/>
      <c r="IF690" s="29"/>
      <c r="IG690" s="29"/>
      <c r="IH690" s="29"/>
      <c r="II690" s="29"/>
      <c r="IJ690" s="29"/>
      <c r="IK690" s="29"/>
      <c r="IL690" s="29"/>
      <c r="IM690" s="29"/>
    </row>
    <row r="691" spans="1:247" s="40" customFormat="1" ht="89.25" customHeight="1">
      <c r="A691" s="70">
        <v>3</v>
      </c>
      <c r="B691" s="16" t="s">
        <v>990</v>
      </c>
      <c r="C691" s="17" t="s">
        <v>1374</v>
      </c>
      <c r="D691" s="256">
        <v>600</v>
      </c>
      <c r="E691" s="17" t="s">
        <v>1405</v>
      </c>
      <c r="F691" s="17" t="s">
        <v>1406</v>
      </c>
      <c r="G691" s="17" t="s">
        <v>1403</v>
      </c>
      <c r="H691" s="17" t="s">
        <v>1023</v>
      </c>
      <c r="I691" s="17" t="s">
        <v>1023</v>
      </c>
      <c r="J691" s="29"/>
      <c r="K691" s="29"/>
      <c r="L691" s="29"/>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c r="AJ691" s="29"/>
      <c r="AK691" s="29"/>
      <c r="AL691" s="29"/>
      <c r="AM691" s="29"/>
      <c r="AN691" s="29"/>
      <c r="AO691" s="29"/>
      <c r="AP691" s="29"/>
      <c r="AQ691" s="29"/>
      <c r="AR691" s="29"/>
      <c r="AS691" s="29"/>
      <c r="AT691" s="29"/>
      <c r="AU691" s="29"/>
      <c r="AV691" s="29"/>
      <c r="AW691" s="29"/>
      <c r="AX691" s="29"/>
      <c r="AY691" s="29"/>
      <c r="AZ691" s="29"/>
      <c r="BA691" s="29"/>
      <c r="BB691" s="29"/>
      <c r="BC691" s="29"/>
      <c r="BD691" s="29"/>
      <c r="BE691" s="29"/>
      <c r="BF691" s="29"/>
      <c r="BG691" s="29"/>
      <c r="BH691" s="29"/>
      <c r="BI691" s="29"/>
      <c r="BJ691" s="29"/>
      <c r="BK691" s="29"/>
      <c r="BL691" s="29"/>
      <c r="BM691" s="29"/>
      <c r="BN691" s="29"/>
      <c r="BO691" s="29"/>
      <c r="BP691" s="29"/>
      <c r="BQ691" s="29"/>
      <c r="BR691" s="29"/>
      <c r="BS691" s="29"/>
      <c r="BT691" s="29"/>
      <c r="BU691" s="29"/>
      <c r="BV691" s="29"/>
      <c r="BW691" s="29"/>
      <c r="BX691" s="29"/>
      <c r="BY691" s="29"/>
      <c r="BZ691" s="29"/>
      <c r="CA691" s="29"/>
      <c r="CB691" s="29"/>
      <c r="CC691" s="29"/>
      <c r="CD691" s="29"/>
      <c r="CE691" s="29"/>
      <c r="CF691" s="29"/>
      <c r="CG691" s="29"/>
      <c r="CH691" s="29"/>
      <c r="CI691" s="29"/>
      <c r="CJ691" s="29"/>
      <c r="CK691" s="29"/>
      <c r="CL691" s="29"/>
      <c r="CM691" s="29"/>
      <c r="CN691" s="29"/>
      <c r="CO691" s="29"/>
      <c r="CP691" s="29"/>
      <c r="CQ691" s="29"/>
      <c r="CR691" s="29"/>
      <c r="CS691" s="29"/>
      <c r="CT691" s="29"/>
      <c r="CU691" s="29"/>
      <c r="CV691" s="29"/>
      <c r="CW691" s="29"/>
      <c r="CX691" s="29"/>
      <c r="CY691" s="29"/>
      <c r="CZ691" s="29"/>
      <c r="DA691" s="29"/>
      <c r="DB691" s="29"/>
      <c r="DC691" s="29"/>
      <c r="DD691" s="29"/>
      <c r="DE691" s="29"/>
      <c r="DF691" s="29"/>
      <c r="DG691" s="29"/>
      <c r="DH691" s="29"/>
      <c r="DI691" s="29"/>
      <c r="DJ691" s="29"/>
      <c r="DK691" s="29"/>
      <c r="DL691" s="29"/>
      <c r="DM691" s="29"/>
      <c r="DN691" s="29"/>
      <c r="DO691" s="29"/>
      <c r="DP691" s="29"/>
      <c r="DQ691" s="29"/>
      <c r="DR691" s="29"/>
      <c r="DS691" s="29"/>
      <c r="DT691" s="29"/>
      <c r="DU691" s="29"/>
      <c r="DV691" s="29"/>
      <c r="DW691" s="29"/>
      <c r="DX691" s="29"/>
      <c r="DY691" s="29"/>
      <c r="DZ691" s="29"/>
      <c r="EA691" s="29"/>
      <c r="EB691" s="29"/>
      <c r="EC691" s="29"/>
      <c r="ED691" s="29"/>
      <c r="EE691" s="29"/>
      <c r="EF691" s="29"/>
      <c r="EG691" s="29"/>
      <c r="EH691" s="29"/>
      <c r="EI691" s="29"/>
      <c r="EJ691" s="29"/>
      <c r="EK691" s="29"/>
      <c r="EL691" s="29"/>
      <c r="EM691" s="29"/>
      <c r="EN691" s="29"/>
      <c r="EO691" s="29"/>
      <c r="EP691" s="29"/>
      <c r="EQ691" s="29"/>
      <c r="ER691" s="29"/>
      <c r="ES691" s="29"/>
      <c r="ET691" s="29"/>
      <c r="EU691" s="29"/>
      <c r="EV691" s="29"/>
      <c r="EW691" s="29"/>
      <c r="EX691" s="29"/>
      <c r="EY691" s="29"/>
      <c r="EZ691" s="29"/>
      <c r="FA691" s="29"/>
      <c r="FB691" s="29"/>
      <c r="FC691" s="29"/>
      <c r="FD691" s="29"/>
      <c r="FE691" s="29"/>
      <c r="FF691" s="29"/>
      <c r="FG691" s="29"/>
      <c r="FH691" s="29"/>
      <c r="FI691" s="29"/>
      <c r="FJ691" s="29"/>
      <c r="FK691" s="29"/>
      <c r="FL691" s="29"/>
      <c r="FM691" s="29"/>
      <c r="FN691" s="29"/>
      <c r="FO691" s="29"/>
      <c r="FP691" s="29"/>
      <c r="FQ691" s="29"/>
      <c r="FR691" s="29"/>
      <c r="FS691" s="29"/>
      <c r="FT691" s="29"/>
      <c r="FU691" s="29"/>
      <c r="FV691" s="29"/>
      <c r="FW691" s="29"/>
      <c r="FX691" s="29"/>
      <c r="FY691" s="29"/>
      <c r="FZ691" s="29"/>
      <c r="GA691" s="29"/>
      <c r="GB691" s="29"/>
      <c r="GC691" s="29"/>
      <c r="GD691" s="29"/>
      <c r="GE691" s="29"/>
      <c r="GF691" s="29"/>
      <c r="GG691" s="29"/>
      <c r="GH691" s="29"/>
      <c r="GI691" s="29"/>
      <c r="GJ691" s="29"/>
      <c r="GK691" s="29"/>
      <c r="GL691" s="29"/>
      <c r="GM691" s="29"/>
      <c r="GN691" s="29"/>
      <c r="GO691" s="29"/>
      <c r="GP691" s="29"/>
      <c r="GQ691" s="29"/>
      <c r="GR691" s="29"/>
      <c r="GS691" s="29"/>
      <c r="GT691" s="29"/>
      <c r="GU691" s="29"/>
      <c r="GV691" s="29"/>
      <c r="GW691" s="29"/>
      <c r="GX691" s="29"/>
      <c r="GY691" s="29"/>
      <c r="GZ691" s="29"/>
      <c r="HA691" s="29"/>
      <c r="HB691" s="29"/>
      <c r="HC691" s="29"/>
      <c r="HD691" s="29"/>
      <c r="HE691" s="29"/>
      <c r="HF691" s="29"/>
      <c r="HG691" s="29"/>
      <c r="HH691" s="29"/>
      <c r="HI691" s="29"/>
      <c r="HJ691" s="29"/>
      <c r="HK691" s="29"/>
      <c r="HL691" s="29"/>
      <c r="HM691" s="29"/>
      <c r="HN691" s="29"/>
      <c r="HO691" s="29"/>
      <c r="HP691" s="29"/>
      <c r="HQ691" s="29"/>
      <c r="HR691" s="29"/>
      <c r="HS691" s="29"/>
      <c r="HT691" s="29"/>
      <c r="HU691" s="29"/>
      <c r="HV691" s="29"/>
      <c r="HW691" s="29"/>
      <c r="HX691" s="29"/>
      <c r="HY691" s="29"/>
      <c r="HZ691" s="29"/>
      <c r="IA691" s="29"/>
      <c r="IB691" s="29"/>
      <c r="IC691" s="29"/>
      <c r="ID691" s="29"/>
      <c r="IE691" s="29"/>
      <c r="IF691" s="29"/>
      <c r="IG691" s="29"/>
      <c r="IH691" s="29"/>
      <c r="II691" s="29"/>
      <c r="IJ691" s="29"/>
      <c r="IK691" s="29"/>
      <c r="IL691" s="29"/>
      <c r="IM691" s="29"/>
    </row>
    <row r="692" spans="1:247" s="40" customFormat="1" ht="90">
      <c r="A692" s="70">
        <v>4</v>
      </c>
      <c r="B692" s="16" t="s">
        <v>2935</v>
      </c>
      <c r="C692" s="17" t="s">
        <v>1373</v>
      </c>
      <c r="D692" s="256">
        <v>400</v>
      </c>
      <c r="E692" s="17" t="s">
        <v>1407</v>
      </c>
      <c r="F692" s="17" t="s">
        <v>1408</v>
      </c>
      <c r="G692" s="17" t="s">
        <v>1046</v>
      </c>
      <c r="H692" s="17" t="s">
        <v>1023</v>
      </c>
      <c r="I692" s="17" t="s">
        <v>1023</v>
      </c>
      <c r="J692" s="29"/>
      <c r="K692" s="29"/>
      <c r="L692" s="29"/>
      <c r="M692" s="29"/>
      <c r="N692" s="29"/>
      <c r="O692" s="29"/>
      <c r="P692" s="29"/>
      <c r="Q692" s="29"/>
      <c r="R692" s="29"/>
      <c r="S692" s="29"/>
      <c r="T692" s="29"/>
      <c r="U692" s="29"/>
      <c r="V692" s="29"/>
      <c r="W692" s="29"/>
      <c r="X692" s="29"/>
      <c r="Y692" s="29"/>
      <c r="Z692" s="29"/>
      <c r="AA692" s="29"/>
      <c r="AB692" s="29"/>
      <c r="AC692" s="29"/>
      <c r="AD692" s="29"/>
      <c r="AE692" s="29"/>
      <c r="AF692" s="29"/>
      <c r="AG692" s="29"/>
      <c r="AH692" s="29"/>
      <c r="AI692" s="29"/>
      <c r="AJ692" s="29"/>
      <c r="AK692" s="29"/>
      <c r="AL692" s="29"/>
      <c r="AM692" s="29"/>
      <c r="AN692" s="29"/>
      <c r="AO692" s="29"/>
      <c r="AP692" s="29"/>
      <c r="AQ692" s="29"/>
      <c r="AR692" s="29"/>
      <c r="AS692" s="29"/>
      <c r="AT692" s="29"/>
      <c r="AU692" s="29"/>
      <c r="AV692" s="29"/>
      <c r="AW692" s="29"/>
      <c r="AX692" s="29"/>
      <c r="AY692" s="29"/>
      <c r="AZ692" s="29"/>
      <c r="BA692" s="29"/>
      <c r="BB692" s="29"/>
      <c r="BC692" s="29"/>
      <c r="BD692" s="29"/>
      <c r="BE692" s="29"/>
      <c r="BF692" s="29"/>
      <c r="BG692" s="29"/>
      <c r="BH692" s="29"/>
      <c r="BI692" s="29"/>
      <c r="BJ692" s="29"/>
      <c r="BK692" s="29"/>
      <c r="BL692" s="29"/>
      <c r="BM692" s="29"/>
      <c r="BN692" s="29"/>
      <c r="BO692" s="29"/>
      <c r="BP692" s="29"/>
      <c r="BQ692" s="29"/>
      <c r="BR692" s="29"/>
      <c r="BS692" s="29"/>
      <c r="BT692" s="29"/>
      <c r="BU692" s="29"/>
      <c r="BV692" s="29"/>
      <c r="BW692" s="29"/>
      <c r="BX692" s="29"/>
      <c r="BY692" s="29"/>
      <c r="BZ692" s="29"/>
      <c r="CA692" s="29"/>
      <c r="CB692" s="29"/>
      <c r="CC692" s="29"/>
      <c r="CD692" s="29"/>
      <c r="CE692" s="29"/>
      <c r="CF692" s="29"/>
      <c r="CG692" s="29"/>
      <c r="CH692" s="29"/>
      <c r="CI692" s="29"/>
      <c r="CJ692" s="29"/>
      <c r="CK692" s="29"/>
      <c r="CL692" s="29"/>
      <c r="CM692" s="29"/>
      <c r="CN692" s="29"/>
      <c r="CO692" s="29"/>
      <c r="CP692" s="29"/>
      <c r="CQ692" s="29"/>
      <c r="CR692" s="29"/>
      <c r="CS692" s="29"/>
      <c r="CT692" s="29"/>
      <c r="CU692" s="29"/>
      <c r="CV692" s="29"/>
      <c r="CW692" s="29"/>
      <c r="CX692" s="29"/>
      <c r="CY692" s="29"/>
      <c r="CZ692" s="29"/>
      <c r="DA692" s="29"/>
      <c r="DB692" s="29"/>
      <c r="DC692" s="29"/>
      <c r="DD692" s="29"/>
      <c r="DE692" s="29"/>
      <c r="DF692" s="29"/>
      <c r="DG692" s="29"/>
      <c r="DH692" s="29"/>
      <c r="DI692" s="29"/>
      <c r="DJ692" s="29"/>
      <c r="DK692" s="29"/>
      <c r="DL692" s="29"/>
      <c r="DM692" s="29"/>
      <c r="DN692" s="29"/>
      <c r="DO692" s="29"/>
      <c r="DP692" s="29"/>
      <c r="DQ692" s="29"/>
      <c r="DR692" s="29"/>
      <c r="DS692" s="29"/>
      <c r="DT692" s="29"/>
      <c r="DU692" s="29"/>
      <c r="DV692" s="29"/>
      <c r="DW692" s="29"/>
      <c r="DX692" s="29"/>
      <c r="DY692" s="29"/>
      <c r="DZ692" s="29"/>
      <c r="EA692" s="29"/>
      <c r="EB692" s="29"/>
      <c r="EC692" s="29"/>
      <c r="ED692" s="29"/>
      <c r="EE692" s="29"/>
      <c r="EF692" s="29"/>
      <c r="EG692" s="29"/>
      <c r="EH692" s="29"/>
      <c r="EI692" s="29"/>
      <c r="EJ692" s="29"/>
      <c r="EK692" s="29"/>
      <c r="EL692" s="29"/>
      <c r="EM692" s="29"/>
      <c r="EN692" s="29"/>
      <c r="EO692" s="29"/>
      <c r="EP692" s="29"/>
      <c r="EQ692" s="29"/>
      <c r="ER692" s="29"/>
      <c r="ES692" s="29"/>
      <c r="ET692" s="29"/>
      <c r="EU692" s="29"/>
      <c r="EV692" s="29"/>
      <c r="EW692" s="29"/>
      <c r="EX692" s="29"/>
      <c r="EY692" s="29"/>
      <c r="EZ692" s="29"/>
      <c r="FA692" s="29"/>
      <c r="FB692" s="29"/>
      <c r="FC692" s="29"/>
      <c r="FD692" s="29"/>
      <c r="FE692" s="29"/>
      <c r="FF692" s="29"/>
      <c r="FG692" s="29"/>
      <c r="FH692" s="29"/>
      <c r="FI692" s="29"/>
      <c r="FJ692" s="29"/>
      <c r="FK692" s="29"/>
      <c r="FL692" s="29"/>
      <c r="FM692" s="29"/>
      <c r="FN692" s="29"/>
      <c r="FO692" s="29"/>
      <c r="FP692" s="29"/>
      <c r="FQ692" s="29"/>
      <c r="FR692" s="29"/>
      <c r="FS692" s="29"/>
      <c r="FT692" s="29"/>
      <c r="FU692" s="29"/>
      <c r="FV692" s="29"/>
      <c r="FW692" s="29"/>
      <c r="FX692" s="29"/>
      <c r="FY692" s="29"/>
      <c r="FZ692" s="29"/>
      <c r="GA692" s="29"/>
      <c r="GB692" s="29"/>
      <c r="GC692" s="29"/>
      <c r="GD692" s="29"/>
      <c r="GE692" s="29"/>
      <c r="GF692" s="29"/>
      <c r="GG692" s="29"/>
      <c r="GH692" s="29"/>
      <c r="GI692" s="29"/>
      <c r="GJ692" s="29"/>
      <c r="GK692" s="29"/>
      <c r="GL692" s="29"/>
      <c r="GM692" s="29"/>
      <c r="GN692" s="29"/>
      <c r="GO692" s="29"/>
      <c r="GP692" s="29"/>
      <c r="GQ692" s="29"/>
      <c r="GR692" s="29"/>
      <c r="GS692" s="29"/>
      <c r="GT692" s="29"/>
      <c r="GU692" s="29"/>
      <c r="GV692" s="29"/>
      <c r="GW692" s="29"/>
      <c r="GX692" s="29"/>
      <c r="GY692" s="29"/>
      <c r="GZ692" s="29"/>
      <c r="HA692" s="29"/>
      <c r="HB692" s="29"/>
      <c r="HC692" s="29"/>
      <c r="HD692" s="29"/>
      <c r="HE692" s="29"/>
      <c r="HF692" s="29"/>
      <c r="HG692" s="29"/>
      <c r="HH692" s="29"/>
      <c r="HI692" s="29"/>
      <c r="HJ692" s="29"/>
      <c r="HK692" s="29"/>
      <c r="HL692" s="29"/>
      <c r="HM692" s="29"/>
      <c r="HN692" s="29"/>
      <c r="HO692" s="29"/>
      <c r="HP692" s="29"/>
      <c r="HQ692" s="29"/>
      <c r="HR692" s="29"/>
      <c r="HS692" s="29"/>
      <c r="HT692" s="29"/>
      <c r="HU692" s="29"/>
      <c r="HV692" s="29"/>
      <c r="HW692" s="29"/>
      <c r="HX692" s="29"/>
      <c r="HY692" s="29"/>
      <c r="HZ692" s="29"/>
      <c r="IA692" s="29"/>
      <c r="IB692" s="29"/>
      <c r="IC692" s="29"/>
      <c r="ID692" s="29"/>
      <c r="IE692" s="29"/>
      <c r="IF692" s="29"/>
      <c r="IG692" s="29"/>
      <c r="IH692" s="29"/>
      <c r="II692" s="29"/>
      <c r="IJ692" s="29"/>
      <c r="IK692" s="29"/>
      <c r="IL692" s="29"/>
      <c r="IM692" s="29"/>
    </row>
    <row r="693" spans="1:247" s="40" customFormat="1" ht="90">
      <c r="A693" s="70">
        <v>5</v>
      </c>
      <c r="B693" s="16" t="s">
        <v>993</v>
      </c>
      <c r="C693" s="17" t="s">
        <v>1372</v>
      </c>
      <c r="D693" s="256">
        <v>800</v>
      </c>
      <c r="E693" s="17" t="s">
        <v>1409</v>
      </c>
      <c r="F693" s="17" t="s">
        <v>1410</v>
      </c>
      <c r="G693" s="17" t="s">
        <v>1403</v>
      </c>
      <c r="H693" s="17" t="s">
        <v>1023</v>
      </c>
      <c r="I693" s="17" t="s">
        <v>1023</v>
      </c>
      <c r="J693" s="29"/>
      <c r="K693" s="29"/>
      <c r="L693" s="29"/>
      <c r="M693" s="29"/>
      <c r="N693" s="29"/>
      <c r="O693" s="29"/>
      <c r="P693" s="29"/>
      <c r="Q693" s="29"/>
      <c r="R693" s="29"/>
      <c r="S693" s="29"/>
      <c r="T693" s="29"/>
      <c r="U693" s="29"/>
      <c r="V693" s="29"/>
      <c r="W693" s="29"/>
      <c r="X693" s="29"/>
      <c r="Y693" s="29"/>
      <c r="Z693" s="29"/>
      <c r="AA693" s="29"/>
      <c r="AB693" s="29"/>
      <c r="AC693" s="29"/>
      <c r="AD693" s="29"/>
      <c r="AE693" s="29"/>
      <c r="AF693" s="29"/>
      <c r="AG693" s="29"/>
      <c r="AH693" s="29"/>
      <c r="AI693" s="29"/>
      <c r="AJ693" s="29"/>
      <c r="AK693" s="29"/>
      <c r="AL693" s="29"/>
      <c r="AM693" s="29"/>
      <c r="AN693" s="29"/>
      <c r="AO693" s="29"/>
      <c r="AP693" s="29"/>
      <c r="AQ693" s="29"/>
      <c r="AR693" s="29"/>
      <c r="AS693" s="29"/>
      <c r="AT693" s="29"/>
      <c r="AU693" s="29"/>
      <c r="AV693" s="29"/>
      <c r="AW693" s="29"/>
      <c r="AX693" s="29"/>
      <c r="AY693" s="29"/>
      <c r="AZ693" s="29"/>
      <c r="BA693" s="29"/>
      <c r="BB693" s="29"/>
      <c r="BC693" s="29"/>
      <c r="BD693" s="29"/>
      <c r="BE693" s="29"/>
      <c r="BF693" s="29"/>
      <c r="BG693" s="29"/>
      <c r="BH693" s="29"/>
      <c r="BI693" s="29"/>
      <c r="BJ693" s="29"/>
      <c r="BK693" s="29"/>
      <c r="BL693" s="29"/>
      <c r="BM693" s="29"/>
      <c r="BN693" s="29"/>
      <c r="BO693" s="29"/>
      <c r="BP693" s="29"/>
      <c r="BQ693" s="29"/>
      <c r="BR693" s="29"/>
      <c r="BS693" s="29"/>
      <c r="BT693" s="29"/>
      <c r="BU693" s="29"/>
      <c r="BV693" s="29"/>
      <c r="BW693" s="29"/>
      <c r="BX693" s="29"/>
      <c r="BY693" s="29"/>
      <c r="BZ693" s="29"/>
      <c r="CA693" s="29"/>
      <c r="CB693" s="29"/>
      <c r="CC693" s="29"/>
      <c r="CD693" s="29"/>
      <c r="CE693" s="29"/>
      <c r="CF693" s="29"/>
      <c r="CG693" s="29"/>
      <c r="CH693" s="29"/>
      <c r="CI693" s="29"/>
      <c r="CJ693" s="29"/>
      <c r="CK693" s="29"/>
      <c r="CL693" s="29"/>
      <c r="CM693" s="29"/>
      <c r="CN693" s="29"/>
      <c r="CO693" s="29"/>
      <c r="CP693" s="29"/>
      <c r="CQ693" s="29"/>
      <c r="CR693" s="29"/>
      <c r="CS693" s="29"/>
      <c r="CT693" s="29"/>
      <c r="CU693" s="29"/>
      <c r="CV693" s="29"/>
      <c r="CW693" s="29"/>
      <c r="CX693" s="29"/>
      <c r="CY693" s="29"/>
      <c r="CZ693" s="29"/>
      <c r="DA693" s="29"/>
      <c r="DB693" s="29"/>
      <c r="DC693" s="29"/>
      <c r="DD693" s="29"/>
      <c r="DE693" s="29"/>
      <c r="DF693" s="29"/>
      <c r="DG693" s="29"/>
      <c r="DH693" s="29"/>
      <c r="DI693" s="29"/>
      <c r="DJ693" s="29"/>
      <c r="DK693" s="29"/>
      <c r="DL693" s="29"/>
      <c r="DM693" s="29"/>
      <c r="DN693" s="29"/>
      <c r="DO693" s="29"/>
      <c r="DP693" s="29"/>
      <c r="DQ693" s="29"/>
      <c r="DR693" s="29"/>
      <c r="DS693" s="29"/>
      <c r="DT693" s="29"/>
      <c r="DU693" s="29"/>
      <c r="DV693" s="29"/>
      <c r="DW693" s="29"/>
      <c r="DX693" s="29"/>
      <c r="DY693" s="29"/>
      <c r="DZ693" s="29"/>
      <c r="EA693" s="29"/>
      <c r="EB693" s="29"/>
      <c r="EC693" s="29"/>
      <c r="ED693" s="29"/>
      <c r="EE693" s="29"/>
      <c r="EF693" s="29"/>
      <c r="EG693" s="29"/>
      <c r="EH693" s="29"/>
      <c r="EI693" s="29"/>
      <c r="EJ693" s="29"/>
      <c r="EK693" s="29"/>
      <c r="EL693" s="29"/>
      <c r="EM693" s="29"/>
      <c r="EN693" s="29"/>
      <c r="EO693" s="29"/>
      <c r="EP693" s="29"/>
      <c r="EQ693" s="29"/>
      <c r="ER693" s="29"/>
      <c r="ES693" s="29"/>
      <c r="ET693" s="29"/>
      <c r="EU693" s="29"/>
      <c r="EV693" s="29"/>
      <c r="EW693" s="29"/>
      <c r="EX693" s="29"/>
      <c r="EY693" s="29"/>
      <c r="EZ693" s="29"/>
      <c r="FA693" s="29"/>
      <c r="FB693" s="29"/>
      <c r="FC693" s="29"/>
      <c r="FD693" s="29"/>
      <c r="FE693" s="29"/>
      <c r="FF693" s="29"/>
      <c r="FG693" s="29"/>
      <c r="FH693" s="29"/>
      <c r="FI693" s="29"/>
      <c r="FJ693" s="29"/>
      <c r="FK693" s="29"/>
      <c r="FL693" s="29"/>
      <c r="FM693" s="29"/>
      <c r="FN693" s="29"/>
      <c r="FO693" s="29"/>
      <c r="FP693" s="29"/>
      <c r="FQ693" s="29"/>
      <c r="FR693" s="29"/>
      <c r="FS693" s="29"/>
      <c r="FT693" s="29"/>
      <c r="FU693" s="29"/>
      <c r="FV693" s="29"/>
      <c r="FW693" s="29"/>
      <c r="FX693" s="29"/>
      <c r="FY693" s="29"/>
      <c r="FZ693" s="29"/>
      <c r="GA693" s="29"/>
      <c r="GB693" s="29"/>
      <c r="GC693" s="29"/>
      <c r="GD693" s="29"/>
      <c r="GE693" s="29"/>
      <c r="GF693" s="29"/>
      <c r="GG693" s="29"/>
      <c r="GH693" s="29"/>
      <c r="GI693" s="29"/>
      <c r="GJ693" s="29"/>
      <c r="GK693" s="29"/>
      <c r="GL693" s="29"/>
      <c r="GM693" s="29"/>
      <c r="GN693" s="29"/>
      <c r="GO693" s="29"/>
      <c r="GP693" s="29"/>
      <c r="GQ693" s="29"/>
      <c r="GR693" s="29"/>
      <c r="GS693" s="29"/>
      <c r="GT693" s="29"/>
      <c r="GU693" s="29"/>
      <c r="GV693" s="29"/>
      <c r="GW693" s="29"/>
      <c r="GX693" s="29"/>
      <c r="GY693" s="29"/>
      <c r="GZ693" s="29"/>
      <c r="HA693" s="29"/>
      <c r="HB693" s="29"/>
      <c r="HC693" s="29"/>
      <c r="HD693" s="29"/>
      <c r="HE693" s="29"/>
      <c r="HF693" s="29"/>
      <c r="HG693" s="29"/>
      <c r="HH693" s="29"/>
      <c r="HI693" s="29"/>
      <c r="HJ693" s="29"/>
      <c r="HK693" s="29"/>
      <c r="HL693" s="29"/>
      <c r="HM693" s="29"/>
      <c r="HN693" s="29"/>
      <c r="HO693" s="29"/>
      <c r="HP693" s="29"/>
      <c r="HQ693" s="29"/>
      <c r="HR693" s="29"/>
      <c r="HS693" s="29"/>
      <c r="HT693" s="29"/>
      <c r="HU693" s="29"/>
      <c r="HV693" s="29"/>
      <c r="HW693" s="29"/>
      <c r="HX693" s="29"/>
      <c r="HY693" s="29"/>
      <c r="HZ693" s="29"/>
      <c r="IA693" s="29"/>
      <c r="IB693" s="29"/>
      <c r="IC693" s="29"/>
      <c r="ID693" s="29"/>
      <c r="IE693" s="29"/>
      <c r="IF693" s="29"/>
      <c r="IG693" s="29"/>
      <c r="IH693" s="29"/>
      <c r="II693" s="29"/>
      <c r="IJ693" s="29"/>
      <c r="IK693" s="29"/>
      <c r="IL693" s="29"/>
      <c r="IM693" s="29"/>
    </row>
    <row r="694" spans="1:247" s="40" customFormat="1" ht="81.95" customHeight="1">
      <c r="A694" s="70">
        <v>6</v>
      </c>
      <c r="B694" s="16" t="s">
        <v>994</v>
      </c>
      <c r="C694" s="17" t="s">
        <v>1372</v>
      </c>
      <c r="D694" s="256">
        <v>400</v>
      </c>
      <c r="E694" s="17" t="s">
        <v>1409</v>
      </c>
      <c r="F694" s="17" t="s">
        <v>1411</v>
      </c>
      <c r="G694" s="17" t="s">
        <v>1403</v>
      </c>
      <c r="H694" s="17" t="s">
        <v>1023</v>
      </c>
      <c r="I694" s="17" t="s">
        <v>1023</v>
      </c>
      <c r="J694" s="29"/>
      <c r="K694" s="29"/>
      <c r="L694" s="29"/>
      <c r="M694" s="29"/>
      <c r="N694" s="29"/>
      <c r="O694" s="29"/>
      <c r="P694" s="29"/>
      <c r="Q694" s="29"/>
      <c r="R694" s="29"/>
      <c r="S694" s="29"/>
      <c r="T694" s="29"/>
      <c r="U694" s="29"/>
      <c r="V694" s="29"/>
      <c r="W694" s="29"/>
      <c r="X694" s="29"/>
      <c r="Y694" s="29"/>
      <c r="Z694" s="29"/>
      <c r="AA694" s="29"/>
      <c r="AB694" s="29"/>
      <c r="AC694" s="29"/>
      <c r="AD694" s="29"/>
      <c r="AE694" s="29"/>
      <c r="AF694" s="29"/>
      <c r="AG694" s="29"/>
      <c r="AH694" s="29"/>
      <c r="AI694" s="29"/>
      <c r="AJ694" s="29"/>
      <c r="AK694" s="29"/>
      <c r="AL694" s="29"/>
      <c r="AM694" s="29"/>
      <c r="AN694" s="29"/>
      <c r="AO694" s="29"/>
      <c r="AP694" s="29"/>
      <c r="AQ694" s="29"/>
      <c r="AR694" s="29"/>
      <c r="AS694" s="29"/>
      <c r="AT694" s="29"/>
      <c r="AU694" s="29"/>
      <c r="AV694" s="29"/>
      <c r="AW694" s="29"/>
      <c r="AX694" s="29"/>
      <c r="AY694" s="29"/>
      <c r="AZ694" s="29"/>
      <c r="BA694" s="29"/>
      <c r="BB694" s="29"/>
      <c r="BC694" s="29"/>
      <c r="BD694" s="29"/>
      <c r="BE694" s="29"/>
      <c r="BF694" s="29"/>
      <c r="BG694" s="29"/>
      <c r="BH694" s="29"/>
      <c r="BI694" s="29"/>
      <c r="BJ694" s="29"/>
      <c r="BK694" s="29"/>
      <c r="BL694" s="29"/>
      <c r="BM694" s="29"/>
      <c r="BN694" s="29"/>
      <c r="BO694" s="29"/>
      <c r="BP694" s="29"/>
      <c r="BQ694" s="29"/>
      <c r="BR694" s="29"/>
      <c r="BS694" s="29"/>
      <c r="BT694" s="29"/>
      <c r="BU694" s="29"/>
      <c r="BV694" s="29"/>
      <c r="BW694" s="29"/>
      <c r="BX694" s="29"/>
      <c r="BY694" s="29"/>
      <c r="BZ694" s="29"/>
      <c r="CA694" s="29"/>
      <c r="CB694" s="29"/>
      <c r="CC694" s="29"/>
      <c r="CD694" s="29"/>
      <c r="CE694" s="29"/>
      <c r="CF694" s="29"/>
      <c r="CG694" s="29"/>
      <c r="CH694" s="29"/>
      <c r="CI694" s="29"/>
      <c r="CJ694" s="29"/>
      <c r="CK694" s="29"/>
      <c r="CL694" s="29"/>
      <c r="CM694" s="29"/>
      <c r="CN694" s="29"/>
      <c r="CO694" s="29"/>
      <c r="CP694" s="29"/>
      <c r="CQ694" s="29"/>
      <c r="CR694" s="29"/>
      <c r="CS694" s="29"/>
      <c r="CT694" s="29"/>
      <c r="CU694" s="29"/>
      <c r="CV694" s="29"/>
      <c r="CW694" s="29"/>
      <c r="CX694" s="29"/>
      <c r="CY694" s="29"/>
      <c r="CZ694" s="29"/>
      <c r="DA694" s="29"/>
      <c r="DB694" s="29"/>
      <c r="DC694" s="29"/>
      <c r="DD694" s="29"/>
      <c r="DE694" s="29"/>
      <c r="DF694" s="29"/>
      <c r="DG694" s="29"/>
      <c r="DH694" s="29"/>
      <c r="DI694" s="29"/>
      <c r="DJ694" s="29"/>
      <c r="DK694" s="29"/>
      <c r="DL694" s="29"/>
      <c r="DM694" s="29"/>
      <c r="DN694" s="29"/>
      <c r="DO694" s="29"/>
      <c r="DP694" s="29"/>
      <c r="DQ694" s="29"/>
      <c r="DR694" s="29"/>
      <c r="DS694" s="29"/>
      <c r="DT694" s="29"/>
      <c r="DU694" s="29"/>
      <c r="DV694" s="29"/>
      <c r="DW694" s="29"/>
      <c r="DX694" s="29"/>
      <c r="DY694" s="29"/>
      <c r="DZ694" s="29"/>
      <c r="EA694" s="29"/>
      <c r="EB694" s="29"/>
      <c r="EC694" s="29"/>
      <c r="ED694" s="29"/>
      <c r="EE694" s="29"/>
      <c r="EF694" s="29"/>
      <c r="EG694" s="29"/>
      <c r="EH694" s="29"/>
      <c r="EI694" s="29"/>
      <c r="EJ694" s="29"/>
      <c r="EK694" s="29"/>
      <c r="EL694" s="29"/>
      <c r="EM694" s="29"/>
      <c r="EN694" s="29"/>
      <c r="EO694" s="29"/>
      <c r="EP694" s="29"/>
      <c r="EQ694" s="29"/>
      <c r="ER694" s="29"/>
      <c r="ES694" s="29"/>
      <c r="ET694" s="29"/>
      <c r="EU694" s="29"/>
      <c r="EV694" s="29"/>
      <c r="EW694" s="29"/>
      <c r="EX694" s="29"/>
      <c r="EY694" s="29"/>
      <c r="EZ694" s="29"/>
      <c r="FA694" s="29"/>
      <c r="FB694" s="29"/>
      <c r="FC694" s="29"/>
      <c r="FD694" s="29"/>
      <c r="FE694" s="29"/>
      <c r="FF694" s="29"/>
      <c r="FG694" s="29"/>
      <c r="FH694" s="29"/>
      <c r="FI694" s="29"/>
      <c r="FJ694" s="29"/>
      <c r="FK694" s="29"/>
      <c r="FL694" s="29"/>
      <c r="FM694" s="29"/>
      <c r="FN694" s="29"/>
      <c r="FO694" s="29"/>
      <c r="FP694" s="29"/>
      <c r="FQ694" s="29"/>
      <c r="FR694" s="29"/>
      <c r="FS694" s="29"/>
      <c r="FT694" s="29"/>
      <c r="FU694" s="29"/>
      <c r="FV694" s="29"/>
      <c r="FW694" s="29"/>
      <c r="FX694" s="29"/>
      <c r="FY694" s="29"/>
      <c r="FZ694" s="29"/>
      <c r="GA694" s="29"/>
      <c r="GB694" s="29"/>
      <c r="GC694" s="29"/>
      <c r="GD694" s="29"/>
      <c r="GE694" s="29"/>
      <c r="GF694" s="29"/>
      <c r="GG694" s="29"/>
      <c r="GH694" s="29"/>
      <c r="GI694" s="29"/>
      <c r="GJ694" s="29"/>
      <c r="GK694" s="29"/>
      <c r="GL694" s="29"/>
      <c r="GM694" s="29"/>
      <c r="GN694" s="29"/>
      <c r="GO694" s="29"/>
      <c r="GP694" s="29"/>
      <c r="GQ694" s="29"/>
      <c r="GR694" s="29"/>
      <c r="GS694" s="29"/>
      <c r="GT694" s="29"/>
      <c r="GU694" s="29"/>
      <c r="GV694" s="29"/>
      <c r="GW694" s="29"/>
      <c r="GX694" s="29"/>
      <c r="GY694" s="29"/>
      <c r="GZ694" s="29"/>
      <c r="HA694" s="29"/>
      <c r="HB694" s="29"/>
      <c r="HC694" s="29"/>
      <c r="HD694" s="29"/>
      <c r="HE694" s="29"/>
      <c r="HF694" s="29"/>
      <c r="HG694" s="29"/>
      <c r="HH694" s="29"/>
      <c r="HI694" s="29"/>
      <c r="HJ694" s="29"/>
      <c r="HK694" s="29"/>
      <c r="HL694" s="29"/>
      <c r="HM694" s="29"/>
      <c r="HN694" s="29"/>
      <c r="HO694" s="29"/>
      <c r="HP694" s="29"/>
      <c r="HQ694" s="29"/>
      <c r="HR694" s="29"/>
      <c r="HS694" s="29"/>
      <c r="HT694" s="29"/>
      <c r="HU694" s="29"/>
      <c r="HV694" s="29"/>
      <c r="HW694" s="29"/>
      <c r="HX694" s="29"/>
      <c r="HY694" s="29"/>
      <c r="HZ694" s="29"/>
      <c r="IA694" s="29"/>
      <c r="IB694" s="29"/>
      <c r="IC694" s="29"/>
      <c r="ID694" s="29"/>
      <c r="IE694" s="29"/>
      <c r="IF694" s="29"/>
      <c r="IG694" s="29"/>
      <c r="IH694" s="29"/>
      <c r="II694" s="29"/>
      <c r="IJ694" s="29"/>
      <c r="IK694" s="29"/>
      <c r="IL694" s="29"/>
      <c r="IM694" s="29"/>
    </row>
    <row r="695" spans="1:247" s="40" customFormat="1" ht="90">
      <c r="A695" s="70">
        <v>7</v>
      </c>
      <c r="B695" s="16" t="s">
        <v>995</v>
      </c>
      <c r="C695" s="17" t="s">
        <v>1372</v>
      </c>
      <c r="D695" s="256">
        <v>480</v>
      </c>
      <c r="E695" s="17" t="s">
        <v>1409</v>
      </c>
      <c r="F695" s="17" t="s">
        <v>1406</v>
      </c>
      <c r="G695" s="17" t="s">
        <v>1403</v>
      </c>
      <c r="H695" s="17" t="s">
        <v>1023</v>
      </c>
      <c r="I695" s="17" t="s">
        <v>1023</v>
      </c>
      <c r="J695" s="29"/>
      <c r="K695" s="29"/>
      <c r="L695" s="29"/>
      <c r="M695" s="29"/>
      <c r="N695" s="29"/>
      <c r="O695" s="29"/>
      <c r="P695" s="29"/>
      <c r="Q695" s="29"/>
      <c r="R695" s="29"/>
      <c r="S695" s="29"/>
      <c r="T695" s="29"/>
      <c r="U695" s="29"/>
      <c r="V695" s="29"/>
      <c r="W695" s="29"/>
      <c r="X695" s="29"/>
      <c r="Y695" s="29"/>
      <c r="Z695" s="29"/>
      <c r="AA695" s="29"/>
      <c r="AB695" s="29"/>
      <c r="AC695" s="29"/>
      <c r="AD695" s="29"/>
      <c r="AE695" s="29"/>
      <c r="AF695" s="29"/>
      <c r="AG695" s="29"/>
      <c r="AH695" s="29"/>
      <c r="AI695" s="29"/>
      <c r="AJ695" s="29"/>
      <c r="AK695" s="29"/>
      <c r="AL695" s="29"/>
      <c r="AM695" s="29"/>
      <c r="AN695" s="29"/>
      <c r="AO695" s="29"/>
      <c r="AP695" s="29"/>
      <c r="AQ695" s="29"/>
      <c r="AR695" s="29"/>
      <c r="AS695" s="29"/>
      <c r="AT695" s="29"/>
      <c r="AU695" s="29"/>
      <c r="AV695" s="29"/>
      <c r="AW695" s="29"/>
      <c r="AX695" s="29"/>
      <c r="AY695" s="29"/>
      <c r="AZ695" s="29"/>
      <c r="BA695" s="29"/>
      <c r="BB695" s="29"/>
      <c r="BC695" s="29"/>
      <c r="BD695" s="29"/>
      <c r="BE695" s="29"/>
      <c r="BF695" s="29"/>
      <c r="BG695" s="29"/>
      <c r="BH695" s="29"/>
      <c r="BI695" s="29"/>
      <c r="BJ695" s="29"/>
      <c r="BK695" s="29"/>
      <c r="BL695" s="29"/>
      <c r="BM695" s="29"/>
      <c r="BN695" s="29"/>
      <c r="BO695" s="29"/>
      <c r="BP695" s="29"/>
      <c r="BQ695" s="29"/>
      <c r="BR695" s="29"/>
      <c r="BS695" s="29"/>
      <c r="BT695" s="29"/>
      <c r="BU695" s="29"/>
      <c r="BV695" s="29"/>
      <c r="BW695" s="29"/>
      <c r="BX695" s="29"/>
      <c r="BY695" s="29"/>
      <c r="BZ695" s="29"/>
      <c r="CA695" s="29"/>
      <c r="CB695" s="29"/>
      <c r="CC695" s="29"/>
      <c r="CD695" s="29"/>
      <c r="CE695" s="29"/>
      <c r="CF695" s="29"/>
      <c r="CG695" s="29"/>
      <c r="CH695" s="29"/>
      <c r="CI695" s="29"/>
      <c r="CJ695" s="29"/>
      <c r="CK695" s="29"/>
      <c r="CL695" s="29"/>
      <c r="CM695" s="29"/>
      <c r="CN695" s="29"/>
      <c r="CO695" s="29"/>
      <c r="CP695" s="29"/>
      <c r="CQ695" s="29"/>
      <c r="CR695" s="29"/>
      <c r="CS695" s="29"/>
      <c r="CT695" s="29"/>
      <c r="CU695" s="29"/>
      <c r="CV695" s="29"/>
      <c r="CW695" s="29"/>
      <c r="CX695" s="29"/>
      <c r="CY695" s="29"/>
      <c r="CZ695" s="29"/>
      <c r="DA695" s="29"/>
      <c r="DB695" s="29"/>
      <c r="DC695" s="29"/>
      <c r="DD695" s="29"/>
      <c r="DE695" s="29"/>
      <c r="DF695" s="29"/>
      <c r="DG695" s="29"/>
      <c r="DH695" s="29"/>
      <c r="DI695" s="29"/>
      <c r="DJ695" s="29"/>
      <c r="DK695" s="29"/>
      <c r="DL695" s="29"/>
      <c r="DM695" s="29"/>
      <c r="DN695" s="29"/>
      <c r="DO695" s="29"/>
      <c r="DP695" s="29"/>
      <c r="DQ695" s="29"/>
      <c r="DR695" s="29"/>
      <c r="DS695" s="29"/>
      <c r="DT695" s="29"/>
      <c r="DU695" s="29"/>
      <c r="DV695" s="29"/>
      <c r="DW695" s="29"/>
      <c r="DX695" s="29"/>
      <c r="DY695" s="29"/>
      <c r="DZ695" s="29"/>
      <c r="EA695" s="29"/>
      <c r="EB695" s="29"/>
      <c r="EC695" s="29"/>
      <c r="ED695" s="29"/>
      <c r="EE695" s="29"/>
      <c r="EF695" s="29"/>
      <c r="EG695" s="29"/>
      <c r="EH695" s="29"/>
      <c r="EI695" s="29"/>
      <c r="EJ695" s="29"/>
      <c r="EK695" s="29"/>
      <c r="EL695" s="29"/>
      <c r="EM695" s="29"/>
      <c r="EN695" s="29"/>
      <c r="EO695" s="29"/>
      <c r="EP695" s="29"/>
      <c r="EQ695" s="29"/>
      <c r="ER695" s="29"/>
      <c r="ES695" s="29"/>
      <c r="ET695" s="29"/>
      <c r="EU695" s="29"/>
      <c r="EV695" s="29"/>
      <c r="EW695" s="29"/>
      <c r="EX695" s="29"/>
      <c r="EY695" s="29"/>
      <c r="EZ695" s="29"/>
      <c r="FA695" s="29"/>
      <c r="FB695" s="29"/>
      <c r="FC695" s="29"/>
      <c r="FD695" s="29"/>
      <c r="FE695" s="29"/>
      <c r="FF695" s="29"/>
      <c r="FG695" s="29"/>
      <c r="FH695" s="29"/>
      <c r="FI695" s="29"/>
      <c r="FJ695" s="29"/>
      <c r="FK695" s="29"/>
      <c r="FL695" s="29"/>
      <c r="FM695" s="29"/>
      <c r="FN695" s="29"/>
      <c r="FO695" s="29"/>
      <c r="FP695" s="29"/>
      <c r="FQ695" s="29"/>
      <c r="FR695" s="29"/>
      <c r="FS695" s="29"/>
      <c r="FT695" s="29"/>
      <c r="FU695" s="29"/>
      <c r="FV695" s="29"/>
      <c r="FW695" s="29"/>
      <c r="FX695" s="29"/>
      <c r="FY695" s="29"/>
      <c r="FZ695" s="29"/>
      <c r="GA695" s="29"/>
      <c r="GB695" s="29"/>
      <c r="GC695" s="29"/>
      <c r="GD695" s="29"/>
      <c r="GE695" s="29"/>
      <c r="GF695" s="29"/>
      <c r="GG695" s="29"/>
      <c r="GH695" s="29"/>
      <c r="GI695" s="29"/>
      <c r="GJ695" s="29"/>
      <c r="GK695" s="29"/>
      <c r="GL695" s="29"/>
      <c r="GM695" s="29"/>
      <c r="GN695" s="29"/>
      <c r="GO695" s="29"/>
      <c r="GP695" s="29"/>
      <c r="GQ695" s="29"/>
      <c r="GR695" s="29"/>
      <c r="GS695" s="29"/>
      <c r="GT695" s="29"/>
      <c r="GU695" s="29"/>
      <c r="GV695" s="29"/>
      <c r="GW695" s="29"/>
      <c r="GX695" s="29"/>
      <c r="GY695" s="29"/>
      <c r="GZ695" s="29"/>
      <c r="HA695" s="29"/>
      <c r="HB695" s="29"/>
      <c r="HC695" s="29"/>
      <c r="HD695" s="29"/>
      <c r="HE695" s="29"/>
      <c r="HF695" s="29"/>
      <c r="HG695" s="29"/>
      <c r="HH695" s="29"/>
      <c r="HI695" s="29"/>
      <c r="HJ695" s="29"/>
      <c r="HK695" s="29"/>
      <c r="HL695" s="29"/>
      <c r="HM695" s="29"/>
      <c r="HN695" s="29"/>
      <c r="HO695" s="29"/>
      <c r="HP695" s="29"/>
      <c r="HQ695" s="29"/>
      <c r="HR695" s="29"/>
      <c r="HS695" s="29"/>
      <c r="HT695" s="29"/>
      <c r="HU695" s="29"/>
      <c r="HV695" s="29"/>
      <c r="HW695" s="29"/>
      <c r="HX695" s="29"/>
      <c r="HY695" s="29"/>
      <c r="HZ695" s="29"/>
      <c r="IA695" s="29"/>
      <c r="IB695" s="29"/>
      <c r="IC695" s="29"/>
      <c r="ID695" s="29"/>
      <c r="IE695" s="29"/>
      <c r="IF695" s="29"/>
      <c r="IG695" s="29"/>
      <c r="IH695" s="29"/>
      <c r="II695" s="29"/>
      <c r="IJ695" s="29"/>
      <c r="IK695" s="29"/>
      <c r="IL695" s="29"/>
      <c r="IM695" s="29"/>
    </row>
    <row r="696" spans="1:247" s="40" customFormat="1" ht="87.6" customHeight="1">
      <c r="A696" s="70">
        <v>8</v>
      </c>
      <c r="B696" s="16" t="s">
        <v>996</v>
      </c>
      <c r="C696" s="17" t="s">
        <v>1372</v>
      </c>
      <c r="D696" s="256">
        <v>150</v>
      </c>
      <c r="E696" s="17" t="s">
        <v>1412</v>
      </c>
      <c r="F696" s="17" t="s">
        <v>1413</v>
      </c>
      <c r="G696" s="17" t="s">
        <v>1414</v>
      </c>
      <c r="H696" s="17" t="s">
        <v>1023</v>
      </c>
      <c r="I696" s="17" t="s">
        <v>1023</v>
      </c>
      <c r="J696" s="29"/>
      <c r="K696" s="29"/>
      <c r="L696" s="29"/>
      <c r="M696" s="29"/>
      <c r="N696" s="29"/>
      <c r="O696" s="29"/>
      <c r="P696" s="29"/>
      <c r="Q696" s="29"/>
      <c r="R696" s="29"/>
      <c r="S696" s="29"/>
      <c r="T696" s="29"/>
      <c r="U696" s="29"/>
      <c r="V696" s="29"/>
      <c r="W696" s="29"/>
      <c r="X696" s="29"/>
      <c r="Y696" s="29"/>
      <c r="Z696" s="29"/>
      <c r="AA696" s="29"/>
      <c r="AB696" s="29"/>
      <c r="AC696" s="29"/>
      <c r="AD696" s="29"/>
      <c r="AE696" s="29"/>
      <c r="AF696" s="29"/>
      <c r="AG696" s="29"/>
      <c r="AH696" s="29"/>
      <c r="AI696" s="29"/>
      <c r="AJ696" s="29"/>
      <c r="AK696" s="29"/>
      <c r="AL696" s="29"/>
      <c r="AM696" s="29"/>
      <c r="AN696" s="29"/>
      <c r="AO696" s="29"/>
      <c r="AP696" s="29"/>
      <c r="AQ696" s="29"/>
      <c r="AR696" s="29"/>
      <c r="AS696" s="29"/>
      <c r="AT696" s="29"/>
      <c r="AU696" s="29"/>
      <c r="AV696" s="29"/>
      <c r="AW696" s="29"/>
      <c r="AX696" s="29"/>
      <c r="AY696" s="29"/>
      <c r="AZ696" s="29"/>
      <c r="BA696" s="29"/>
      <c r="BB696" s="29"/>
      <c r="BC696" s="29"/>
      <c r="BD696" s="29"/>
      <c r="BE696" s="29"/>
      <c r="BF696" s="29"/>
      <c r="BG696" s="29"/>
      <c r="BH696" s="29"/>
      <c r="BI696" s="29"/>
      <c r="BJ696" s="29"/>
      <c r="BK696" s="29"/>
      <c r="BL696" s="29"/>
      <c r="BM696" s="29"/>
      <c r="BN696" s="29"/>
      <c r="BO696" s="29"/>
      <c r="BP696" s="29"/>
      <c r="BQ696" s="29"/>
      <c r="BR696" s="29"/>
      <c r="BS696" s="29"/>
      <c r="BT696" s="29"/>
      <c r="BU696" s="29"/>
      <c r="BV696" s="29"/>
      <c r="BW696" s="29"/>
      <c r="BX696" s="29"/>
      <c r="BY696" s="29"/>
      <c r="BZ696" s="29"/>
      <c r="CA696" s="29"/>
      <c r="CB696" s="29"/>
      <c r="CC696" s="29"/>
      <c r="CD696" s="29"/>
      <c r="CE696" s="29"/>
      <c r="CF696" s="29"/>
      <c r="CG696" s="29"/>
      <c r="CH696" s="29"/>
      <c r="CI696" s="29"/>
      <c r="CJ696" s="29"/>
      <c r="CK696" s="29"/>
      <c r="CL696" s="29"/>
      <c r="CM696" s="29"/>
      <c r="CN696" s="29"/>
      <c r="CO696" s="29"/>
      <c r="CP696" s="29"/>
      <c r="CQ696" s="29"/>
      <c r="CR696" s="29"/>
      <c r="CS696" s="29"/>
      <c r="CT696" s="29"/>
      <c r="CU696" s="29"/>
      <c r="CV696" s="29"/>
      <c r="CW696" s="29"/>
      <c r="CX696" s="29"/>
      <c r="CY696" s="29"/>
      <c r="CZ696" s="29"/>
      <c r="DA696" s="29"/>
      <c r="DB696" s="29"/>
      <c r="DC696" s="29"/>
      <c r="DD696" s="29"/>
      <c r="DE696" s="29"/>
      <c r="DF696" s="29"/>
      <c r="DG696" s="29"/>
      <c r="DH696" s="29"/>
      <c r="DI696" s="29"/>
      <c r="DJ696" s="29"/>
      <c r="DK696" s="29"/>
      <c r="DL696" s="29"/>
      <c r="DM696" s="29"/>
      <c r="DN696" s="29"/>
      <c r="DO696" s="29"/>
      <c r="DP696" s="29"/>
      <c r="DQ696" s="29"/>
      <c r="DR696" s="29"/>
      <c r="DS696" s="29"/>
      <c r="DT696" s="29"/>
      <c r="DU696" s="29"/>
      <c r="DV696" s="29"/>
      <c r="DW696" s="29"/>
      <c r="DX696" s="29"/>
      <c r="DY696" s="29"/>
      <c r="DZ696" s="29"/>
      <c r="EA696" s="29"/>
      <c r="EB696" s="29"/>
      <c r="EC696" s="29"/>
      <c r="ED696" s="29"/>
      <c r="EE696" s="29"/>
      <c r="EF696" s="29"/>
      <c r="EG696" s="29"/>
      <c r="EH696" s="29"/>
      <c r="EI696" s="29"/>
      <c r="EJ696" s="29"/>
      <c r="EK696" s="29"/>
      <c r="EL696" s="29"/>
      <c r="EM696" s="29"/>
      <c r="EN696" s="29"/>
      <c r="EO696" s="29"/>
      <c r="EP696" s="29"/>
      <c r="EQ696" s="29"/>
      <c r="ER696" s="29"/>
      <c r="ES696" s="29"/>
      <c r="ET696" s="29"/>
      <c r="EU696" s="29"/>
      <c r="EV696" s="29"/>
      <c r="EW696" s="29"/>
      <c r="EX696" s="29"/>
      <c r="EY696" s="29"/>
      <c r="EZ696" s="29"/>
      <c r="FA696" s="29"/>
      <c r="FB696" s="29"/>
      <c r="FC696" s="29"/>
      <c r="FD696" s="29"/>
      <c r="FE696" s="29"/>
      <c r="FF696" s="29"/>
      <c r="FG696" s="29"/>
      <c r="FH696" s="29"/>
      <c r="FI696" s="29"/>
      <c r="FJ696" s="29"/>
      <c r="FK696" s="29"/>
      <c r="FL696" s="29"/>
      <c r="FM696" s="29"/>
      <c r="FN696" s="29"/>
      <c r="FO696" s="29"/>
      <c r="FP696" s="29"/>
      <c r="FQ696" s="29"/>
      <c r="FR696" s="29"/>
      <c r="FS696" s="29"/>
      <c r="FT696" s="29"/>
      <c r="FU696" s="29"/>
      <c r="FV696" s="29"/>
      <c r="FW696" s="29"/>
      <c r="FX696" s="29"/>
      <c r="FY696" s="29"/>
      <c r="FZ696" s="29"/>
      <c r="GA696" s="29"/>
      <c r="GB696" s="29"/>
      <c r="GC696" s="29"/>
      <c r="GD696" s="29"/>
      <c r="GE696" s="29"/>
      <c r="GF696" s="29"/>
      <c r="GG696" s="29"/>
      <c r="GH696" s="29"/>
      <c r="GI696" s="29"/>
      <c r="GJ696" s="29"/>
      <c r="GK696" s="29"/>
      <c r="GL696" s="29"/>
      <c r="GM696" s="29"/>
      <c r="GN696" s="29"/>
      <c r="GO696" s="29"/>
      <c r="GP696" s="29"/>
      <c r="GQ696" s="29"/>
      <c r="GR696" s="29"/>
      <c r="GS696" s="29"/>
      <c r="GT696" s="29"/>
      <c r="GU696" s="29"/>
      <c r="GV696" s="29"/>
      <c r="GW696" s="29"/>
      <c r="GX696" s="29"/>
      <c r="GY696" s="29"/>
      <c r="GZ696" s="29"/>
      <c r="HA696" s="29"/>
      <c r="HB696" s="29"/>
      <c r="HC696" s="29"/>
      <c r="HD696" s="29"/>
      <c r="HE696" s="29"/>
      <c r="HF696" s="29"/>
      <c r="HG696" s="29"/>
      <c r="HH696" s="29"/>
      <c r="HI696" s="29"/>
      <c r="HJ696" s="29"/>
      <c r="HK696" s="29"/>
      <c r="HL696" s="29"/>
      <c r="HM696" s="29"/>
      <c r="HN696" s="29"/>
      <c r="HO696" s="29"/>
      <c r="HP696" s="29"/>
      <c r="HQ696" s="29"/>
      <c r="HR696" s="29"/>
      <c r="HS696" s="29"/>
      <c r="HT696" s="29"/>
      <c r="HU696" s="29"/>
      <c r="HV696" s="29"/>
      <c r="HW696" s="29"/>
      <c r="HX696" s="29"/>
      <c r="HY696" s="29"/>
      <c r="HZ696" s="29"/>
      <c r="IA696" s="29"/>
      <c r="IB696" s="29"/>
      <c r="IC696" s="29"/>
      <c r="ID696" s="29"/>
      <c r="IE696" s="29"/>
      <c r="IF696" s="29"/>
      <c r="IG696" s="29"/>
      <c r="IH696" s="29"/>
      <c r="II696" s="29"/>
      <c r="IJ696" s="29"/>
      <c r="IK696" s="29"/>
      <c r="IL696" s="29"/>
      <c r="IM696" s="29"/>
    </row>
    <row r="697" spans="1:247" s="40" customFormat="1" ht="90" customHeight="1">
      <c r="A697" s="70">
        <v>9</v>
      </c>
      <c r="B697" s="16" t="s">
        <v>997</v>
      </c>
      <c r="C697" s="17" t="s">
        <v>1372</v>
      </c>
      <c r="D697" s="256">
        <v>400</v>
      </c>
      <c r="E697" s="17" t="s">
        <v>1415</v>
      </c>
      <c r="F697" s="17" t="s">
        <v>1416</v>
      </c>
      <c r="G697" s="17" t="s">
        <v>1417</v>
      </c>
      <c r="H697" s="17" t="s">
        <v>1023</v>
      </c>
      <c r="I697" s="17" t="s">
        <v>1023</v>
      </c>
      <c r="J697" s="29"/>
      <c r="K697" s="29"/>
      <c r="L697" s="29"/>
      <c r="M697" s="29"/>
      <c r="N697" s="29"/>
      <c r="O697" s="29"/>
      <c r="P697" s="29"/>
      <c r="Q697" s="29"/>
      <c r="R697" s="29"/>
      <c r="S697" s="29"/>
      <c r="T697" s="29"/>
      <c r="U697" s="29"/>
      <c r="V697" s="29"/>
      <c r="W697" s="29"/>
      <c r="X697" s="29"/>
      <c r="Y697" s="29"/>
      <c r="Z697" s="29"/>
      <c r="AA697" s="29"/>
      <c r="AB697" s="29"/>
      <c r="AC697" s="29"/>
      <c r="AD697" s="29"/>
      <c r="AE697" s="29"/>
      <c r="AF697" s="29"/>
      <c r="AG697" s="29"/>
      <c r="AH697" s="29"/>
      <c r="AI697" s="29"/>
      <c r="AJ697" s="29"/>
      <c r="AK697" s="29"/>
      <c r="AL697" s="29"/>
      <c r="AM697" s="29"/>
      <c r="AN697" s="29"/>
      <c r="AO697" s="29"/>
      <c r="AP697" s="29"/>
      <c r="AQ697" s="29"/>
      <c r="AR697" s="29"/>
      <c r="AS697" s="29"/>
      <c r="AT697" s="29"/>
      <c r="AU697" s="29"/>
      <c r="AV697" s="29"/>
      <c r="AW697" s="29"/>
      <c r="AX697" s="29"/>
      <c r="AY697" s="29"/>
      <c r="AZ697" s="29"/>
      <c r="BA697" s="29"/>
      <c r="BB697" s="29"/>
      <c r="BC697" s="29"/>
      <c r="BD697" s="29"/>
      <c r="BE697" s="29"/>
      <c r="BF697" s="29"/>
      <c r="BG697" s="29"/>
      <c r="BH697" s="29"/>
      <c r="BI697" s="29"/>
      <c r="BJ697" s="29"/>
      <c r="BK697" s="29"/>
      <c r="BL697" s="29"/>
      <c r="BM697" s="29"/>
      <c r="BN697" s="29"/>
      <c r="BO697" s="29"/>
      <c r="BP697" s="29"/>
      <c r="BQ697" s="29"/>
      <c r="BR697" s="29"/>
      <c r="BS697" s="29"/>
      <c r="BT697" s="29"/>
      <c r="BU697" s="29"/>
      <c r="BV697" s="29"/>
      <c r="BW697" s="29"/>
      <c r="BX697" s="29"/>
      <c r="BY697" s="29"/>
      <c r="BZ697" s="29"/>
      <c r="CA697" s="29"/>
      <c r="CB697" s="29"/>
      <c r="CC697" s="29"/>
      <c r="CD697" s="29"/>
      <c r="CE697" s="29"/>
      <c r="CF697" s="29"/>
      <c r="CG697" s="29"/>
      <c r="CH697" s="29"/>
      <c r="CI697" s="29"/>
      <c r="CJ697" s="29"/>
      <c r="CK697" s="29"/>
      <c r="CL697" s="29"/>
      <c r="CM697" s="29"/>
      <c r="CN697" s="29"/>
      <c r="CO697" s="29"/>
      <c r="CP697" s="29"/>
      <c r="CQ697" s="29"/>
      <c r="CR697" s="29"/>
      <c r="CS697" s="29"/>
      <c r="CT697" s="29"/>
      <c r="CU697" s="29"/>
      <c r="CV697" s="29"/>
      <c r="CW697" s="29"/>
      <c r="CX697" s="29"/>
      <c r="CY697" s="29"/>
      <c r="CZ697" s="29"/>
      <c r="DA697" s="29"/>
      <c r="DB697" s="29"/>
      <c r="DC697" s="29"/>
      <c r="DD697" s="29"/>
      <c r="DE697" s="29"/>
      <c r="DF697" s="29"/>
      <c r="DG697" s="29"/>
      <c r="DH697" s="29"/>
      <c r="DI697" s="29"/>
      <c r="DJ697" s="29"/>
      <c r="DK697" s="29"/>
      <c r="DL697" s="29"/>
      <c r="DM697" s="29"/>
      <c r="DN697" s="29"/>
      <c r="DO697" s="29"/>
      <c r="DP697" s="29"/>
      <c r="DQ697" s="29"/>
      <c r="DR697" s="29"/>
      <c r="DS697" s="29"/>
      <c r="DT697" s="29"/>
      <c r="DU697" s="29"/>
      <c r="DV697" s="29"/>
      <c r="DW697" s="29"/>
      <c r="DX697" s="29"/>
      <c r="DY697" s="29"/>
      <c r="DZ697" s="29"/>
      <c r="EA697" s="29"/>
      <c r="EB697" s="29"/>
      <c r="EC697" s="29"/>
      <c r="ED697" s="29"/>
      <c r="EE697" s="29"/>
      <c r="EF697" s="29"/>
      <c r="EG697" s="29"/>
      <c r="EH697" s="29"/>
      <c r="EI697" s="29"/>
      <c r="EJ697" s="29"/>
      <c r="EK697" s="29"/>
      <c r="EL697" s="29"/>
      <c r="EM697" s="29"/>
      <c r="EN697" s="29"/>
      <c r="EO697" s="29"/>
      <c r="EP697" s="29"/>
      <c r="EQ697" s="29"/>
      <c r="ER697" s="29"/>
      <c r="ES697" s="29"/>
      <c r="ET697" s="29"/>
      <c r="EU697" s="29"/>
      <c r="EV697" s="29"/>
      <c r="EW697" s="29"/>
      <c r="EX697" s="29"/>
      <c r="EY697" s="29"/>
      <c r="EZ697" s="29"/>
      <c r="FA697" s="29"/>
      <c r="FB697" s="29"/>
      <c r="FC697" s="29"/>
      <c r="FD697" s="29"/>
      <c r="FE697" s="29"/>
      <c r="FF697" s="29"/>
      <c r="FG697" s="29"/>
      <c r="FH697" s="29"/>
      <c r="FI697" s="29"/>
      <c r="FJ697" s="29"/>
      <c r="FK697" s="29"/>
      <c r="FL697" s="29"/>
      <c r="FM697" s="29"/>
      <c r="FN697" s="29"/>
      <c r="FO697" s="29"/>
      <c r="FP697" s="29"/>
      <c r="FQ697" s="29"/>
      <c r="FR697" s="29"/>
      <c r="FS697" s="29"/>
      <c r="FT697" s="29"/>
      <c r="FU697" s="29"/>
      <c r="FV697" s="29"/>
      <c r="FW697" s="29"/>
      <c r="FX697" s="29"/>
      <c r="FY697" s="29"/>
      <c r="FZ697" s="29"/>
      <c r="GA697" s="29"/>
      <c r="GB697" s="29"/>
      <c r="GC697" s="29"/>
      <c r="GD697" s="29"/>
      <c r="GE697" s="29"/>
      <c r="GF697" s="29"/>
      <c r="GG697" s="29"/>
      <c r="GH697" s="29"/>
      <c r="GI697" s="29"/>
      <c r="GJ697" s="29"/>
      <c r="GK697" s="29"/>
      <c r="GL697" s="29"/>
      <c r="GM697" s="29"/>
      <c r="GN697" s="29"/>
      <c r="GO697" s="29"/>
      <c r="GP697" s="29"/>
      <c r="GQ697" s="29"/>
      <c r="GR697" s="29"/>
      <c r="GS697" s="29"/>
      <c r="GT697" s="29"/>
      <c r="GU697" s="29"/>
      <c r="GV697" s="29"/>
      <c r="GW697" s="29"/>
      <c r="GX697" s="29"/>
      <c r="GY697" s="29"/>
      <c r="GZ697" s="29"/>
      <c r="HA697" s="29"/>
      <c r="HB697" s="29"/>
      <c r="HC697" s="29"/>
      <c r="HD697" s="29"/>
      <c r="HE697" s="29"/>
      <c r="HF697" s="29"/>
      <c r="HG697" s="29"/>
      <c r="HH697" s="29"/>
      <c r="HI697" s="29"/>
      <c r="HJ697" s="29"/>
      <c r="HK697" s="29"/>
      <c r="HL697" s="29"/>
      <c r="HM697" s="29"/>
      <c r="HN697" s="29"/>
      <c r="HO697" s="29"/>
      <c r="HP697" s="29"/>
      <c r="HQ697" s="29"/>
      <c r="HR697" s="29"/>
      <c r="HS697" s="29"/>
      <c r="HT697" s="29"/>
      <c r="HU697" s="29"/>
      <c r="HV697" s="29"/>
      <c r="HW697" s="29"/>
      <c r="HX697" s="29"/>
      <c r="HY697" s="29"/>
      <c r="HZ697" s="29"/>
      <c r="IA697" s="29"/>
      <c r="IB697" s="29"/>
      <c r="IC697" s="29"/>
      <c r="ID697" s="29"/>
      <c r="IE697" s="29"/>
      <c r="IF697" s="29"/>
      <c r="IG697" s="29"/>
      <c r="IH697" s="29"/>
      <c r="II697" s="29"/>
      <c r="IJ697" s="29"/>
      <c r="IK697" s="29"/>
      <c r="IL697" s="29"/>
      <c r="IM697" s="29"/>
    </row>
    <row r="698" spans="1:247" s="40" customFormat="1" ht="90.95" customHeight="1">
      <c r="A698" s="70">
        <v>10</v>
      </c>
      <c r="B698" s="16" t="s">
        <v>998</v>
      </c>
      <c r="C698" s="17" t="s">
        <v>1372</v>
      </c>
      <c r="D698" s="256">
        <v>100</v>
      </c>
      <c r="E698" s="17" t="s">
        <v>1418</v>
      </c>
      <c r="F698" s="17" t="s">
        <v>1419</v>
      </c>
      <c r="G698" s="17" t="s">
        <v>1420</v>
      </c>
      <c r="H698" s="17" t="s">
        <v>1023</v>
      </c>
      <c r="I698" s="17" t="s">
        <v>1023</v>
      </c>
      <c r="J698" s="29"/>
      <c r="K698" s="29"/>
      <c r="L698" s="29"/>
      <c r="M698" s="29"/>
      <c r="N698" s="29"/>
      <c r="O698" s="29"/>
      <c r="P698" s="29"/>
      <c r="Q698" s="29"/>
      <c r="R698" s="29"/>
      <c r="S698" s="29"/>
      <c r="T698" s="29"/>
      <c r="U698" s="29"/>
      <c r="V698" s="29"/>
      <c r="W698" s="29"/>
      <c r="X698" s="29"/>
      <c r="Y698" s="29"/>
      <c r="Z698" s="29"/>
      <c r="AA698" s="29"/>
      <c r="AB698" s="29"/>
      <c r="AC698" s="29"/>
      <c r="AD698" s="29"/>
      <c r="AE698" s="29"/>
      <c r="AF698" s="29"/>
      <c r="AG698" s="29"/>
      <c r="AH698" s="29"/>
      <c r="AI698" s="29"/>
      <c r="AJ698" s="29"/>
      <c r="AK698" s="29"/>
      <c r="AL698" s="29"/>
      <c r="AM698" s="29"/>
      <c r="AN698" s="29"/>
      <c r="AO698" s="29"/>
      <c r="AP698" s="29"/>
      <c r="AQ698" s="29"/>
      <c r="AR698" s="29"/>
      <c r="AS698" s="29"/>
      <c r="AT698" s="29"/>
      <c r="AU698" s="29"/>
      <c r="AV698" s="29"/>
      <c r="AW698" s="29"/>
      <c r="AX698" s="29"/>
      <c r="AY698" s="29"/>
      <c r="AZ698" s="29"/>
      <c r="BA698" s="29"/>
      <c r="BB698" s="29"/>
      <c r="BC698" s="29"/>
      <c r="BD698" s="29"/>
      <c r="BE698" s="29"/>
      <c r="BF698" s="29"/>
      <c r="BG698" s="29"/>
      <c r="BH698" s="29"/>
      <c r="BI698" s="29"/>
      <c r="BJ698" s="29"/>
      <c r="BK698" s="29"/>
      <c r="BL698" s="29"/>
      <c r="BM698" s="29"/>
      <c r="BN698" s="29"/>
      <c r="BO698" s="29"/>
      <c r="BP698" s="29"/>
      <c r="BQ698" s="29"/>
      <c r="BR698" s="29"/>
      <c r="BS698" s="29"/>
      <c r="BT698" s="29"/>
      <c r="BU698" s="29"/>
      <c r="BV698" s="29"/>
      <c r="BW698" s="29"/>
      <c r="BX698" s="29"/>
      <c r="BY698" s="29"/>
      <c r="BZ698" s="29"/>
      <c r="CA698" s="29"/>
      <c r="CB698" s="29"/>
      <c r="CC698" s="29"/>
      <c r="CD698" s="29"/>
      <c r="CE698" s="29"/>
      <c r="CF698" s="29"/>
      <c r="CG698" s="29"/>
      <c r="CH698" s="29"/>
      <c r="CI698" s="29"/>
      <c r="CJ698" s="29"/>
      <c r="CK698" s="29"/>
      <c r="CL698" s="29"/>
      <c r="CM698" s="29"/>
      <c r="CN698" s="29"/>
      <c r="CO698" s="29"/>
      <c r="CP698" s="29"/>
      <c r="CQ698" s="29"/>
      <c r="CR698" s="29"/>
      <c r="CS698" s="29"/>
      <c r="CT698" s="29"/>
      <c r="CU698" s="29"/>
      <c r="CV698" s="29"/>
      <c r="CW698" s="29"/>
      <c r="CX698" s="29"/>
      <c r="CY698" s="29"/>
      <c r="CZ698" s="29"/>
      <c r="DA698" s="29"/>
      <c r="DB698" s="29"/>
      <c r="DC698" s="29"/>
      <c r="DD698" s="29"/>
      <c r="DE698" s="29"/>
      <c r="DF698" s="29"/>
      <c r="DG698" s="29"/>
      <c r="DH698" s="29"/>
      <c r="DI698" s="29"/>
      <c r="DJ698" s="29"/>
      <c r="DK698" s="29"/>
      <c r="DL698" s="29"/>
      <c r="DM698" s="29"/>
      <c r="DN698" s="29"/>
      <c r="DO698" s="29"/>
      <c r="DP698" s="29"/>
      <c r="DQ698" s="29"/>
      <c r="DR698" s="29"/>
      <c r="DS698" s="29"/>
      <c r="DT698" s="29"/>
      <c r="DU698" s="29"/>
      <c r="DV698" s="29"/>
      <c r="DW698" s="29"/>
      <c r="DX698" s="29"/>
      <c r="DY698" s="29"/>
      <c r="DZ698" s="29"/>
      <c r="EA698" s="29"/>
      <c r="EB698" s="29"/>
      <c r="EC698" s="29"/>
      <c r="ED698" s="29"/>
      <c r="EE698" s="29"/>
      <c r="EF698" s="29"/>
      <c r="EG698" s="29"/>
      <c r="EH698" s="29"/>
      <c r="EI698" s="29"/>
      <c r="EJ698" s="29"/>
      <c r="EK698" s="29"/>
      <c r="EL698" s="29"/>
      <c r="EM698" s="29"/>
      <c r="EN698" s="29"/>
      <c r="EO698" s="29"/>
      <c r="EP698" s="29"/>
      <c r="EQ698" s="29"/>
      <c r="ER698" s="29"/>
      <c r="ES698" s="29"/>
      <c r="ET698" s="29"/>
      <c r="EU698" s="29"/>
      <c r="EV698" s="29"/>
      <c r="EW698" s="29"/>
      <c r="EX698" s="29"/>
      <c r="EY698" s="29"/>
      <c r="EZ698" s="29"/>
      <c r="FA698" s="29"/>
      <c r="FB698" s="29"/>
      <c r="FC698" s="29"/>
      <c r="FD698" s="29"/>
      <c r="FE698" s="29"/>
      <c r="FF698" s="29"/>
      <c r="FG698" s="29"/>
      <c r="FH698" s="29"/>
      <c r="FI698" s="29"/>
      <c r="FJ698" s="29"/>
      <c r="FK698" s="29"/>
      <c r="FL698" s="29"/>
      <c r="FM698" s="29"/>
      <c r="FN698" s="29"/>
      <c r="FO698" s="29"/>
      <c r="FP698" s="29"/>
      <c r="FQ698" s="29"/>
      <c r="FR698" s="29"/>
      <c r="FS698" s="29"/>
      <c r="FT698" s="29"/>
      <c r="FU698" s="29"/>
      <c r="FV698" s="29"/>
      <c r="FW698" s="29"/>
      <c r="FX698" s="29"/>
      <c r="FY698" s="29"/>
      <c r="FZ698" s="29"/>
      <c r="GA698" s="29"/>
      <c r="GB698" s="29"/>
      <c r="GC698" s="29"/>
      <c r="GD698" s="29"/>
      <c r="GE698" s="29"/>
      <c r="GF698" s="29"/>
      <c r="GG698" s="29"/>
      <c r="GH698" s="29"/>
      <c r="GI698" s="29"/>
      <c r="GJ698" s="29"/>
      <c r="GK698" s="29"/>
      <c r="GL698" s="29"/>
      <c r="GM698" s="29"/>
      <c r="GN698" s="29"/>
      <c r="GO698" s="29"/>
      <c r="GP698" s="29"/>
      <c r="GQ698" s="29"/>
      <c r="GR698" s="29"/>
      <c r="GS698" s="29"/>
      <c r="GT698" s="29"/>
      <c r="GU698" s="29"/>
      <c r="GV698" s="29"/>
      <c r="GW698" s="29"/>
      <c r="GX698" s="29"/>
      <c r="GY698" s="29"/>
      <c r="GZ698" s="29"/>
      <c r="HA698" s="29"/>
      <c r="HB698" s="29"/>
      <c r="HC698" s="29"/>
      <c r="HD698" s="29"/>
      <c r="HE698" s="29"/>
      <c r="HF698" s="29"/>
      <c r="HG698" s="29"/>
      <c r="HH698" s="29"/>
      <c r="HI698" s="29"/>
      <c r="HJ698" s="29"/>
      <c r="HK698" s="29"/>
      <c r="HL698" s="29"/>
      <c r="HM698" s="29"/>
      <c r="HN698" s="29"/>
      <c r="HO698" s="29"/>
      <c r="HP698" s="29"/>
      <c r="HQ698" s="29"/>
      <c r="HR698" s="29"/>
      <c r="HS698" s="29"/>
      <c r="HT698" s="29"/>
      <c r="HU698" s="29"/>
      <c r="HV698" s="29"/>
      <c r="HW698" s="29"/>
      <c r="HX698" s="29"/>
      <c r="HY698" s="29"/>
      <c r="HZ698" s="29"/>
      <c r="IA698" s="29"/>
      <c r="IB698" s="29"/>
      <c r="IC698" s="29"/>
      <c r="ID698" s="29"/>
      <c r="IE698" s="29"/>
      <c r="IF698" s="29"/>
      <c r="IG698" s="29"/>
      <c r="IH698" s="29"/>
      <c r="II698" s="29"/>
      <c r="IJ698" s="29"/>
      <c r="IK698" s="29"/>
      <c r="IL698" s="29"/>
      <c r="IM698" s="29"/>
    </row>
    <row r="699" spans="1:247" s="40" customFormat="1" ht="96.6" customHeight="1">
      <c r="A699" s="70">
        <v>11</v>
      </c>
      <c r="B699" s="16" t="s">
        <v>1000</v>
      </c>
      <c r="C699" s="17" t="s">
        <v>1372</v>
      </c>
      <c r="D699" s="256">
        <v>300</v>
      </c>
      <c r="E699" s="17" t="s">
        <v>1421</v>
      </c>
      <c r="F699" s="17" t="s">
        <v>1422</v>
      </c>
      <c r="G699" s="17" t="s">
        <v>1420</v>
      </c>
      <c r="H699" s="17" t="s">
        <v>1023</v>
      </c>
      <c r="I699" s="17" t="s">
        <v>1023</v>
      </c>
      <c r="J699" s="29"/>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c r="AJ699" s="29"/>
      <c r="AK699" s="29"/>
      <c r="AL699" s="29"/>
      <c r="AM699" s="29"/>
      <c r="AN699" s="29"/>
      <c r="AO699" s="29"/>
      <c r="AP699" s="29"/>
      <c r="AQ699" s="29"/>
      <c r="AR699" s="29"/>
      <c r="AS699" s="29"/>
      <c r="AT699" s="29"/>
      <c r="AU699" s="29"/>
      <c r="AV699" s="29"/>
      <c r="AW699" s="29"/>
      <c r="AX699" s="29"/>
      <c r="AY699" s="29"/>
      <c r="AZ699" s="29"/>
      <c r="BA699" s="29"/>
      <c r="BB699" s="29"/>
      <c r="BC699" s="29"/>
      <c r="BD699" s="29"/>
      <c r="BE699" s="29"/>
      <c r="BF699" s="29"/>
      <c r="BG699" s="29"/>
      <c r="BH699" s="29"/>
      <c r="BI699" s="29"/>
      <c r="BJ699" s="29"/>
      <c r="BK699" s="29"/>
      <c r="BL699" s="29"/>
      <c r="BM699" s="29"/>
      <c r="BN699" s="29"/>
      <c r="BO699" s="29"/>
      <c r="BP699" s="29"/>
      <c r="BQ699" s="29"/>
      <c r="BR699" s="29"/>
      <c r="BS699" s="29"/>
      <c r="BT699" s="29"/>
      <c r="BU699" s="29"/>
      <c r="BV699" s="29"/>
      <c r="BW699" s="29"/>
      <c r="BX699" s="29"/>
      <c r="BY699" s="29"/>
      <c r="BZ699" s="29"/>
      <c r="CA699" s="29"/>
      <c r="CB699" s="29"/>
      <c r="CC699" s="29"/>
      <c r="CD699" s="29"/>
      <c r="CE699" s="29"/>
      <c r="CF699" s="29"/>
      <c r="CG699" s="29"/>
      <c r="CH699" s="29"/>
      <c r="CI699" s="29"/>
      <c r="CJ699" s="29"/>
      <c r="CK699" s="29"/>
      <c r="CL699" s="29"/>
      <c r="CM699" s="29"/>
      <c r="CN699" s="29"/>
      <c r="CO699" s="29"/>
      <c r="CP699" s="29"/>
      <c r="CQ699" s="29"/>
      <c r="CR699" s="29"/>
      <c r="CS699" s="29"/>
      <c r="CT699" s="29"/>
      <c r="CU699" s="29"/>
      <c r="CV699" s="29"/>
      <c r="CW699" s="29"/>
      <c r="CX699" s="29"/>
      <c r="CY699" s="29"/>
      <c r="CZ699" s="29"/>
      <c r="DA699" s="29"/>
      <c r="DB699" s="29"/>
      <c r="DC699" s="29"/>
      <c r="DD699" s="29"/>
      <c r="DE699" s="29"/>
      <c r="DF699" s="29"/>
      <c r="DG699" s="29"/>
      <c r="DH699" s="29"/>
      <c r="DI699" s="29"/>
      <c r="DJ699" s="29"/>
      <c r="DK699" s="29"/>
      <c r="DL699" s="29"/>
      <c r="DM699" s="29"/>
      <c r="DN699" s="29"/>
      <c r="DO699" s="29"/>
      <c r="DP699" s="29"/>
      <c r="DQ699" s="29"/>
      <c r="DR699" s="29"/>
      <c r="DS699" s="29"/>
      <c r="DT699" s="29"/>
      <c r="DU699" s="29"/>
      <c r="DV699" s="29"/>
      <c r="DW699" s="29"/>
      <c r="DX699" s="29"/>
      <c r="DY699" s="29"/>
      <c r="DZ699" s="29"/>
      <c r="EA699" s="29"/>
      <c r="EB699" s="29"/>
      <c r="EC699" s="29"/>
      <c r="ED699" s="29"/>
      <c r="EE699" s="29"/>
      <c r="EF699" s="29"/>
      <c r="EG699" s="29"/>
      <c r="EH699" s="29"/>
      <c r="EI699" s="29"/>
      <c r="EJ699" s="29"/>
      <c r="EK699" s="29"/>
      <c r="EL699" s="29"/>
      <c r="EM699" s="29"/>
      <c r="EN699" s="29"/>
      <c r="EO699" s="29"/>
      <c r="EP699" s="29"/>
      <c r="EQ699" s="29"/>
      <c r="ER699" s="29"/>
      <c r="ES699" s="29"/>
      <c r="ET699" s="29"/>
      <c r="EU699" s="29"/>
      <c r="EV699" s="29"/>
      <c r="EW699" s="29"/>
      <c r="EX699" s="29"/>
      <c r="EY699" s="29"/>
      <c r="EZ699" s="29"/>
      <c r="FA699" s="29"/>
      <c r="FB699" s="29"/>
      <c r="FC699" s="29"/>
      <c r="FD699" s="29"/>
      <c r="FE699" s="29"/>
      <c r="FF699" s="29"/>
      <c r="FG699" s="29"/>
      <c r="FH699" s="29"/>
      <c r="FI699" s="29"/>
      <c r="FJ699" s="29"/>
      <c r="FK699" s="29"/>
      <c r="FL699" s="29"/>
      <c r="FM699" s="29"/>
      <c r="FN699" s="29"/>
      <c r="FO699" s="29"/>
      <c r="FP699" s="29"/>
      <c r="FQ699" s="29"/>
      <c r="FR699" s="29"/>
      <c r="FS699" s="29"/>
      <c r="FT699" s="29"/>
      <c r="FU699" s="29"/>
      <c r="FV699" s="29"/>
      <c r="FW699" s="29"/>
      <c r="FX699" s="29"/>
      <c r="FY699" s="29"/>
      <c r="FZ699" s="29"/>
      <c r="GA699" s="29"/>
      <c r="GB699" s="29"/>
      <c r="GC699" s="29"/>
      <c r="GD699" s="29"/>
      <c r="GE699" s="29"/>
      <c r="GF699" s="29"/>
      <c r="GG699" s="29"/>
      <c r="GH699" s="29"/>
      <c r="GI699" s="29"/>
      <c r="GJ699" s="29"/>
      <c r="GK699" s="29"/>
      <c r="GL699" s="29"/>
      <c r="GM699" s="29"/>
      <c r="GN699" s="29"/>
      <c r="GO699" s="29"/>
      <c r="GP699" s="29"/>
      <c r="GQ699" s="29"/>
      <c r="GR699" s="29"/>
      <c r="GS699" s="29"/>
      <c r="GT699" s="29"/>
      <c r="GU699" s="29"/>
      <c r="GV699" s="29"/>
      <c r="GW699" s="29"/>
      <c r="GX699" s="29"/>
      <c r="GY699" s="29"/>
      <c r="GZ699" s="29"/>
      <c r="HA699" s="29"/>
      <c r="HB699" s="29"/>
      <c r="HC699" s="29"/>
      <c r="HD699" s="29"/>
      <c r="HE699" s="29"/>
      <c r="HF699" s="29"/>
      <c r="HG699" s="29"/>
      <c r="HH699" s="29"/>
      <c r="HI699" s="29"/>
      <c r="HJ699" s="29"/>
      <c r="HK699" s="29"/>
      <c r="HL699" s="29"/>
      <c r="HM699" s="29"/>
      <c r="HN699" s="29"/>
      <c r="HO699" s="29"/>
      <c r="HP699" s="29"/>
      <c r="HQ699" s="29"/>
      <c r="HR699" s="29"/>
      <c r="HS699" s="29"/>
      <c r="HT699" s="29"/>
      <c r="HU699" s="29"/>
      <c r="HV699" s="29"/>
      <c r="HW699" s="29"/>
      <c r="HX699" s="29"/>
      <c r="HY699" s="29"/>
      <c r="HZ699" s="29"/>
      <c r="IA699" s="29"/>
      <c r="IB699" s="29"/>
      <c r="IC699" s="29"/>
      <c r="ID699" s="29"/>
      <c r="IE699" s="29"/>
      <c r="IF699" s="29"/>
      <c r="IG699" s="29"/>
      <c r="IH699" s="29"/>
      <c r="II699" s="29"/>
      <c r="IJ699" s="29"/>
      <c r="IK699" s="29"/>
      <c r="IL699" s="29"/>
      <c r="IM699" s="29"/>
    </row>
    <row r="700" spans="1:247" s="40" customFormat="1" ht="93.6" customHeight="1">
      <c r="A700" s="70">
        <v>12</v>
      </c>
      <c r="B700" s="16" t="s">
        <v>1001</v>
      </c>
      <c r="C700" s="17" t="s">
        <v>1423</v>
      </c>
      <c r="D700" s="256">
        <v>600</v>
      </c>
      <c r="E700" s="17" t="s">
        <v>1424</v>
      </c>
      <c r="F700" s="17" t="s">
        <v>1425</v>
      </c>
      <c r="G700" s="17" t="s">
        <v>1426</v>
      </c>
      <c r="H700" s="17" t="s">
        <v>1023</v>
      </c>
      <c r="I700" s="17" t="s">
        <v>1023</v>
      </c>
      <c r="J700" s="29"/>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c r="AJ700" s="29"/>
      <c r="AK700" s="29"/>
      <c r="AL700" s="29"/>
      <c r="AM700" s="29"/>
      <c r="AN700" s="29"/>
      <c r="AO700" s="29"/>
      <c r="AP700" s="29"/>
      <c r="AQ700" s="29"/>
      <c r="AR700" s="29"/>
      <c r="AS700" s="29"/>
      <c r="AT700" s="29"/>
      <c r="AU700" s="29"/>
      <c r="AV700" s="29"/>
      <c r="AW700" s="29"/>
      <c r="AX700" s="29"/>
      <c r="AY700" s="29"/>
      <c r="AZ700" s="29"/>
      <c r="BA700" s="29"/>
      <c r="BB700" s="29"/>
      <c r="BC700" s="29"/>
      <c r="BD700" s="29"/>
      <c r="BE700" s="29"/>
      <c r="BF700" s="29"/>
      <c r="BG700" s="29"/>
      <c r="BH700" s="29"/>
      <c r="BI700" s="29"/>
      <c r="BJ700" s="29"/>
      <c r="BK700" s="29"/>
      <c r="BL700" s="29"/>
      <c r="BM700" s="29"/>
      <c r="BN700" s="29"/>
      <c r="BO700" s="29"/>
      <c r="BP700" s="29"/>
      <c r="BQ700" s="29"/>
      <c r="BR700" s="29"/>
      <c r="BS700" s="29"/>
      <c r="BT700" s="29"/>
      <c r="BU700" s="29"/>
      <c r="BV700" s="29"/>
      <c r="BW700" s="29"/>
      <c r="BX700" s="29"/>
      <c r="BY700" s="29"/>
      <c r="BZ700" s="29"/>
      <c r="CA700" s="29"/>
      <c r="CB700" s="29"/>
      <c r="CC700" s="29"/>
      <c r="CD700" s="29"/>
      <c r="CE700" s="29"/>
      <c r="CF700" s="29"/>
      <c r="CG700" s="29"/>
      <c r="CH700" s="29"/>
      <c r="CI700" s="29"/>
      <c r="CJ700" s="29"/>
      <c r="CK700" s="29"/>
      <c r="CL700" s="29"/>
      <c r="CM700" s="29"/>
      <c r="CN700" s="29"/>
      <c r="CO700" s="29"/>
      <c r="CP700" s="29"/>
      <c r="CQ700" s="29"/>
      <c r="CR700" s="29"/>
      <c r="CS700" s="29"/>
      <c r="CT700" s="29"/>
      <c r="CU700" s="29"/>
      <c r="CV700" s="29"/>
      <c r="CW700" s="29"/>
      <c r="CX700" s="29"/>
      <c r="CY700" s="29"/>
      <c r="CZ700" s="29"/>
      <c r="DA700" s="29"/>
      <c r="DB700" s="29"/>
      <c r="DC700" s="29"/>
      <c r="DD700" s="29"/>
      <c r="DE700" s="29"/>
      <c r="DF700" s="29"/>
      <c r="DG700" s="29"/>
      <c r="DH700" s="29"/>
      <c r="DI700" s="29"/>
      <c r="DJ700" s="29"/>
      <c r="DK700" s="29"/>
      <c r="DL700" s="29"/>
      <c r="DM700" s="29"/>
      <c r="DN700" s="29"/>
      <c r="DO700" s="29"/>
      <c r="DP700" s="29"/>
      <c r="DQ700" s="29"/>
      <c r="DR700" s="29"/>
      <c r="DS700" s="29"/>
      <c r="DT700" s="29"/>
      <c r="DU700" s="29"/>
      <c r="DV700" s="29"/>
      <c r="DW700" s="29"/>
      <c r="DX700" s="29"/>
      <c r="DY700" s="29"/>
      <c r="DZ700" s="29"/>
      <c r="EA700" s="29"/>
      <c r="EB700" s="29"/>
      <c r="EC700" s="29"/>
      <c r="ED700" s="29"/>
      <c r="EE700" s="29"/>
      <c r="EF700" s="29"/>
      <c r="EG700" s="29"/>
      <c r="EH700" s="29"/>
      <c r="EI700" s="29"/>
      <c r="EJ700" s="29"/>
      <c r="EK700" s="29"/>
      <c r="EL700" s="29"/>
      <c r="EM700" s="29"/>
      <c r="EN700" s="29"/>
      <c r="EO700" s="29"/>
      <c r="EP700" s="29"/>
      <c r="EQ700" s="29"/>
      <c r="ER700" s="29"/>
      <c r="ES700" s="29"/>
      <c r="ET700" s="29"/>
      <c r="EU700" s="29"/>
      <c r="EV700" s="29"/>
      <c r="EW700" s="29"/>
      <c r="EX700" s="29"/>
      <c r="EY700" s="29"/>
      <c r="EZ700" s="29"/>
      <c r="FA700" s="29"/>
      <c r="FB700" s="29"/>
      <c r="FC700" s="29"/>
      <c r="FD700" s="29"/>
      <c r="FE700" s="29"/>
      <c r="FF700" s="29"/>
      <c r="FG700" s="29"/>
      <c r="FH700" s="29"/>
      <c r="FI700" s="29"/>
      <c r="FJ700" s="29"/>
      <c r="FK700" s="29"/>
      <c r="FL700" s="29"/>
      <c r="FM700" s="29"/>
      <c r="FN700" s="29"/>
      <c r="FO700" s="29"/>
      <c r="FP700" s="29"/>
      <c r="FQ700" s="29"/>
      <c r="FR700" s="29"/>
      <c r="FS700" s="29"/>
      <c r="FT700" s="29"/>
      <c r="FU700" s="29"/>
      <c r="FV700" s="29"/>
      <c r="FW700" s="29"/>
      <c r="FX700" s="29"/>
      <c r="FY700" s="29"/>
      <c r="FZ700" s="29"/>
      <c r="GA700" s="29"/>
      <c r="GB700" s="29"/>
      <c r="GC700" s="29"/>
      <c r="GD700" s="29"/>
      <c r="GE700" s="29"/>
      <c r="GF700" s="29"/>
      <c r="GG700" s="29"/>
      <c r="GH700" s="29"/>
      <c r="GI700" s="29"/>
      <c r="GJ700" s="29"/>
      <c r="GK700" s="29"/>
      <c r="GL700" s="29"/>
      <c r="GM700" s="29"/>
      <c r="GN700" s="29"/>
      <c r="GO700" s="29"/>
      <c r="GP700" s="29"/>
      <c r="GQ700" s="29"/>
      <c r="GR700" s="29"/>
      <c r="GS700" s="29"/>
      <c r="GT700" s="29"/>
      <c r="GU700" s="29"/>
      <c r="GV700" s="29"/>
      <c r="GW700" s="29"/>
      <c r="GX700" s="29"/>
      <c r="GY700" s="29"/>
      <c r="GZ700" s="29"/>
      <c r="HA700" s="29"/>
      <c r="HB700" s="29"/>
      <c r="HC700" s="29"/>
      <c r="HD700" s="29"/>
      <c r="HE700" s="29"/>
      <c r="HF700" s="29"/>
      <c r="HG700" s="29"/>
      <c r="HH700" s="29"/>
      <c r="HI700" s="29"/>
      <c r="HJ700" s="29"/>
      <c r="HK700" s="29"/>
      <c r="HL700" s="29"/>
      <c r="HM700" s="29"/>
      <c r="HN700" s="29"/>
      <c r="HO700" s="29"/>
      <c r="HP700" s="29"/>
      <c r="HQ700" s="29"/>
      <c r="HR700" s="29"/>
      <c r="HS700" s="29"/>
      <c r="HT700" s="29"/>
      <c r="HU700" s="29"/>
      <c r="HV700" s="29"/>
      <c r="HW700" s="29"/>
      <c r="HX700" s="29"/>
      <c r="HY700" s="29"/>
      <c r="HZ700" s="29"/>
      <c r="IA700" s="29"/>
      <c r="IB700" s="29"/>
      <c r="IC700" s="29"/>
      <c r="ID700" s="29"/>
      <c r="IE700" s="29"/>
      <c r="IF700" s="29"/>
      <c r="IG700" s="29"/>
      <c r="IH700" s="29"/>
      <c r="II700" s="29"/>
      <c r="IJ700" s="29"/>
      <c r="IK700" s="29"/>
      <c r="IL700" s="29"/>
      <c r="IM700" s="29"/>
    </row>
    <row r="701" spans="1:247" s="40" customFormat="1" ht="78.95" customHeight="1">
      <c r="A701" s="70">
        <v>13</v>
      </c>
      <c r="B701" s="16" t="s">
        <v>1002</v>
      </c>
      <c r="C701" s="17" t="s">
        <v>1423</v>
      </c>
      <c r="D701" s="256">
        <v>300</v>
      </c>
      <c r="E701" s="17" t="s">
        <v>1409</v>
      </c>
      <c r="F701" s="17" t="s">
        <v>1402</v>
      </c>
      <c r="G701" s="17" t="s">
        <v>1427</v>
      </c>
      <c r="H701" s="17" t="s">
        <v>1023</v>
      </c>
      <c r="I701" s="17" t="s">
        <v>1023</v>
      </c>
      <c r="J701" s="29"/>
      <c r="K701" s="29"/>
      <c r="L701" s="29"/>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c r="AJ701" s="29"/>
      <c r="AK701" s="29"/>
      <c r="AL701" s="29"/>
      <c r="AM701" s="29"/>
      <c r="AN701" s="29"/>
      <c r="AO701" s="29"/>
      <c r="AP701" s="29"/>
      <c r="AQ701" s="29"/>
      <c r="AR701" s="29"/>
      <c r="AS701" s="29"/>
      <c r="AT701" s="29"/>
      <c r="AU701" s="29"/>
      <c r="AV701" s="29"/>
      <c r="AW701" s="29"/>
      <c r="AX701" s="29"/>
      <c r="AY701" s="29"/>
      <c r="AZ701" s="29"/>
      <c r="BA701" s="29"/>
      <c r="BB701" s="29"/>
      <c r="BC701" s="29"/>
      <c r="BD701" s="29"/>
      <c r="BE701" s="29"/>
      <c r="BF701" s="29"/>
      <c r="BG701" s="29"/>
      <c r="BH701" s="29"/>
      <c r="BI701" s="29"/>
      <c r="BJ701" s="29"/>
      <c r="BK701" s="29"/>
      <c r="BL701" s="29"/>
      <c r="BM701" s="29"/>
      <c r="BN701" s="29"/>
      <c r="BO701" s="29"/>
      <c r="BP701" s="29"/>
      <c r="BQ701" s="29"/>
      <c r="BR701" s="29"/>
      <c r="BS701" s="29"/>
      <c r="BT701" s="29"/>
      <c r="BU701" s="29"/>
      <c r="BV701" s="29"/>
      <c r="BW701" s="29"/>
      <c r="BX701" s="29"/>
      <c r="BY701" s="29"/>
      <c r="BZ701" s="29"/>
      <c r="CA701" s="29"/>
      <c r="CB701" s="29"/>
      <c r="CC701" s="29"/>
      <c r="CD701" s="29"/>
      <c r="CE701" s="29"/>
      <c r="CF701" s="29"/>
      <c r="CG701" s="29"/>
      <c r="CH701" s="29"/>
      <c r="CI701" s="29"/>
      <c r="CJ701" s="29"/>
      <c r="CK701" s="29"/>
      <c r="CL701" s="29"/>
      <c r="CM701" s="29"/>
      <c r="CN701" s="29"/>
      <c r="CO701" s="29"/>
      <c r="CP701" s="29"/>
      <c r="CQ701" s="29"/>
      <c r="CR701" s="29"/>
      <c r="CS701" s="29"/>
      <c r="CT701" s="29"/>
      <c r="CU701" s="29"/>
      <c r="CV701" s="29"/>
      <c r="CW701" s="29"/>
      <c r="CX701" s="29"/>
      <c r="CY701" s="29"/>
      <c r="CZ701" s="29"/>
      <c r="DA701" s="29"/>
      <c r="DB701" s="29"/>
      <c r="DC701" s="29"/>
      <c r="DD701" s="29"/>
      <c r="DE701" s="29"/>
      <c r="DF701" s="29"/>
      <c r="DG701" s="29"/>
      <c r="DH701" s="29"/>
      <c r="DI701" s="29"/>
      <c r="DJ701" s="29"/>
      <c r="DK701" s="29"/>
      <c r="DL701" s="29"/>
      <c r="DM701" s="29"/>
      <c r="DN701" s="29"/>
      <c r="DO701" s="29"/>
      <c r="DP701" s="29"/>
      <c r="DQ701" s="29"/>
      <c r="DR701" s="29"/>
      <c r="DS701" s="29"/>
      <c r="DT701" s="29"/>
      <c r="DU701" s="29"/>
      <c r="DV701" s="29"/>
      <c r="DW701" s="29"/>
      <c r="DX701" s="29"/>
      <c r="DY701" s="29"/>
      <c r="DZ701" s="29"/>
      <c r="EA701" s="29"/>
      <c r="EB701" s="29"/>
      <c r="EC701" s="29"/>
      <c r="ED701" s="29"/>
      <c r="EE701" s="29"/>
      <c r="EF701" s="29"/>
      <c r="EG701" s="29"/>
      <c r="EH701" s="29"/>
      <c r="EI701" s="29"/>
      <c r="EJ701" s="29"/>
      <c r="EK701" s="29"/>
      <c r="EL701" s="29"/>
      <c r="EM701" s="29"/>
      <c r="EN701" s="29"/>
      <c r="EO701" s="29"/>
      <c r="EP701" s="29"/>
      <c r="EQ701" s="29"/>
      <c r="ER701" s="29"/>
      <c r="ES701" s="29"/>
      <c r="ET701" s="29"/>
      <c r="EU701" s="29"/>
      <c r="EV701" s="29"/>
      <c r="EW701" s="29"/>
      <c r="EX701" s="29"/>
      <c r="EY701" s="29"/>
      <c r="EZ701" s="29"/>
      <c r="FA701" s="29"/>
      <c r="FB701" s="29"/>
      <c r="FC701" s="29"/>
      <c r="FD701" s="29"/>
      <c r="FE701" s="29"/>
      <c r="FF701" s="29"/>
      <c r="FG701" s="29"/>
      <c r="FH701" s="29"/>
      <c r="FI701" s="29"/>
      <c r="FJ701" s="29"/>
      <c r="FK701" s="29"/>
      <c r="FL701" s="29"/>
      <c r="FM701" s="29"/>
      <c r="FN701" s="29"/>
      <c r="FO701" s="29"/>
      <c r="FP701" s="29"/>
      <c r="FQ701" s="29"/>
      <c r="FR701" s="29"/>
      <c r="FS701" s="29"/>
      <c r="FT701" s="29"/>
      <c r="FU701" s="29"/>
      <c r="FV701" s="29"/>
      <c r="FW701" s="29"/>
      <c r="FX701" s="29"/>
      <c r="FY701" s="29"/>
      <c r="FZ701" s="29"/>
      <c r="GA701" s="29"/>
      <c r="GB701" s="29"/>
      <c r="GC701" s="29"/>
      <c r="GD701" s="29"/>
      <c r="GE701" s="29"/>
      <c r="GF701" s="29"/>
      <c r="GG701" s="29"/>
      <c r="GH701" s="29"/>
      <c r="GI701" s="29"/>
      <c r="GJ701" s="29"/>
      <c r="GK701" s="29"/>
      <c r="GL701" s="29"/>
      <c r="GM701" s="29"/>
      <c r="GN701" s="29"/>
      <c r="GO701" s="29"/>
      <c r="GP701" s="29"/>
      <c r="GQ701" s="29"/>
      <c r="GR701" s="29"/>
      <c r="GS701" s="29"/>
      <c r="GT701" s="29"/>
      <c r="GU701" s="29"/>
      <c r="GV701" s="29"/>
      <c r="GW701" s="29"/>
      <c r="GX701" s="29"/>
      <c r="GY701" s="29"/>
      <c r="GZ701" s="29"/>
      <c r="HA701" s="29"/>
      <c r="HB701" s="29"/>
      <c r="HC701" s="29"/>
      <c r="HD701" s="29"/>
      <c r="HE701" s="29"/>
      <c r="HF701" s="29"/>
      <c r="HG701" s="29"/>
      <c r="HH701" s="29"/>
      <c r="HI701" s="29"/>
      <c r="HJ701" s="29"/>
      <c r="HK701" s="29"/>
      <c r="HL701" s="29"/>
      <c r="HM701" s="29"/>
      <c r="HN701" s="29"/>
      <c r="HO701" s="29"/>
      <c r="HP701" s="29"/>
      <c r="HQ701" s="29"/>
      <c r="HR701" s="29"/>
      <c r="HS701" s="29"/>
      <c r="HT701" s="29"/>
      <c r="HU701" s="29"/>
      <c r="HV701" s="29"/>
      <c r="HW701" s="29"/>
      <c r="HX701" s="29"/>
      <c r="HY701" s="29"/>
      <c r="HZ701" s="29"/>
      <c r="IA701" s="29"/>
      <c r="IB701" s="29"/>
      <c r="IC701" s="29"/>
      <c r="ID701" s="29"/>
      <c r="IE701" s="29"/>
      <c r="IF701" s="29"/>
      <c r="IG701" s="29"/>
      <c r="IH701" s="29"/>
      <c r="II701" s="29"/>
      <c r="IJ701" s="29"/>
      <c r="IK701" s="29"/>
      <c r="IL701" s="29"/>
      <c r="IM701" s="29"/>
    </row>
    <row r="702" spans="1:247" s="86" customFormat="1" ht="90">
      <c r="A702" s="70">
        <v>14</v>
      </c>
      <c r="B702" s="16" t="s">
        <v>1003</v>
      </c>
      <c r="C702" s="17" t="s">
        <v>1378</v>
      </c>
      <c r="D702" s="256">
        <v>400</v>
      </c>
      <c r="E702" s="17" t="s">
        <v>1409</v>
      </c>
      <c r="F702" s="17" t="s">
        <v>1428</v>
      </c>
      <c r="G702" s="17" t="s">
        <v>1427</v>
      </c>
      <c r="H702" s="17" t="s">
        <v>1023</v>
      </c>
      <c r="I702" s="17" t="s">
        <v>1023</v>
      </c>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c r="AJ702" s="29"/>
      <c r="AK702" s="29"/>
      <c r="AL702" s="29"/>
      <c r="AM702" s="29"/>
      <c r="AN702" s="29"/>
      <c r="AO702" s="29"/>
      <c r="AP702" s="29"/>
      <c r="AQ702" s="29"/>
      <c r="AR702" s="29"/>
      <c r="AS702" s="29"/>
      <c r="AT702" s="29"/>
      <c r="AU702" s="29"/>
      <c r="AV702" s="29"/>
      <c r="AW702" s="29"/>
      <c r="AX702" s="29"/>
      <c r="AY702" s="29"/>
      <c r="AZ702" s="29"/>
      <c r="BA702" s="29"/>
      <c r="BB702" s="29"/>
      <c r="BC702" s="29"/>
      <c r="BD702" s="29"/>
      <c r="BE702" s="29"/>
      <c r="BF702" s="29"/>
      <c r="BG702" s="29"/>
      <c r="BH702" s="29"/>
      <c r="BI702" s="29"/>
      <c r="BJ702" s="29"/>
      <c r="BK702" s="29"/>
      <c r="BL702" s="29"/>
      <c r="BM702" s="29"/>
      <c r="BN702" s="29"/>
      <c r="BO702" s="29"/>
      <c r="BP702" s="29"/>
      <c r="BQ702" s="29"/>
      <c r="BR702" s="29"/>
      <c r="BS702" s="29"/>
      <c r="BT702" s="29"/>
      <c r="BU702" s="29"/>
      <c r="BV702" s="29"/>
      <c r="BW702" s="29"/>
      <c r="BX702" s="29"/>
      <c r="BY702" s="29"/>
      <c r="BZ702" s="29"/>
      <c r="CA702" s="29"/>
      <c r="CB702" s="29"/>
      <c r="CC702" s="29"/>
      <c r="CD702" s="29"/>
      <c r="CE702" s="29"/>
      <c r="CF702" s="29"/>
      <c r="CG702" s="29"/>
      <c r="CH702" s="29"/>
      <c r="CI702" s="29"/>
      <c r="CJ702" s="29"/>
      <c r="CK702" s="29"/>
      <c r="CL702" s="29"/>
      <c r="CM702" s="29"/>
      <c r="CN702" s="29"/>
      <c r="CO702" s="29"/>
      <c r="CP702" s="29"/>
      <c r="CQ702" s="29"/>
      <c r="CR702" s="29"/>
      <c r="CS702" s="29"/>
      <c r="CT702" s="29"/>
      <c r="CU702" s="29"/>
      <c r="CV702" s="29"/>
      <c r="CW702" s="29"/>
      <c r="CX702" s="29"/>
      <c r="CY702" s="29"/>
      <c r="CZ702" s="29"/>
      <c r="DA702" s="29"/>
      <c r="DB702" s="29"/>
      <c r="DC702" s="29"/>
      <c r="DD702" s="29"/>
      <c r="DE702" s="29"/>
      <c r="DF702" s="29"/>
      <c r="DG702" s="29"/>
      <c r="DH702" s="29"/>
      <c r="DI702" s="29"/>
      <c r="DJ702" s="29"/>
      <c r="DK702" s="29"/>
      <c r="DL702" s="29"/>
      <c r="DM702" s="29"/>
      <c r="DN702" s="29"/>
      <c r="DO702" s="29"/>
      <c r="DP702" s="29"/>
      <c r="DQ702" s="29"/>
      <c r="DR702" s="29"/>
      <c r="DS702" s="29"/>
      <c r="DT702" s="29"/>
      <c r="DU702" s="29"/>
      <c r="DV702" s="29"/>
      <c r="DW702" s="29"/>
      <c r="DX702" s="29"/>
      <c r="DY702" s="29"/>
      <c r="DZ702" s="29"/>
      <c r="EA702" s="29"/>
      <c r="EB702" s="29"/>
      <c r="EC702" s="29"/>
      <c r="ED702" s="29"/>
      <c r="EE702" s="29"/>
      <c r="EF702" s="29"/>
      <c r="EG702" s="29"/>
      <c r="EH702" s="29"/>
      <c r="EI702" s="29"/>
      <c r="EJ702" s="29"/>
      <c r="EK702" s="29"/>
      <c r="EL702" s="29"/>
      <c r="EM702" s="29"/>
      <c r="EN702" s="29"/>
      <c r="EO702" s="29"/>
      <c r="EP702" s="29"/>
      <c r="EQ702" s="29"/>
      <c r="ER702" s="29"/>
      <c r="ES702" s="29"/>
      <c r="ET702" s="29"/>
      <c r="EU702" s="29"/>
      <c r="EV702" s="29"/>
      <c r="EW702" s="29"/>
      <c r="EX702" s="29"/>
      <c r="EY702" s="29"/>
      <c r="EZ702" s="29"/>
      <c r="FA702" s="29"/>
      <c r="FB702" s="29"/>
      <c r="FC702" s="29"/>
      <c r="FD702" s="29"/>
      <c r="FE702" s="29"/>
      <c r="FF702" s="29"/>
      <c r="FG702" s="29"/>
      <c r="FH702" s="29"/>
      <c r="FI702" s="29"/>
      <c r="FJ702" s="29"/>
      <c r="FK702" s="29"/>
      <c r="FL702" s="29"/>
      <c r="FM702" s="29"/>
      <c r="FN702" s="29"/>
      <c r="FO702" s="29"/>
      <c r="FP702" s="29"/>
      <c r="FQ702" s="29"/>
      <c r="FR702" s="29"/>
      <c r="FS702" s="29"/>
      <c r="FT702" s="29"/>
      <c r="FU702" s="29"/>
      <c r="FV702" s="29"/>
      <c r="FW702" s="29"/>
      <c r="FX702" s="29"/>
      <c r="FY702" s="29"/>
      <c r="FZ702" s="29"/>
      <c r="GA702" s="29"/>
      <c r="GB702" s="29"/>
      <c r="GC702" s="29"/>
      <c r="GD702" s="29"/>
      <c r="GE702" s="29"/>
      <c r="GF702" s="29"/>
      <c r="GG702" s="29"/>
      <c r="GH702" s="29"/>
      <c r="GI702" s="29"/>
      <c r="GJ702" s="29"/>
      <c r="GK702" s="29"/>
      <c r="GL702" s="29"/>
      <c r="GM702" s="29"/>
      <c r="GN702" s="29"/>
      <c r="GO702" s="29"/>
      <c r="GP702" s="29"/>
      <c r="GQ702" s="29"/>
      <c r="GR702" s="29"/>
      <c r="GS702" s="29"/>
      <c r="GT702" s="29"/>
      <c r="GU702" s="29"/>
      <c r="GV702" s="29"/>
      <c r="GW702" s="29"/>
      <c r="GX702" s="29"/>
      <c r="GY702" s="29"/>
      <c r="GZ702" s="29"/>
      <c r="HA702" s="29"/>
      <c r="HB702" s="29"/>
      <c r="HC702" s="29"/>
      <c r="HD702" s="29"/>
      <c r="HE702" s="29"/>
      <c r="HF702" s="29"/>
      <c r="HG702" s="29"/>
      <c r="HH702" s="29"/>
      <c r="HI702" s="29"/>
      <c r="HJ702" s="29"/>
      <c r="HK702" s="29"/>
      <c r="HL702" s="29"/>
      <c r="HM702" s="29"/>
      <c r="HN702" s="29"/>
      <c r="HO702" s="29"/>
      <c r="HP702" s="29"/>
      <c r="HQ702" s="29"/>
      <c r="HR702" s="29"/>
      <c r="HS702" s="29"/>
      <c r="HT702" s="29"/>
      <c r="HU702" s="29"/>
      <c r="HV702" s="29"/>
      <c r="HW702" s="29"/>
      <c r="HX702" s="29"/>
      <c r="HY702" s="29"/>
      <c r="HZ702" s="29"/>
      <c r="IA702" s="29"/>
      <c r="IB702" s="29"/>
      <c r="IC702" s="29"/>
      <c r="ID702" s="29"/>
      <c r="IE702" s="29"/>
      <c r="IF702" s="29"/>
      <c r="IG702" s="29"/>
      <c r="IH702" s="29"/>
      <c r="II702" s="29"/>
      <c r="IJ702" s="29"/>
      <c r="IK702" s="29"/>
      <c r="IL702" s="29"/>
      <c r="IM702" s="29"/>
    </row>
    <row r="703" spans="1:247" s="40" customFormat="1" ht="80.099999999999994" customHeight="1">
      <c r="A703" s="70">
        <v>15</v>
      </c>
      <c r="B703" s="16" t="s">
        <v>1004</v>
      </c>
      <c r="C703" s="17" t="s">
        <v>1378</v>
      </c>
      <c r="D703" s="256">
        <v>800</v>
      </c>
      <c r="E703" s="17" t="s">
        <v>1409</v>
      </c>
      <c r="F703" s="17" t="s">
        <v>1429</v>
      </c>
      <c r="G703" s="17" t="s">
        <v>1427</v>
      </c>
      <c r="H703" s="17" t="s">
        <v>1023</v>
      </c>
      <c r="I703" s="17" t="s">
        <v>1023</v>
      </c>
      <c r="J703" s="29"/>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c r="AJ703" s="29"/>
      <c r="AK703" s="29"/>
      <c r="AL703" s="29"/>
      <c r="AM703" s="29"/>
      <c r="AN703" s="29"/>
      <c r="AO703" s="29"/>
      <c r="AP703" s="29"/>
      <c r="AQ703" s="29"/>
      <c r="AR703" s="29"/>
      <c r="AS703" s="29"/>
      <c r="AT703" s="29"/>
      <c r="AU703" s="29"/>
      <c r="AV703" s="29"/>
      <c r="AW703" s="29"/>
      <c r="AX703" s="29"/>
      <c r="AY703" s="29"/>
      <c r="AZ703" s="29"/>
      <c r="BA703" s="29"/>
      <c r="BB703" s="29"/>
      <c r="BC703" s="29"/>
      <c r="BD703" s="29"/>
      <c r="BE703" s="29"/>
      <c r="BF703" s="29"/>
      <c r="BG703" s="29"/>
      <c r="BH703" s="29"/>
      <c r="BI703" s="29"/>
      <c r="BJ703" s="29"/>
      <c r="BK703" s="29"/>
      <c r="BL703" s="29"/>
      <c r="BM703" s="29"/>
      <c r="BN703" s="29"/>
      <c r="BO703" s="29"/>
      <c r="BP703" s="29"/>
      <c r="BQ703" s="29"/>
      <c r="BR703" s="29"/>
      <c r="BS703" s="29"/>
      <c r="BT703" s="29"/>
      <c r="BU703" s="29"/>
      <c r="BV703" s="29"/>
      <c r="BW703" s="29"/>
      <c r="BX703" s="29"/>
      <c r="BY703" s="29"/>
      <c r="BZ703" s="29"/>
      <c r="CA703" s="29"/>
      <c r="CB703" s="29"/>
      <c r="CC703" s="29"/>
      <c r="CD703" s="29"/>
      <c r="CE703" s="29"/>
      <c r="CF703" s="29"/>
      <c r="CG703" s="29"/>
      <c r="CH703" s="29"/>
      <c r="CI703" s="29"/>
      <c r="CJ703" s="29"/>
      <c r="CK703" s="29"/>
      <c r="CL703" s="29"/>
      <c r="CM703" s="29"/>
      <c r="CN703" s="29"/>
      <c r="CO703" s="29"/>
      <c r="CP703" s="29"/>
      <c r="CQ703" s="29"/>
      <c r="CR703" s="29"/>
      <c r="CS703" s="29"/>
      <c r="CT703" s="29"/>
      <c r="CU703" s="29"/>
      <c r="CV703" s="29"/>
      <c r="CW703" s="29"/>
      <c r="CX703" s="29"/>
      <c r="CY703" s="29"/>
      <c r="CZ703" s="29"/>
      <c r="DA703" s="29"/>
      <c r="DB703" s="29"/>
      <c r="DC703" s="29"/>
      <c r="DD703" s="29"/>
      <c r="DE703" s="29"/>
      <c r="DF703" s="29"/>
      <c r="DG703" s="29"/>
      <c r="DH703" s="29"/>
      <c r="DI703" s="29"/>
      <c r="DJ703" s="29"/>
      <c r="DK703" s="29"/>
      <c r="DL703" s="29"/>
      <c r="DM703" s="29"/>
      <c r="DN703" s="29"/>
      <c r="DO703" s="29"/>
      <c r="DP703" s="29"/>
      <c r="DQ703" s="29"/>
      <c r="DR703" s="29"/>
      <c r="DS703" s="29"/>
      <c r="DT703" s="29"/>
      <c r="DU703" s="29"/>
      <c r="DV703" s="29"/>
      <c r="DW703" s="29"/>
      <c r="DX703" s="29"/>
      <c r="DY703" s="29"/>
      <c r="DZ703" s="29"/>
      <c r="EA703" s="29"/>
      <c r="EB703" s="29"/>
      <c r="EC703" s="29"/>
      <c r="ED703" s="29"/>
      <c r="EE703" s="29"/>
      <c r="EF703" s="29"/>
      <c r="EG703" s="29"/>
      <c r="EH703" s="29"/>
      <c r="EI703" s="29"/>
      <c r="EJ703" s="29"/>
      <c r="EK703" s="29"/>
      <c r="EL703" s="29"/>
      <c r="EM703" s="29"/>
      <c r="EN703" s="29"/>
      <c r="EO703" s="29"/>
      <c r="EP703" s="29"/>
      <c r="EQ703" s="29"/>
      <c r="ER703" s="29"/>
      <c r="ES703" s="29"/>
      <c r="ET703" s="29"/>
      <c r="EU703" s="29"/>
      <c r="EV703" s="29"/>
      <c r="EW703" s="29"/>
      <c r="EX703" s="29"/>
      <c r="EY703" s="29"/>
      <c r="EZ703" s="29"/>
      <c r="FA703" s="29"/>
      <c r="FB703" s="29"/>
      <c r="FC703" s="29"/>
      <c r="FD703" s="29"/>
      <c r="FE703" s="29"/>
      <c r="FF703" s="29"/>
      <c r="FG703" s="29"/>
      <c r="FH703" s="29"/>
      <c r="FI703" s="29"/>
      <c r="FJ703" s="29"/>
      <c r="FK703" s="29"/>
      <c r="FL703" s="29"/>
      <c r="FM703" s="29"/>
      <c r="FN703" s="29"/>
      <c r="FO703" s="29"/>
      <c r="FP703" s="29"/>
      <c r="FQ703" s="29"/>
      <c r="FR703" s="29"/>
      <c r="FS703" s="29"/>
      <c r="FT703" s="29"/>
      <c r="FU703" s="29"/>
      <c r="FV703" s="29"/>
      <c r="FW703" s="29"/>
      <c r="FX703" s="29"/>
      <c r="FY703" s="29"/>
      <c r="FZ703" s="29"/>
      <c r="GA703" s="29"/>
      <c r="GB703" s="29"/>
      <c r="GC703" s="29"/>
      <c r="GD703" s="29"/>
      <c r="GE703" s="29"/>
      <c r="GF703" s="29"/>
      <c r="GG703" s="29"/>
      <c r="GH703" s="29"/>
      <c r="GI703" s="29"/>
      <c r="GJ703" s="29"/>
      <c r="GK703" s="29"/>
      <c r="GL703" s="29"/>
      <c r="GM703" s="29"/>
      <c r="GN703" s="29"/>
      <c r="GO703" s="29"/>
      <c r="GP703" s="29"/>
      <c r="GQ703" s="29"/>
      <c r="GR703" s="29"/>
      <c r="GS703" s="29"/>
      <c r="GT703" s="29"/>
      <c r="GU703" s="29"/>
      <c r="GV703" s="29"/>
      <c r="GW703" s="29"/>
      <c r="GX703" s="29"/>
      <c r="GY703" s="29"/>
      <c r="GZ703" s="29"/>
      <c r="HA703" s="29"/>
      <c r="HB703" s="29"/>
      <c r="HC703" s="29"/>
      <c r="HD703" s="29"/>
      <c r="HE703" s="29"/>
      <c r="HF703" s="29"/>
      <c r="HG703" s="29"/>
      <c r="HH703" s="29"/>
      <c r="HI703" s="29"/>
      <c r="HJ703" s="29"/>
      <c r="HK703" s="29"/>
      <c r="HL703" s="29"/>
      <c r="HM703" s="29"/>
      <c r="HN703" s="29"/>
      <c r="HO703" s="29"/>
      <c r="HP703" s="29"/>
      <c r="HQ703" s="29"/>
      <c r="HR703" s="29"/>
      <c r="HS703" s="29"/>
      <c r="HT703" s="29"/>
      <c r="HU703" s="29"/>
      <c r="HV703" s="29"/>
      <c r="HW703" s="29"/>
      <c r="HX703" s="29"/>
      <c r="HY703" s="29"/>
      <c r="HZ703" s="29"/>
      <c r="IA703" s="29"/>
      <c r="IB703" s="29"/>
      <c r="IC703" s="29"/>
      <c r="ID703" s="29"/>
      <c r="IE703" s="29"/>
      <c r="IF703" s="29"/>
      <c r="IG703" s="29"/>
      <c r="IH703" s="29"/>
      <c r="II703" s="29"/>
      <c r="IJ703" s="29"/>
      <c r="IK703" s="29"/>
      <c r="IL703" s="29"/>
      <c r="IM703" s="29"/>
    </row>
    <row r="704" spans="1:247" s="29" customFormat="1" ht="79.5" customHeight="1">
      <c r="A704" s="70">
        <v>16</v>
      </c>
      <c r="B704" s="16" t="s">
        <v>1006</v>
      </c>
      <c r="C704" s="17" t="s">
        <v>1378</v>
      </c>
      <c r="D704" s="256">
        <v>800</v>
      </c>
      <c r="E704" s="17" t="s">
        <v>1430</v>
      </c>
      <c r="F704" s="17" t="s">
        <v>1431</v>
      </c>
      <c r="G704" s="17" t="s">
        <v>1432</v>
      </c>
      <c r="H704" s="17" t="s">
        <v>1023</v>
      </c>
      <c r="I704" s="17" t="s">
        <v>1023</v>
      </c>
    </row>
    <row r="705" spans="1:247" s="29" customFormat="1" ht="83.45" customHeight="1">
      <c r="A705" s="70">
        <v>17</v>
      </c>
      <c r="B705" s="16" t="s">
        <v>1007</v>
      </c>
      <c r="C705" s="17" t="s">
        <v>1378</v>
      </c>
      <c r="D705" s="256">
        <v>3500</v>
      </c>
      <c r="E705" s="17" t="s">
        <v>1409</v>
      </c>
      <c r="F705" s="17" t="s">
        <v>1433</v>
      </c>
      <c r="G705" s="17" t="s">
        <v>1427</v>
      </c>
      <c r="H705" s="17" t="s">
        <v>1023</v>
      </c>
      <c r="I705" s="17" t="s">
        <v>1023</v>
      </c>
    </row>
    <row r="706" spans="1:247" s="29" customFormat="1" ht="93.95" customHeight="1">
      <c r="A706" s="70">
        <v>18</v>
      </c>
      <c r="B706" s="16" t="s">
        <v>1008</v>
      </c>
      <c r="C706" s="17" t="s">
        <v>1378</v>
      </c>
      <c r="D706" s="256">
        <v>300</v>
      </c>
      <c r="E706" s="17" t="s">
        <v>1434</v>
      </c>
      <c r="F706" s="17" t="s">
        <v>1435</v>
      </c>
      <c r="G706" s="17" t="s">
        <v>1436</v>
      </c>
      <c r="H706" s="17" t="s">
        <v>1023</v>
      </c>
      <c r="I706" s="17" t="s">
        <v>1023</v>
      </c>
    </row>
    <row r="707" spans="1:247" s="29" customFormat="1" ht="44.45" customHeight="1">
      <c r="A707" s="70">
        <v>19</v>
      </c>
      <c r="B707" s="223" t="s">
        <v>1439</v>
      </c>
      <c r="C707" s="202" t="s">
        <v>986</v>
      </c>
      <c r="D707" s="288">
        <v>2288</v>
      </c>
      <c r="E707" s="202" t="s">
        <v>1437</v>
      </c>
      <c r="F707" s="17" t="s">
        <v>1438</v>
      </c>
      <c r="G707" s="17"/>
      <c r="H707" s="17"/>
      <c r="I707" s="17"/>
    </row>
    <row r="708" spans="1:247" s="29" customFormat="1" ht="43.5" customHeight="1">
      <c r="A708" s="80"/>
      <c r="B708" s="57" t="s">
        <v>1364</v>
      </c>
      <c r="C708" s="182"/>
      <c r="D708" s="260">
        <f>+SUM(D709:D733)</f>
        <v>35000</v>
      </c>
      <c r="E708" s="182"/>
      <c r="F708" s="182"/>
      <c r="G708" s="182"/>
      <c r="H708" s="182"/>
      <c r="I708" s="182"/>
      <c r="J708" s="36"/>
      <c r="K708" s="36"/>
      <c r="L708" s="36"/>
      <c r="M708" s="36"/>
      <c r="N708" s="36"/>
      <c r="O708" s="36"/>
      <c r="P708" s="36"/>
      <c r="Q708" s="36"/>
      <c r="R708" s="36"/>
      <c r="S708" s="36"/>
      <c r="T708" s="36"/>
      <c r="U708" s="36"/>
      <c r="V708" s="36"/>
      <c r="W708" s="36"/>
      <c r="X708" s="36"/>
      <c r="Y708" s="36"/>
      <c r="Z708" s="36"/>
      <c r="AA708" s="36"/>
      <c r="AB708" s="36"/>
      <c r="AC708" s="36"/>
      <c r="AD708" s="36"/>
      <c r="AE708" s="36"/>
      <c r="AF708" s="36"/>
      <c r="AG708" s="36"/>
      <c r="AH708" s="36"/>
      <c r="AI708" s="36"/>
      <c r="AJ708" s="36"/>
      <c r="AK708" s="36"/>
      <c r="AL708" s="36"/>
      <c r="AM708" s="36"/>
      <c r="AN708" s="35"/>
      <c r="AO708" s="35"/>
      <c r="AP708" s="35"/>
      <c r="AQ708" s="35"/>
      <c r="AR708" s="35"/>
      <c r="AS708" s="35"/>
      <c r="AT708" s="35"/>
      <c r="AU708" s="35"/>
      <c r="AV708" s="35"/>
      <c r="AW708" s="35"/>
      <c r="AX708" s="35"/>
      <c r="AY708" s="35"/>
      <c r="AZ708" s="35"/>
      <c r="BA708" s="35"/>
      <c r="BB708" s="35"/>
      <c r="BC708" s="35"/>
      <c r="BD708" s="35"/>
      <c r="BE708" s="35"/>
      <c r="BF708" s="35"/>
      <c r="BG708" s="35"/>
      <c r="BH708" s="35"/>
      <c r="BI708" s="35"/>
      <c r="BJ708" s="35"/>
      <c r="BK708" s="35"/>
      <c r="BL708" s="35"/>
      <c r="BM708" s="35"/>
      <c r="BN708" s="35"/>
      <c r="BO708" s="35"/>
      <c r="BP708" s="35"/>
      <c r="BQ708" s="35"/>
      <c r="BR708" s="35"/>
      <c r="BS708" s="35"/>
      <c r="BT708" s="35"/>
      <c r="BU708" s="35"/>
      <c r="BV708" s="35"/>
      <c r="BW708" s="35"/>
      <c r="BX708" s="35"/>
      <c r="BY708" s="35"/>
      <c r="BZ708" s="35"/>
      <c r="CA708" s="35"/>
      <c r="CB708" s="35"/>
      <c r="CC708" s="35"/>
      <c r="CD708" s="35"/>
      <c r="CE708" s="35"/>
      <c r="CF708" s="35"/>
      <c r="CG708" s="35"/>
      <c r="CH708" s="35"/>
      <c r="CI708" s="35"/>
      <c r="CJ708" s="35"/>
      <c r="CK708" s="35"/>
      <c r="CL708" s="35"/>
      <c r="CM708" s="35"/>
      <c r="CN708" s="35"/>
      <c r="CO708" s="35"/>
      <c r="CP708" s="35"/>
      <c r="CQ708" s="35"/>
      <c r="CR708" s="35"/>
      <c r="CS708" s="35"/>
      <c r="CT708" s="35"/>
      <c r="CU708" s="35"/>
      <c r="CV708" s="35"/>
      <c r="CW708" s="35"/>
      <c r="CX708" s="35"/>
      <c r="CY708" s="35"/>
      <c r="CZ708" s="35"/>
      <c r="DA708" s="35"/>
      <c r="DB708" s="35"/>
      <c r="DC708" s="35"/>
      <c r="DD708" s="35"/>
      <c r="DE708" s="35"/>
      <c r="DF708" s="35"/>
      <c r="DG708" s="35"/>
      <c r="DH708" s="35"/>
      <c r="DI708" s="35"/>
      <c r="DJ708" s="35"/>
      <c r="DK708" s="35"/>
      <c r="DL708" s="35"/>
      <c r="DM708" s="35"/>
      <c r="DN708" s="35"/>
      <c r="DO708" s="35"/>
      <c r="DP708" s="35"/>
      <c r="DQ708" s="35"/>
      <c r="DR708" s="35"/>
      <c r="DS708" s="35"/>
      <c r="DT708" s="35"/>
      <c r="DU708" s="35"/>
      <c r="DV708" s="35"/>
      <c r="DW708" s="35"/>
      <c r="DX708" s="35"/>
      <c r="DY708" s="35"/>
      <c r="DZ708" s="35"/>
      <c r="EA708" s="35"/>
      <c r="EB708" s="35"/>
      <c r="EC708" s="35"/>
      <c r="ED708" s="35"/>
      <c r="EE708" s="35"/>
      <c r="EF708" s="35"/>
      <c r="EG708" s="35"/>
      <c r="EH708" s="35"/>
      <c r="EI708" s="35"/>
      <c r="EJ708" s="35"/>
      <c r="EK708" s="35"/>
      <c r="EL708" s="35"/>
      <c r="EM708" s="35"/>
      <c r="EN708" s="35"/>
      <c r="EO708" s="35"/>
      <c r="EP708" s="35"/>
      <c r="EQ708" s="35"/>
      <c r="ER708" s="35"/>
      <c r="ES708" s="35"/>
      <c r="ET708" s="35"/>
      <c r="EU708" s="35"/>
      <c r="EV708" s="35"/>
      <c r="EW708" s="35"/>
      <c r="EX708" s="35"/>
      <c r="EY708" s="35"/>
      <c r="EZ708" s="35"/>
      <c r="FA708" s="35"/>
      <c r="FB708" s="35"/>
      <c r="FC708" s="35"/>
      <c r="FD708" s="35"/>
      <c r="FE708" s="35"/>
      <c r="FF708" s="35"/>
      <c r="FG708" s="35"/>
      <c r="FH708" s="35"/>
      <c r="FI708" s="35"/>
      <c r="FJ708" s="35"/>
      <c r="FK708" s="35"/>
      <c r="FL708" s="35"/>
      <c r="FM708" s="35"/>
      <c r="FN708" s="35"/>
      <c r="FO708" s="35"/>
      <c r="FP708" s="35"/>
      <c r="FQ708" s="35"/>
      <c r="FR708" s="35"/>
      <c r="FS708" s="35"/>
      <c r="FT708" s="35"/>
      <c r="FU708" s="35"/>
      <c r="FV708" s="35"/>
      <c r="FW708" s="35"/>
      <c r="FX708" s="35"/>
      <c r="FY708" s="35"/>
      <c r="FZ708" s="35"/>
      <c r="GA708" s="35"/>
      <c r="GB708" s="35"/>
      <c r="GC708" s="35"/>
      <c r="GD708" s="35"/>
      <c r="GE708" s="35"/>
      <c r="GF708" s="35"/>
      <c r="GG708" s="35"/>
      <c r="GH708" s="35"/>
      <c r="GI708" s="35"/>
      <c r="GJ708" s="35"/>
      <c r="GK708" s="35"/>
      <c r="GL708" s="35"/>
      <c r="GM708" s="35"/>
      <c r="GN708" s="35"/>
      <c r="GO708" s="35"/>
      <c r="GP708" s="35"/>
      <c r="GQ708" s="35"/>
      <c r="GR708" s="35"/>
      <c r="GS708" s="35"/>
      <c r="GT708" s="35"/>
      <c r="GU708" s="35"/>
      <c r="GV708" s="35"/>
      <c r="GW708" s="35"/>
      <c r="GX708" s="35"/>
      <c r="GY708" s="35"/>
      <c r="GZ708" s="35"/>
      <c r="HA708" s="35"/>
      <c r="HB708" s="35"/>
      <c r="HC708" s="35"/>
      <c r="HD708" s="35"/>
      <c r="HE708" s="35"/>
      <c r="HF708" s="35"/>
      <c r="HG708" s="35"/>
      <c r="HH708" s="35"/>
      <c r="HI708" s="35"/>
      <c r="HJ708" s="35"/>
      <c r="HK708" s="35"/>
      <c r="HL708" s="35"/>
      <c r="HM708" s="35"/>
      <c r="HN708" s="35"/>
      <c r="HO708" s="35"/>
      <c r="HP708" s="35"/>
      <c r="HQ708" s="35"/>
      <c r="HR708" s="35"/>
      <c r="HS708" s="35"/>
      <c r="HT708" s="35"/>
      <c r="HU708" s="35"/>
      <c r="HV708" s="35"/>
      <c r="HW708" s="35"/>
      <c r="HX708" s="35"/>
      <c r="HY708" s="35"/>
      <c r="HZ708" s="35"/>
      <c r="IA708" s="35"/>
      <c r="IB708" s="35"/>
      <c r="IC708" s="35"/>
      <c r="ID708" s="35"/>
      <c r="IE708" s="35"/>
      <c r="IF708" s="35"/>
      <c r="IG708" s="35"/>
      <c r="IH708" s="35"/>
      <c r="II708" s="35"/>
      <c r="IJ708" s="35"/>
      <c r="IK708" s="35"/>
      <c r="IL708" s="35"/>
      <c r="IM708" s="35"/>
    </row>
    <row r="709" spans="1:247" s="29" customFormat="1" ht="81.599999999999994" customHeight="1">
      <c r="A709" s="17">
        <v>1</v>
      </c>
      <c r="B709" s="16" t="s">
        <v>1013</v>
      </c>
      <c r="C709" s="17" t="s">
        <v>1372</v>
      </c>
      <c r="D709" s="256">
        <v>12000</v>
      </c>
      <c r="E709" s="17" t="s">
        <v>1014</v>
      </c>
      <c r="F709" s="17" t="s">
        <v>1015</v>
      </c>
      <c r="G709" s="17" t="s">
        <v>1016</v>
      </c>
      <c r="H709" s="17" t="s">
        <v>1017</v>
      </c>
      <c r="I709" s="17" t="s">
        <v>1018</v>
      </c>
    </row>
    <row r="710" spans="1:247" s="29" customFormat="1" ht="46.5" customHeight="1">
      <c r="A710" s="17">
        <v>2</v>
      </c>
      <c r="B710" s="16" t="s">
        <v>1019</v>
      </c>
      <c r="C710" s="17" t="s">
        <v>1373</v>
      </c>
      <c r="D710" s="256">
        <v>500</v>
      </c>
      <c r="E710" s="17" t="s">
        <v>1020</v>
      </c>
      <c r="F710" s="17" t="s">
        <v>1021</v>
      </c>
      <c r="G710" s="17" t="s">
        <v>1022</v>
      </c>
      <c r="H710" s="17" t="s">
        <v>1023</v>
      </c>
      <c r="I710" s="17" t="s">
        <v>1023</v>
      </c>
    </row>
    <row r="711" spans="1:247" s="29" customFormat="1" ht="51.6" customHeight="1">
      <c r="A711" s="17">
        <v>3</v>
      </c>
      <c r="B711" s="16" t="s">
        <v>1024</v>
      </c>
      <c r="C711" s="17" t="s">
        <v>1374</v>
      </c>
      <c r="D711" s="256">
        <v>400</v>
      </c>
      <c r="E711" s="17" t="s">
        <v>1025</v>
      </c>
      <c r="F711" s="17" t="s">
        <v>1021</v>
      </c>
      <c r="G711" s="17" t="s">
        <v>1026</v>
      </c>
      <c r="H711" s="17" t="s">
        <v>1023</v>
      </c>
      <c r="I711" s="17" t="s">
        <v>1023</v>
      </c>
    </row>
    <row r="712" spans="1:247" s="29" customFormat="1" ht="49.5" customHeight="1">
      <c r="A712" s="17">
        <v>4</v>
      </c>
      <c r="B712" s="16" t="s">
        <v>1027</v>
      </c>
      <c r="C712" s="17" t="s">
        <v>1373</v>
      </c>
      <c r="D712" s="256">
        <v>500</v>
      </c>
      <c r="E712" s="17" t="s">
        <v>1028</v>
      </c>
      <c r="F712" s="17" t="s">
        <v>1021</v>
      </c>
      <c r="G712" s="17" t="s">
        <v>1029</v>
      </c>
      <c r="H712" s="17" t="s">
        <v>1023</v>
      </c>
      <c r="I712" s="17" t="s">
        <v>1023</v>
      </c>
    </row>
    <row r="713" spans="1:247" s="29" customFormat="1" ht="68.45" customHeight="1">
      <c r="A713" s="17">
        <v>5</v>
      </c>
      <c r="B713" s="16" t="s">
        <v>1375</v>
      </c>
      <c r="C713" s="17" t="s">
        <v>1376</v>
      </c>
      <c r="D713" s="256">
        <v>2200</v>
      </c>
      <c r="E713" s="17" t="s">
        <v>1031</v>
      </c>
      <c r="F713" s="17" t="s">
        <v>1021</v>
      </c>
      <c r="G713" s="17" t="s">
        <v>1032</v>
      </c>
      <c r="H713" s="17" t="s">
        <v>1023</v>
      </c>
      <c r="I713" s="17" t="s">
        <v>1023</v>
      </c>
    </row>
    <row r="714" spans="1:247" s="29" customFormat="1" ht="45">
      <c r="A714" s="17">
        <v>6</v>
      </c>
      <c r="B714" s="16" t="s">
        <v>1377</v>
      </c>
      <c r="C714" s="17" t="s">
        <v>1378</v>
      </c>
      <c r="D714" s="256">
        <v>2500</v>
      </c>
      <c r="E714" s="17" t="s">
        <v>1031</v>
      </c>
      <c r="F714" s="17" t="s">
        <v>1021</v>
      </c>
      <c r="G714" s="17" t="s">
        <v>1034</v>
      </c>
      <c r="H714" s="17" t="s">
        <v>1023</v>
      </c>
      <c r="I714" s="17" t="s">
        <v>1023</v>
      </c>
    </row>
    <row r="715" spans="1:247" s="29" customFormat="1" ht="60">
      <c r="A715" s="17">
        <v>7</v>
      </c>
      <c r="B715" s="16" t="s">
        <v>1035</v>
      </c>
      <c r="C715" s="17" t="s">
        <v>1374</v>
      </c>
      <c r="D715" s="256">
        <v>600</v>
      </c>
      <c r="E715" s="17" t="s">
        <v>1036</v>
      </c>
      <c r="F715" s="17" t="s">
        <v>1037</v>
      </c>
      <c r="G715" s="17" t="s">
        <v>1038</v>
      </c>
      <c r="H715" s="17" t="s">
        <v>1023</v>
      </c>
      <c r="I715" s="17" t="s">
        <v>1023</v>
      </c>
    </row>
    <row r="716" spans="1:247" s="29" customFormat="1" ht="60">
      <c r="A716" s="17">
        <v>8</v>
      </c>
      <c r="B716" s="16" t="s">
        <v>1039</v>
      </c>
      <c r="C716" s="17" t="s">
        <v>1372</v>
      </c>
      <c r="D716" s="256">
        <v>1000</v>
      </c>
      <c r="E716" s="17" t="s">
        <v>1040</v>
      </c>
      <c r="F716" s="17" t="s">
        <v>1041</v>
      </c>
      <c r="G716" s="17" t="s">
        <v>1042</v>
      </c>
      <c r="H716" s="17" t="s">
        <v>1023</v>
      </c>
      <c r="I716" s="17" t="s">
        <v>1023</v>
      </c>
    </row>
    <row r="717" spans="1:247" s="29" customFormat="1" ht="45">
      <c r="A717" s="17">
        <v>9</v>
      </c>
      <c r="B717" s="16" t="s">
        <v>1043</v>
      </c>
      <c r="C717" s="17" t="s">
        <v>1373</v>
      </c>
      <c r="D717" s="256">
        <v>1500</v>
      </c>
      <c r="E717" s="17" t="s">
        <v>1044</v>
      </c>
      <c r="F717" s="17" t="s">
        <v>1045</v>
      </c>
      <c r="G717" s="17" t="s">
        <v>1046</v>
      </c>
      <c r="H717" s="17" t="s">
        <v>1023</v>
      </c>
      <c r="I717" s="17" t="s">
        <v>1023</v>
      </c>
    </row>
    <row r="718" spans="1:247" s="29" customFormat="1" ht="41.45" customHeight="1">
      <c r="A718" s="17">
        <v>10</v>
      </c>
      <c r="B718" s="16" t="s">
        <v>1047</v>
      </c>
      <c r="C718" s="17" t="s">
        <v>1373</v>
      </c>
      <c r="D718" s="256">
        <v>1200</v>
      </c>
      <c r="E718" s="17" t="s">
        <v>1048</v>
      </c>
      <c r="F718" s="17" t="s">
        <v>1049</v>
      </c>
      <c r="G718" s="17" t="s">
        <v>1050</v>
      </c>
      <c r="H718" s="17" t="s">
        <v>1023</v>
      </c>
      <c r="I718" s="17" t="s">
        <v>1023</v>
      </c>
    </row>
    <row r="719" spans="1:247" s="29" customFormat="1" ht="45">
      <c r="A719" s="17">
        <v>11</v>
      </c>
      <c r="B719" s="16" t="s">
        <v>1051</v>
      </c>
      <c r="C719" s="17" t="s">
        <v>1378</v>
      </c>
      <c r="D719" s="256">
        <v>1300</v>
      </c>
      <c r="E719" s="17" t="s">
        <v>1052</v>
      </c>
      <c r="F719" s="17" t="s">
        <v>1053</v>
      </c>
      <c r="G719" s="17" t="s">
        <v>1054</v>
      </c>
      <c r="H719" s="17" t="s">
        <v>1023</v>
      </c>
      <c r="I719" s="17" t="s">
        <v>1023</v>
      </c>
    </row>
    <row r="720" spans="1:247" s="29" customFormat="1" ht="42.6" customHeight="1">
      <c r="A720" s="17">
        <v>12</v>
      </c>
      <c r="B720" s="16" t="s">
        <v>1055</v>
      </c>
      <c r="C720" s="17" t="s">
        <v>1378</v>
      </c>
      <c r="D720" s="256">
        <v>2000</v>
      </c>
      <c r="E720" s="17" t="s">
        <v>1056</v>
      </c>
      <c r="F720" s="17" t="s">
        <v>1057</v>
      </c>
      <c r="G720" s="17" t="s">
        <v>1058</v>
      </c>
      <c r="H720" s="17" t="s">
        <v>1023</v>
      </c>
      <c r="I720" s="17" t="s">
        <v>1023</v>
      </c>
    </row>
    <row r="721" spans="1:39" s="29" customFormat="1" ht="75">
      <c r="A721" s="17">
        <v>13</v>
      </c>
      <c r="B721" s="16" t="s">
        <v>1059</v>
      </c>
      <c r="C721" s="17" t="s">
        <v>1378</v>
      </c>
      <c r="D721" s="256">
        <v>1500</v>
      </c>
      <c r="E721" s="17" t="s">
        <v>2908</v>
      </c>
      <c r="F721" s="17" t="s">
        <v>1060</v>
      </c>
      <c r="G721" s="17" t="s">
        <v>1061</v>
      </c>
      <c r="H721" s="17" t="s">
        <v>1023</v>
      </c>
      <c r="I721" s="17" t="s">
        <v>1023</v>
      </c>
    </row>
    <row r="722" spans="1:39" s="29" customFormat="1" ht="66" customHeight="1">
      <c r="A722" s="17">
        <v>14</v>
      </c>
      <c r="B722" s="16" t="s">
        <v>1062</v>
      </c>
      <c r="C722" s="17" t="s">
        <v>1378</v>
      </c>
      <c r="D722" s="256">
        <v>600</v>
      </c>
      <c r="E722" s="17" t="s">
        <v>1063</v>
      </c>
      <c r="F722" s="17" t="s">
        <v>1041</v>
      </c>
      <c r="G722" s="17" t="s">
        <v>1064</v>
      </c>
      <c r="H722" s="17" t="s">
        <v>1023</v>
      </c>
      <c r="I722" s="17" t="s">
        <v>1023</v>
      </c>
    </row>
    <row r="723" spans="1:39" s="29" customFormat="1" ht="120">
      <c r="A723" s="17">
        <v>15</v>
      </c>
      <c r="B723" s="16" t="s">
        <v>1379</v>
      </c>
      <c r="C723" s="17" t="s">
        <v>1373</v>
      </c>
      <c r="D723" s="256">
        <v>2000</v>
      </c>
      <c r="E723" s="17" t="s">
        <v>1066</v>
      </c>
      <c r="F723" s="17" t="s">
        <v>1021</v>
      </c>
      <c r="G723" s="17" t="s">
        <v>1067</v>
      </c>
      <c r="H723" s="17" t="s">
        <v>1023</v>
      </c>
      <c r="I723" s="17" t="s">
        <v>1023</v>
      </c>
    </row>
    <row r="724" spans="1:39" s="29" customFormat="1" ht="38.450000000000003" customHeight="1">
      <c r="A724" s="17">
        <v>16</v>
      </c>
      <c r="B724" s="16" t="s">
        <v>1068</v>
      </c>
      <c r="C724" s="17" t="s">
        <v>1373</v>
      </c>
      <c r="D724" s="256">
        <v>1200</v>
      </c>
      <c r="E724" s="17" t="s">
        <v>1069</v>
      </c>
      <c r="F724" s="17" t="s">
        <v>1021</v>
      </c>
      <c r="G724" s="17" t="s">
        <v>1070</v>
      </c>
      <c r="H724" s="17" t="s">
        <v>1023</v>
      </c>
      <c r="I724" s="17" t="s">
        <v>1023</v>
      </c>
    </row>
    <row r="725" spans="1:39" s="29" customFormat="1" ht="75">
      <c r="A725" s="17">
        <v>17</v>
      </c>
      <c r="B725" s="16" t="s">
        <v>1380</v>
      </c>
      <c r="C725" s="17" t="s">
        <v>1373</v>
      </c>
      <c r="D725" s="256">
        <v>1000</v>
      </c>
      <c r="E725" s="17" t="s">
        <v>1072</v>
      </c>
      <c r="F725" s="17" t="s">
        <v>1021</v>
      </c>
      <c r="G725" s="17" t="s">
        <v>1073</v>
      </c>
      <c r="H725" s="17" t="s">
        <v>1023</v>
      </c>
      <c r="I725" s="17" t="s">
        <v>1023</v>
      </c>
    </row>
    <row r="726" spans="1:39" s="29" customFormat="1" ht="60">
      <c r="A726" s="17">
        <v>18</v>
      </c>
      <c r="B726" s="16" t="s">
        <v>988</v>
      </c>
      <c r="C726" s="17" t="s">
        <v>1374</v>
      </c>
      <c r="D726" s="256">
        <v>600</v>
      </c>
      <c r="E726" s="17" t="s">
        <v>1381</v>
      </c>
      <c r="F726" s="17" t="s">
        <v>1382</v>
      </c>
      <c r="G726" s="17" t="s">
        <v>1383</v>
      </c>
      <c r="H726" s="17" t="s">
        <v>1023</v>
      </c>
      <c r="I726" s="17" t="s">
        <v>1023</v>
      </c>
    </row>
    <row r="727" spans="1:39" s="29" customFormat="1" ht="45">
      <c r="A727" s="17">
        <v>19</v>
      </c>
      <c r="B727" s="16" t="s">
        <v>991</v>
      </c>
      <c r="C727" s="17" t="s">
        <v>1373</v>
      </c>
      <c r="D727" s="256">
        <v>300</v>
      </c>
      <c r="E727" s="17" t="s">
        <v>1384</v>
      </c>
      <c r="F727" s="17" t="s">
        <v>1021</v>
      </c>
      <c r="G727" s="17" t="s">
        <v>1385</v>
      </c>
      <c r="H727" s="17" t="s">
        <v>1023</v>
      </c>
      <c r="I727" s="17" t="s">
        <v>1023</v>
      </c>
    </row>
    <row r="728" spans="1:39" s="29" customFormat="1" ht="45">
      <c r="A728" s="17">
        <v>20</v>
      </c>
      <c r="B728" s="16" t="s">
        <v>999</v>
      </c>
      <c r="C728" s="17" t="s">
        <v>1372</v>
      </c>
      <c r="D728" s="256">
        <v>200</v>
      </c>
      <c r="E728" s="17" t="s">
        <v>1386</v>
      </c>
      <c r="F728" s="17" t="s">
        <v>1387</v>
      </c>
      <c r="G728" s="17" t="s">
        <v>1388</v>
      </c>
      <c r="H728" s="17" t="s">
        <v>1023</v>
      </c>
      <c r="I728" s="17" t="s">
        <v>1023</v>
      </c>
    </row>
    <row r="729" spans="1:39" s="29" customFormat="1" ht="60">
      <c r="A729" s="17">
        <v>21</v>
      </c>
      <c r="B729" s="16" t="s">
        <v>1005</v>
      </c>
      <c r="C729" s="17" t="s">
        <v>1378</v>
      </c>
      <c r="D729" s="256">
        <v>600</v>
      </c>
      <c r="E729" s="17" t="s">
        <v>1052</v>
      </c>
      <c r="F729" s="17" t="s">
        <v>1389</v>
      </c>
      <c r="G729" s="17" t="s">
        <v>1390</v>
      </c>
      <c r="H729" s="17" t="s">
        <v>1023</v>
      </c>
      <c r="I729" s="17" t="s">
        <v>1023</v>
      </c>
    </row>
    <row r="730" spans="1:39" s="29" customFormat="1" ht="54.95" customHeight="1">
      <c r="A730" s="17">
        <v>22</v>
      </c>
      <c r="B730" s="223" t="s">
        <v>1009</v>
      </c>
      <c r="C730" s="202" t="s">
        <v>1373</v>
      </c>
      <c r="D730" s="288">
        <v>400</v>
      </c>
      <c r="E730" s="17" t="s">
        <v>1391</v>
      </c>
      <c r="F730" s="17" t="s">
        <v>1392</v>
      </c>
      <c r="G730" s="17" t="s">
        <v>1393</v>
      </c>
      <c r="H730" s="17" t="s">
        <v>1023</v>
      </c>
      <c r="I730" s="17" t="s">
        <v>1023</v>
      </c>
    </row>
    <row r="731" spans="1:39" s="29" customFormat="1" ht="60">
      <c r="A731" s="17">
        <v>23</v>
      </c>
      <c r="B731" s="223" t="s">
        <v>1010</v>
      </c>
      <c r="C731" s="202" t="s">
        <v>1378</v>
      </c>
      <c r="D731" s="288">
        <v>400</v>
      </c>
      <c r="E731" s="17" t="s">
        <v>1391</v>
      </c>
      <c r="F731" s="17" t="s">
        <v>1392</v>
      </c>
      <c r="G731" s="17" t="s">
        <v>1393</v>
      </c>
      <c r="H731" s="17" t="s">
        <v>1023</v>
      </c>
      <c r="I731" s="17" t="s">
        <v>1023</v>
      </c>
    </row>
    <row r="732" spans="1:39" s="29" customFormat="1" ht="45">
      <c r="A732" s="17">
        <v>24</v>
      </c>
      <c r="B732" s="223" t="s">
        <v>1011</v>
      </c>
      <c r="C732" s="202" t="s">
        <v>1378</v>
      </c>
      <c r="D732" s="288">
        <v>300</v>
      </c>
      <c r="E732" s="202" t="s">
        <v>1394</v>
      </c>
      <c r="F732" s="17" t="s">
        <v>1395</v>
      </c>
      <c r="G732" s="17" t="s">
        <v>1396</v>
      </c>
      <c r="H732" s="17" t="s">
        <v>1023</v>
      </c>
      <c r="I732" s="17" t="s">
        <v>1023</v>
      </c>
    </row>
    <row r="733" spans="1:39" s="29" customFormat="1" ht="38.450000000000003" customHeight="1">
      <c r="A733" s="17">
        <v>25</v>
      </c>
      <c r="B733" s="223" t="s">
        <v>1012</v>
      </c>
      <c r="C733" s="202" t="s">
        <v>1397</v>
      </c>
      <c r="D733" s="288">
        <v>200</v>
      </c>
      <c r="E733" s="202" t="s">
        <v>1398</v>
      </c>
      <c r="F733" s="17" t="s">
        <v>1395</v>
      </c>
      <c r="G733" s="17" t="s">
        <v>1399</v>
      </c>
      <c r="H733" s="17" t="s">
        <v>1023</v>
      </c>
      <c r="I733" s="17" t="s">
        <v>1023</v>
      </c>
    </row>
    <row r="734" spans="1:39" s="35" customFormat="1" ht="27" customHeight="1">
      <c r="A734" s="182" t="s">
        <v>2825</v>
      </c>
      <c r="B734" s="247" t="s">
        <v>1129</v>
      </c>
      <c r="C734" s="182"/>
      <c r="D734" s="259">
        <f>+D735+D781</f>
        <v>106002</v>
      </c>
      <c r="E734" s="182"/>
      <c r="F734" s="182"/>
      <c r="G734" s="182"/>
      <c r="H734" s="182"/>
      <c r="I734" s="182"/>
      <c r="J734" s="36"/>
      <c r="K734" s="36"/>
      <c r="L734" s="36"/>
      <c r="M734" s="36"/>
      <c r="N734" s="36"/>
      <c r="O734" s="36"/>
      <c r="P734" s="36"/>
      <c r="Q734" s="36"/>
      <c r="R734" s="36"/>
      <c r="S734" s="36"/>
      <c r="T734" s="36"/>
      <c r="U734" s="36"/>
      <c r="V734" s="36"/>
      <c r="W734" s="36"/>
      <c r="X734" s="36"/>
      <c r="Y734" s="36"/>
      <c r="Z734" s="36"/>
      <c r="AA734" s="36"/>
      <c r="AB734" s="36"/>
      <c r="AC734" s="36"/>
      <c r="AD734" s="36"/>
      <c r="AE734" s="36"/>
      <c r="AF734" s="36"/>
      <c r="AG734" s="36"/>
      <c r="AH734" s="36"/>
      <c r="AI734" s="36"/>
      <c r="AJ734" s="36"/>
      <c r="AK734" s="36"/>
      <c r="AL734" s="36"/>
      <c r="AM734" s="36"/>
    </row>
    <row r="735" spans="1:39" s="40" customFormat="1" ht="33" customHeight="1">
      <c r="A735" s="189"/>
      <c r="B735" s="121" t="s">
        <v>1400</v>
      </c>
      <c r="C735" s="189"/>
      <c r="D735" s="260">
        <f>SUM(D736:D780)</f>
        <v>55002</v>
      </c>
      <c r="E735" s="189"/>
      <c r="F735" s="189"/>
      <c r="G735" s="189"/>
      <c r="H735" s="189"/>
      <c r="I735" s="189"/>
      <c r="AC735" s="203"/>
    </row>
    <row r="736" spans="1:39" s="40" customFormat="1" ht="53.45" customHeight="1">
      <c r="A736" s="17">
        <v>1</v>
      </c>
      <c r="B736" s="16" t="s">
        <v>1131</v>
      </c>
      <c r="C736" s="17" t="s">
        <v>1152</v>
      </c>
      <c r="D736" s="256">
        <v>2400</v>
      </c>
      <c r="E736" s="17" t="s">
        <v>1157</v>
      </c>
      <c r="F736" s="17" t="s">
        <v>1158</v>
      </c>
      <c r="G736" s="17" t="s">
        <v>1596</v>
      </c>
      <c r="H736" s="17" t="s">
        <v>1584</v>
      </c>
      <c r="I736" s="17"/>
      <c r="AH736" s="69"/>
      <c r="AI736" s="69"/>
    </row>
    <row r="737" spans="1:35" s="40" customFormat="1" ht="52.5" customHeight="1">
      <c r="A737" s="17">
        <v>2</v>
      </c>
      <c r="B737" s="16" t="s">
        <v>1132</v>
      </c>
      <c r="C737" s="17" t="s">
        <v>1152</v>
      </c>
      <c r="D737" s="286">
        <v>2500</v>
      </c>
      <c r="E737" s="17" t="s">
        <v>1159</v>
      </c>
      <c r="F737" s="17" t="s">
        <v>1160</v>
      </c>
      <c r="G737" s="17" t="s">
        <v>1596</v>
      </c>
      <c r="H737" s="17" t="s">
        <v>1584</v>
      </c>
      <c r="I737" s="17"/>
      <c r="AH737" s="69"/>
      <c r="AI737" s="69"/>
    </row>
    <row r="738" spans="1:35" s="40" customFormat="1" ht="51" customHeight="1">
      <c r="A738" s="17">
        <v>3</v>
      </c>
      <c r="B738" s="16" t="s">
        <v>1133</v>
      </c>
      <c r="C738" s="17" t="s">
        <v>1152</v>
      </c>
      <c r="D738" s="286">
        <v>6000</v>
      </c>
      <c r="E738" s="17" t="s">
        <v>1159</v>
      </c>
      <c r="F738" s="17" t="s">
        <v>1161</v>
      </c>
      <c r="G738" s="17" t="s">
        <v>1596</v>
      </c>
      <c r="H738" s="17" t="s">
        <v>1584</v>
      </c>
      <c r="I738" s="17"/>
      <c r="AH738" s="69"/>
      <c r="AI738" s="69"/>
    </row>
    <row r="739" spans="1:35" s="40" customFormat="1" ht="51.6" customHeight="1">
      <c r="A739" s="17">
        <v>4</v>
      </c>
      <c r="B739" s="16" t="s">
        <v>1578</v>
      </c>
      <c r="C739" s="17" t="s">
        <v>1152</v>
      </c>
      <c r="D739" s="289">
        <v>1000</v>
      </c>
      <c r="E739" s="17" t="s">
        <v>1167</v>
      </c>
      <c r="F739" s="17" t="s">
        <v>1597</v>
      </c>
      <c r="G739" s="17" t="s">
        <v>1222</v>
      </c>
      <c r="H739" s="17" t="s">
        <v>1584</v>
      </c>
      <c r="I739" s="70"/>
      <c r="AH739" s="69"/>
      <c r="AI739" s="69"/>
    </row>
    <row r="740" spans="1:35" s="40" customFormat="1" ht="90.6" customHeight="1">
      <c r="A740" s="17">
        <v>5</v>
      </c>
      <c r="B740" s="16" t="s">
        <v>1577</v>
      </c>
      <c r="C740" s="17" t="s">
        <v>1152</v>
      </c>
      <c r="D740" s="289">
        <v>1300</v>
      </c>
      <c r="E740" s="67" t="s">
        <v>1598</v>
      </c>
      <c r="F740" s="17" t="s">
        <v>1599</v>
      </c>
      <c r="G740" s="17" t="s">
        <v>1600</v>
      </c>
      <c r="H740" s="17" t="s">
        <v>1584</v>
      </c>
      <c r="I740" s="70"/>
      <c r="J740" s="204"/>
      <c r="K740" s="204"/>
      <c r="AH740" s="69"/>
      <c r="AI740" s="69"/>
    </row>
    <row r="741" spans="1:35" s="40" customFormat="1" ht="45.95" customHeight="1">
      <c r="A741" s="17">
        <v>6</v>
      </c>
      <c r="B741" s="16" t="s">
        <v>1134</v>
      </c>
      <c r="C741" s="17" t="s">
        <v>1152</v>
      </c>
      <c r="D741" s="286">
        <v>300</v>
      </c>
      <c r="E741" s="67" t="s">
        <v>1168</v>
      </c>
      <c r="F741" s="17" t="s">
        <v>1688</v>
      </c>
      <c r="G741" s="17" t="s">
        <v>1222</v>
      </c>
      <c r="H741" s="17" t="s">
        <v>1584</v>
      </c>
      <c r="I741" s="17"/>
      <c r="AH741" s="69"/>
      <c r="AI741" s="69"/>
    </row>
    <row r="742" spans="1:35" s="40" customFormat="1" ht="47.45" customHeight="1">
      <c r="A742" s="17">
        <v>7</v>
      </c>
      <c r="B742" s="16" t="s">
        <v>1135</v>
      </c>
      <c r="C742" s="17" t="s">
        <v>1152</v>
      </c>
      <c r="D742" s="286">
        <v>600</v>
      </c>
      <c r="E742" s="17" t="s">
        <v>1169</v>
      </c>
      <c r="F742" s="202" t="s">
        <v>1170</v>
      </c>
      <c r="G742" s="17" t="s">
        <v>1222</v>
      </c>
      <c r="H742" s="17" t="s">
        <v>1584</v>
      </c>
      <c r="I742" s="17"/>
      <c r="AH742" s="69"/>
      <c r="AI742" s="69"/>
    </row>
    <row r="743" spans="1:35" s="40" customFormat="1" ht="83.1" customHeight="1">
      <c r="A743" s="17">
        <v>8</v>
      </c>
      <c r="B743" s="16" t="s">
        <v>1148</v>
      </c>
      <c r="C743" s="17" t="s">
        <v>1172</v>
      </c>
      <c r="D743" s="286">
        <v>350</v>
      </c>
      <c r="E743" s="17" t="s">
        <v>1582</v>
      </c>
      <c r="F743" s="17" t="s">
        <v>1583</v>
      </c>
      <c r="G743" s="17" t="s">
        <v>1232</v>
      </c>
      <c r="H743" s="17" t="s">
        <v>1584</v>
      </c>
      <c r="I743" s="70"/>
      <c r="AH743" s="69"/>
      <c r="AI743" s="69"/>
    </row>
    <row r="744" spans="1:35" s="40" customFormat="1" ht="78.95" customHeight="1">
      <c r="A744" s="17">
        <v>9</v>
      </c>
      <c r="B744" s="16" t="s">
        <v>1585</v>
      </c>
      <c r="C744" s="17" t="s">
        <v>1152</v>
      </c>
      <c r="D744" s="286">
        <v>200</v>
      </c>
      <c r="E744" s="17" t="s">
        <v>1582</v>
      </c>
      <c r="F744" s="17" t="s">
        <v>1586</v>
      </c>
      <c r="G744" s="17" t="s">
        <v>1232</v>
      </c>
      <c r="H744" s="17" t="s">
        <v>1584</v>
      </c>
      <c r="I744" s="70"/>
      <c r="AH744" s="69"/>
      <c r="AI744" s="69"/>
    </row>
    <row r="745" spans="1:35" s="40" customFormat="1" ht="78" customHeight="1">
      <c r="A745" s="17">
        <v>10</v>
      </c>
      <c r="B745" s="16" t="s">
        <v>1550</v>
      </c>
      <c r="C745" s="17" t="s">
        <v>1587</v>
      </c>
      <c r="D745" s="286">
        <v>2600</v>
      </c>
      <c r="E745" s="17" t="s">
        <v>1582</v>
      </c>
      <c r="F745" s="17" t="s">
        <v>1588</v>
      </c>
      <c r="G745" s="17" t="s">
        <v>1232</v>
      </c>
      <c r="H745" s="17" t="s">
        <v>1584</v>
      </c>
      <c r="I745" s="70"/>
      <c r="AH745" s="69"/>
      <c r="AI745" s="69"/>
    </row>
    <row r="746" spans="1:35" s="40" customFormat="1" ht="76.5" customHeight="1">
      <c r="A746" s="17">
        <v>11</v>
      </c>
      <c r="B746" s="16" t="s">
        <v>1549</v>
      </c>
      <c r="C746" s="17" t="s">
        <v>1175</v>
      </c>
      <c r="D746" s="286">
        <v>1600</v>
      </c>
      <c r="E746" s="17" t="s">
        <v>1582</v>
      </c>
      <c r="F746" s="17" t="s">
        <v>1589</v>
      </c>
      <c r="G746" s="17" t="s">
        <v>1232</v>
      </c>
      <c r="H746" s="17" t="s">
        <v>1584</v>
      </c>
      <c r="I746" s="70"/>
      <c r="AH746" s="69"/>
      <c r="AI746" s="69"/>
    </row>
    <row r="747" spans="1:35" s="40" customFormat="1" ht="77.45" customHeight="1">
      <c r="A747" s="17">
        <v>12</v>
      </c>
      <c r="B747" s="16" t="s">
        <v>1548</v>
      </c>
      <c r="C747" s="17" t="s">
        <v>1152</v>
      </c>
      <c r="D747" s="286">
        <v>750</v>
      </c>
      <c r="E747" s="17" t="s">
        <v>1582</v>
      </c>
      <c r="F747" s="17" t="s">
        <v>1590</v>
      </c>
      <c r="G747" s="17" t="s">
        <v>1232</v>
      </c>
      <c r="H747" s="17" t="s">
        <v>1584</v>
      </c>
      <c r="I747" s="70"/>
      <c r="AH747" s="69"/>
      <c r="AI747" s="69"/>
    </row>
    <row r="748" spans="1:35" s="40" customFormat="1" ht="78.95" customHeight="1">
      <c r="A748" s="17">
        <v>13</v>
      </c>
      <c r="B748" s="16" t="s">
        <v>1547</v>
      </c>
      <c r="C748" s="17" t="s">
        <v>1190</v>
      </c>
      <c r="D748" s="286">
        <v>500</v>
      </c>
      <c r="E748" s="17" t="s">
        <v>1582</v>
      </c>
      <c r="F748" s="17" t="s">
        <v>939</v>
      </c>
      <c r="G748" s="17" t="s">
        <v>1232</v>
      </c>
      <c r="H748" s="17" t="s">
        <v>1584</v>
      </c>
      <c r="I748" s="70"/>
      <c r="AH748" s="69"/>
      <c r="AI748" s="69"/>
    </row>
    <row r="749" spans="1:35" s="40" customFormat="1" ht="75" customHeight="1">
      <c r="A749" s="17">
        <v>14</v>
      </c>
      <c r="B749" s="16" t="s">
        <v>1546</v>
      </c>
      <c r="C749" s="17" t="s">
        <v>1178</v>
      </c>
      <c r="D749" s="286">
        <v>1300</v>
      </c>
      <c r="E749" s="17" t="s">
        <v>1582</v>
      </c>
      <c r="F749" s="17" t="s">
        <v>1591</v>
      </c>
      <c r="G749" s="17" t="s">
        <v>1232</v>
      </c>
      <c r="H749" s="17" t="s">
        <v>1584</v>
      </c>
      <c r="I749" s="70"/>
      <c r="AH749" s="69"/>
      <c r="AI749" s="69"/>
    </row>
    <row r="750" spans="1:35" s="40" customFormat="1" ht="78.95" customHeight="1">
      <c r="A750" s="17">
        <v>15</v>
      </c>
      <c r="B750" s="16" t="s">
        <v>1545</v>
      </c>
      <c r="C750" s="17" t="s">
        <v>1183</v>
      </c>
      <c r="D750" s="286">
        <v>1000</v>
      </c>
      <c r="E750" s="17" t="s">
        <v>1582</v>
      </c>
      <c r="F750" s="17" t="s">
        <v>1592</v>
      </c>
      <c r="G750" s="17" t="s">
        <v>1232</v>
      </c>
      <c r="H750" s="17" t="s">
        <v>1584</v>
      </c>
      <c r="I750" s="70"/>
      <c r="AH750" s="69"/>
      <c r="AI750" s="69"/>
    </row>
    <row r="751" spans="1:35" s="71" customFormat="1" ht="80.099999999999994" customHeight="1">
      <c r="A751" s="17">
        <v>16</v>
      </c>
      <c r="B751" s="16" t="s">
        <v>1593</v>
      </c>
      <c r="C751" s="17" t="s">
        <v>1178</v>
      </c>
      <c r="D751" s="286">
        <v>1600</v>
      </c>
      <c r="E751" s="17" t="s">
        <v>1582</v>
      </c>
      <c r="F751" s="17" t="s">
        <v>926</v>
      </c>
      <c r="G751" s="17" t="s">
        <v>1594</v>
      </c>
      <c r="H751" s="17" t="s">
        <v>1584</v>
      </c>
      <c r="I751" s="70"/>
      <c r="AH751" s="205"/>
      <c r="AI751" s="205"/>
    </row>
    <row r="752" spans="1:35" s="40" customFormat="1" ht="78" customHeight="1">
      <c r="A752" s="17">
        <v>17</v>
      </c>
      <c r="B752" s="16" t="s">
        <v>1580</v>
      </c>
      <c r="C752" s="17" t="s">
        <v>1164</v>
      </c>
      <c r="D752" s="286">
        <v>400</v>
      </c>
      <c r="E752" s="17" t="s">
        <v>1582</v>
      </c>
      <c r="F752" s="17" t="s">
        <v>1595</v>
      </c>
      <c r="G752" s="17" t="s">
        <v>1594</v>
      </c>
      <c r="H752" s="17" t="s">
        <v>1584</v>
      </c>
      <c r="I752" s="70"/>
      <c r="AH752" s="69"/>
      <c r="AI752" s="69"/>
    </row>
    <row r="753" spans="1:35" s="40" customFormat="1" ht="78" customHeight="1">
      <c r="A753" s="17">
        <v>18</v>
      </c>
      <c r="B753" s="16" t="s">
        <v>1579</v>
      </c>
      <c r="C753" s="17" t="s">
        <v>1190</v>
      </c>
      <c r="D753" s="286">
        <v>500</v>
      </c>
      <c r="E753" s="17" t="s">
        <v>1153</v>
      </c>
      <c r="F753" s="17" t="s">
        <v>935</v>
      </c>
      <c r="G753" s="17" t="s">
        <v>1594</v>
      </c>
      <c r="H753" s="17" t="s">
        <v>1584</v>
      </c>
      <c r="I753" s="70"/>
      <c r="AH753" s="69"/>
      <c r="AI753" s="69"/>
    </row>
    <row r="754" spans="1:35" s="40" customFormat="1" ht="50.1" customHeight="1">
      <c r="A754" s="17">
        <v>19</v>
      </c>
      <c r="B754" s="16" t="s">
        <v>1576</v>
      </c>
      <c r="C754" s="17" t="s">
        <v>1178</v>
      </c>
      <c r="D754" s="286">
        <v>1300</v>
      </c>
      <c r="E754" s="17" t="s">
        <v>1601</v>
      </c>
      <c r="F754" s="17" t="s">
        <v>1602</v>
      </c>
      <c r="G754" s="17" t="s">
        <v>426</v>
      </c>
      <c r="H754" s="17" t="s">
        <v>1584</v>
      </c>
      <c r="I754" s="70"/>
      <c r="AH754" s="69"/>
      <c r="AI754" s="69"/>
    </row>
    <row r="755" spans="1:35" s="40" customFormat="1" ht="51.6" customHeight="1">
      <c r="A755" s="17">
        <v>20</v>
      </c>
      <c r="B755" s="16" t="s">
        <v>1575</v>
      </c>
      <c r="C755" s="17" t="s">
        <v>1164</v>
      </c>
      <c r="D755" s="286">
        <v>2000</v>
      </c>
      <c r="E755" s="17" t="s">
        <v>1603</v>
      </c>
      <c r="F755" s="17" t="s">
        <v>1604</v>
      </c>
      <c r="G755" s="17" t="s">
        <v>1605</v>
      </c>
      <c r="H755" s="17" t="s">
        <v>1584</v>
      </c>
      <c r="I755" s="70"/>
      <c r="AH755" s="69"/>
      <c r="AI755" s="69"/>
    </row>
    <row r="756" spans="1:35" s="40" customFormat="1" ht="75.599999999999994" customHeight="1">
      <c r="A756" s="17">
        <v>21</v>
      </c>
      <c r="B756" s="16" t="s">
        <v>1606</v>
      </c>
      <c r="C756" s="17" t="s">
        <v>1587</v>
      </c>
      <c r="D756" s="286">
        <v>1700</v>
      </c>
      <c r="E756" s="17" t="s">
        <v>1582</v>
      </c>
      <c r="F756" s="17" t="s">
        <v>1589</v>
      </c>
      <c r="G756" s="17" t="s">
        <v>1605</v>
      </c>
      <c r="H756" s="17" t="s">
        <v>1584</v>
      </c>
      <c r="I756" s="70"/>
      <c r="AH756" s="69"/>
      <c r="AI756" s="69"/>
    </row>
    <row r="757" spans="1:35" s="40" customFormat="1" ht="54" customHeight="1">
      <c r="A757" s="17">
        <v>22</v>
      </c>
      <c r="B757" s="16" t="s">
        <v>1573</v>
      </c>
      <c r="C757" s="17" t="s">
        <v>1190</v>
      </c>
      <c r="D757" s="286">
        <v>1000</v>
      </c>
      <c r="E757" s="17" t="s">
        <v>1607</v>
      </c>
      <c r="F757" s="17" t="s">
        <v>1608</v>
      </c>
      <c r="G757" s="17" t="s">
        <v>1605</v>
      </c>
      <c r="H757" s="17" t="s">
        <v>1584</v>
      </c>
      <c r="I757" s="70"/>
      <c r="AH757" s="69"/>
      <c r="AI757" s="69"/>
    </row>
    <row r="758" spans="1:35" s="40" customFormat="1" ht="51" customHeight="1">
      <c r="A758" s="17">
        <v>23</v>
      </c>
      <c r="B758" s="16" t="s">
        <v>1572</v>
      </c>
      <c r="C758" s="17" t="s">
        <v>1172</v>
      </c>
      <c r="D758" s="286">
        <v>1200</v>
      </c>
      <c r="E758" s="17" t="s">
        <v>1609</v>
      </c>
      <c r="F758" s="17" t="s">
        <v>1610</v>
      </c>
      <c r="G758" s="17" t="s">
        <v>1605</v>
      </c>
      <c r="H758" s="17" t="s">
        <v>1584</v>
      </c>
      <c r="I758" s="70"/>
      <c r="AH758" s="69"/>
      <c r="AI758" s="69"/>
    </row>
    <row r="759" spans="1:35" s="40" customFormat="1" ht="51.6" customHeight="1">
      <c r="A759" s="17">
        <v>24</v>
      </c>
      <c r="B759" s="16" t="s">
        <v>1571</v>
      </c>
      <c r="C759" s="17" t="s">
        <v>1172</v>
      </c>
      <c r="D759" s="286">
        <v>900</v>
      </c>
      <c r="E759" s="17" t="s">
        <v>1611</v>
      </c>
      <c r="F759" s="17" t="s">
        <v>1612</v>
      </c>
      <c r="G759" s="17" t="s">
        <v>1613</v>
      </c>
      <c r="H759" s="17" t="s">
        <v>1584</v>
      </c>
      <c r="I759" s="70"/>
      <c r="AH759" s="69"/>
      <c r="AI759" s="69"/>
    </row>
    <row r="760" spans="1:35" s="40" customFormat="1" ht="52.5" customHeight="1">
      <c r="A760" s="17">
        <v>25</v>
      </c>
      <c r="B760" s="16" t="s">
        <v>1570</v>
      </c>
      <c r="C760" s="17" t="s">
        <v>1172</v>
      </c>
      <c r="D760" s="286">
        <v>1500</v>
      </c>
      <c r="E760" s="17" t="s">
        <v>1614</v>
      </c>
      <c r="F760" s="17" t="s">
        <v>1615</v>
      </c>
      <c r="G760" s="17" t="s">
        <v>1605</v>
      </c>
      <c r="H760" s="17" t="s">
        <v>1584</v>
      </c>
      <c r="I760" s="70"/>
      <c r="AH760" s="69"/>
      <c r="AI760" s="69"/>
    </row>
    <row r="761" spans="1:35" s="40" customFormat="1" ht="76.5" customHeight="1">
      <c r="A761" s="17">
        <v>26</v>
      </c>
      <c r="B761" s="16" t="s">
        <v>1569</v>
      </c>
      <c r="C761" s="17" t="s">
        <v>1587</v>
      </c>
      <c r="D761" s="286">
        <v>150</v>
      </c>
      <c r="E761" s="17" t="s">
        <v>1582</v>
      </c>
      <c r="F761" s="17" t="s">
        <v>1616</v>
      </c>
      <c r="G761" s="17" t="s">
        <v>1605</v>
      </c>
      <c r="H761" s="17" t="s">
        <v>1584</v>
      </c>
      <c r="I761" s="70"/>
      <c r="AH761" s="69"/>
      <c r="AI761" s="69"/>
    </row>
    <row r="762" spans="1:35" s="40" customFormat="1" ht="80.099999999999994" customHeight="1">
      <c r="A762" s="17">
        <v>27</v>
      </c>
      <c r="B762" s="16" t="s">
        <v>1568</v>
      </c>
      <c r="C762" s="17" t="s">
        <v>1190</v>
      </c>
      <c r="D762" s="286">
        <v>700</v>
      </c>
      <c r="E762" s="17" t="s">
        <v>1153</v>
      </c>
      <c r="F762" s="17" t="s">
        <v>1590</v>
      </c>
      <c r="G762" s="17" t="s">
        <v>1605</v>
      </c>
      <c r="H762" s="17" t="s">
        <v>1584</v>
      </c>
      <c r="I762" s="70"/>
      <c r="AH762" s="69"/>
      <c r="AI762" s="69"/>
    </row>
    <row r="763" spans="1:35" s="40" customFormat="1" ht="45">
      <c r="A763" s="17">
        <v>28</v>
      </c>
      <c r="B763" s="16" t="s">
        <v>1566</v>
      </c>
      <c r="C763" s="17" t="s">
        <v>1178</v>
      </c>
      <c r="D763" s="286">
        <v>2000</v>
      </c>
      <c r="E763" s="17" t="s">
        <v>1153</v>
      </c>
      <c r="F763" s="17" t="s">
        <v>1193</v>
      </c>
      <c r="G763" s="17" t="s">
        <v>1605</v>
      </c>
      <c r="H763" s="17" t="s">
        <v>1584</v>
      </c>
      <c r="I763" s="70"/>
      <c r="AH763" s="69"/>
      <c r="AI763" s="69"/>
    </row>
    <row r="764" spans="1:35" s="40" customFormat="1" ht="45">
      <c r="A764" s="17">
        <v>29</v>
      </c>
      <c r="B764" s="16" t="s">
        <v>1565</v>
      </c>
      <c r="C764" s="17" t="s">
        <v>1172</v>
      </c>
      <c r="D764" s="286">
        <v>2400</v>
      </c>
      <c r="E764" s="17" t="s">
        <v>1609</v>
      </c>
      <c r="F764" s="17" t="s">
        <v>1617</v>
      </c>
      <c r="G764" s="17" t="s">
        <v>1605</v>
      </c>
      <c r="H764" s="17" t="s">
        <v>1584</v>
      </c>
      <c r="I764" s="70"/>
      <c r="AH764" s="69"/>
      <c r="AI764" s="69"/>
    </row>
    <row r="765" spans="1:35" s="40" customFormat="1" ht="80.45" customHeight="1">
      <c r="A765" s="17">
        <v>30</v>
      </c>
      <c r="B765" s="16" t="s">
        <v>1564</v>
      </c>
      <c r="C765" s="17" t="s">
        <v>1152</v>
      </c>
      <c r="D765" s="286">
        <v>800</v>
      </c>
      <c r="E765" s="17" t="s">
        <v>1618</v>
      </c>
      <c r="F765" s="17" t="s">
        <v>1619</v>
      </c>
      <c r="G765" s="17" t="s">
        <v>1605</v>
      </c>
      <c r="H765" s="17" t="s">
        <v>1584</v>
      </c>
      <c r="I765" s="70"/>
      <c r="AH765" s="69"/>
      <c r="AI765" s="69"/>
    </row>
    <row r="766" spans="1:35" s="40" customFormat="1" ht="74.45" customHeight="1">
      <c r="A766" s="17">
        <v>31</v>
      </c>
      <c r="B766" s="16" t="s">
        <v>1563</v>
      </c>
      <c r="C766" s="17" t="s">
        <v>1175</v>
      </c>
      <c r="D766" s="286">
        <v>800</v>
      </c>
      <c r="E766" s="17" t="s">
        <v>1582</v>
      </c>
      <c r="F766" s="17" t="s">
        <v>1619</v>
      </c>
      <c r="G766" s="17" t="s">
        <v>1605</v>
      </c>
      <c r="H766" s="17" t="s">
        <v>1584</v>
      </c>
      <c r="I766" s="70"/>
      <c r="AH766" s="69"/>
      <c r="AI766" s="69"/>
    </row>
    <row r="767" spans="1:35" s="40" customFormat="1" ht="76.5" customHeight="1">
      <c r="A767" s="17">
        <v>32</v>
      </c>
      <c r="B767" s="16" t="s">
        <v>1562</v>
      </c>
      <c r="C767" s="17" t="s">
        <v>1620</v>
      </c>
      <c r="D767" s="286">
        <v>800</v>
      </c>
      <c r="E767" s="17" t="s">
        <v>1582</v>
      </c>
      <c r="F767" s="17" t="s">
        <v>1619</v>
      </c>
      <c r="G767" s="17" t="s">
        <v>1605</v>
      </c>
      <c r="H767" s="17" t="s">
        <v>1584</v>
      </c>
      <c r="I767" s="17"/>
      <c r="AH767" s="69"/>
      <c r="AI767" s="69"/>
    </row>
    <row r="768" spans="1:35" s="40" customFormat="1" ht="51.95" customHeight="1">
      <c r="A768" s="17">
        <v>33</v>
      </c>
      <c r="B768" s="16" t="s">
        <v>1687</v>
      </c>
      <c r="C768" s="17" t="s">
        <v>1178</v>
      </c>
      <c r="D768" s="286">
        <v>1500</v>
      </c>
      <c r="E768" s="17" t="s">
        <v>1621</v>
      </c>
      <c r="F768" s="17" t="s">
        <v>1622</v>
      </c>
      <c r="G768" s="17" t="s">
        <v>1605</v>
      </c>
      <c r="H768" s="17" t="s">
        <v>1584</v>
      </c>
      <c r="I768" s="70"/>
      <c r="AH768" s="69"/>
      <c r="AI768" s="69"/>
    </row>
    <row r="769" spans="1:35" s="40" customFormat="1" ht="48.6" customHeight="1">
      <c r="A769" s="17">
        <v>34</v>
      </c>
      <c r="B769" s="16" t="s">
        <v>1561</v>
      </c>
      <c r="C769" s="17" t="s">
        <v>1178</v>
      </c>
      <c r="D769" s="286">
        <v>2500</v>
      </c>
      <c r="E769" s="17" t="s">
        <v>1153</v>
      </c>
      <c r="F769" s="17" t="s">
        <v>1193</v>
      </c>
      <c r="G769" s="17" t="s">
        <v>1605</v>
      </c>
      <c r="H769" s="17" t="s">
        <v>1584</v>
      </c>
      <c r="I769" s="70"/>
      <c r="AH769" s="69"/>
      <c r="AI769" s="69"/>
    </row>
    <row r="770" spans="1:35" s="40" customFormat="1" ht="49.5" customHeight="1">
      <c r="A770" s="17">
        <v>35</v>
      </c>
      <c r="B770" s="16" t="s">
        <v>1559</v>
      </c>
      <c r="C770" s="17" t="s">
        <v>1178</v>
      </c>
      <c r="D770" s="286">
        <v>1000</v>
      </c>
      <c r="E770" s="17" t="s">
        <v>1623</v>
      </c>
      <c r="F770" s="17" t="s">
        <v>1624</v>
      </c>
      <c r="G770" s="17" t="s">
        <v>1605</v>
      </c>
      <c r="H770" s="17" t="s">
        <v>1584</v>
      </c>
      <c r="I770" s="70"/>
      <c r="AH770" s="69"/>
      <c r="AI770" s="69"/>
    </row>
    <row r="771" spans="1:35" s="40" customFormat="1" ht="48.95" customHeight="1">
      <c r="A771" s="17">
        <v>36</v>
      </c>
      <c r="B771" s="16" t="s">
        <v>1558</v>
      </c>
      <c r="C771" s="17" t="s">
        <v>1164</v>
      </c>
      <c r="D771" s="286">
        <v>2400</v>
      </c>
      <c r="E771" s="17" t="s">
        <v>1609</v>
      </c>
      <c r="F771" s="17" t="s">
        <v>1625</v>
      </c>
      <c r="G771" s="17" t="s">
        <v>1605</v>
      </c>
      <c r="H771" s="17" t="s">
        <v>1584</v>
      </c>
      <c r="I771" s="70"/>
      <c r="AH771" s="69"/>
      <c r="AI771" s="69"/>
    </row>
    <row r="772" spans="1:35" s="40" customFormat="1" ht="90">
      <c r="A772" s="17">
        <v>37</v>
      </c>
      <c r="B772" s="16" t="s">
        <v>1557</v>
      </c>
      <c r="C772" s="17" t="s">
        <v>1164</v>
      </c>
      <c r="D772" s="286">
        <v>400</v>
      </c>
      <c r="E772" s="17" t="s">
        <v>1582</v>
      </c>
      <c r="F772" s="17" t="s">
        <v>1595</v>
      </c>
      <c r="G772" s="17" t="s">
        <v>1605</v>
      </c>
      <c r="H772" s="17" t="s">
        <v>1584</v>
      </c>
      <c r="I772" s="70"/>
      <c r="AH772" s="69"/>
      <c r="AI772" s="69"/>
    </row>
    <row r="773" spans="1:35" s="40" customFormat="1" ht="45">
      <c r="A773" s="17">
        <v>38</v>
      </c>
      <c r="B773" s="16" t="s">
        <v>1567</v>
      </c>
      <c r="C773" s="17" t="s">
        <v>1172</v>
      </c>
      <c r="D773" s="286">
        <v>2400</v>
      </c>
      <c r="E773" s="17" t="s">
        <v>1609</v>
      </c>
      <c r="F773" s="17" t="s">
        <v>1617</v>
      </c>
      <c r="G773" s="17" t="s">
        <v>1605</v>
      </c>
      <c r="H773" s="17" t="s">
        <v>1584</v>
      </c>
      <c r="I773" s="70"/>
      <c r="AH773" s="69"/>
      <c r="AI773" s="69"/>
    </row>
    <row r="774" spans="1:35" s="40" customFormat="1" ht="78.95" customHeight="1">
      <c r="A774" s="17">
        <v>39</v>
      </c>
      <c r="B774" s="16" t="s">
        <v>1556</v>
      </c>
      <c r="C774" s="17" t="s">
        <v>1587</v>
      </c>
      <c r="D774" s="286">
        <v>150</v>
      </c>
      <c r="E774" s="17" t="s">
        <v>1582</v>
      </c>
      <c r="F774" s="17" t="s">
        <v>1616</v>
      </c>
      <c r="G774" s="17" t="s">
        <v>1605</v>
      </c>
      <c r="H774" s="17" t="s">
        <v>1584</v>
      </c>
      <c r="I774" s="70"/>
      <c r="AH774" s="69"/>
      <c r="AI774" s="69"/>
    </row>
    <row r="775" spans="1:35" s="40" customFormat="1" ht="78.95" customHeight="1">
      <c r="A775" s="17">
        <v>40</v>
      </c>
      <c r="B775" s="16" t="s">
        <v>1555</v>
      </c>
      <c r="C775" s="17" t="s">
        <v>1587</v>
      </c>
      <c r="D775" s="286">
        <v>150</v>
      </c>
      <c r="E775" s="17" t="s">
        <v>1582</v>
      </c>
      <c r="F775" s="17" t="s">
        <v>1616</v>
      </c>
      <c r="G775" s="17" t="s">
        <v>1605</v>
      </c>
      <c r="H775" s="17" t="s">
        <v>1584</v>
      </c>
      <c r="I775" s="70"/>
      <c r="AH775" s="69"/>
      <c r="AI775" s="69"/>
    </row>
    <row r="776" spans="1:35" s="40" customFormat="1" ht="82.5" customHeight="1">
      <c r="A776" s="17">
        <v>41</v>
      </c>
      <c r="B776" s="16" t="s">
        <v>1554</v>
      </c>
      <c r="C776" s="17" t="s">
        <v>1587</v>
      </c>
      <c r="D776" s="286">
        <v>150</v>
      </c>
      <c r="E776" s="17" t="s">
        <v>1582</v>
      </c>
      <c r="F776" s="17" t="s">
        <v>1616</v>
      </c>
      <c r="G776" s="17" t="s">
        <v>1605</v>
      </c>
      <c r="H776" s="17" t="s">
        <v>1584</v>
      </c>
      <c r="I776" s="70"/>
      <c r="AH776" s="69"/>
      <c r="AI776" s="69"/>
    </row>
    <row r="777" spans="1:35" s="40" customFormat="1" ht="51" customHeight="1">
      <c r="A777" s="17">
        <v>42</v>
      </c>
      <c r="B777" s="16" t="s">
        <v>1553</v>
      </c>
      <c r="C777" s="17" t="s">
        <v>1190</v>
      </c>
      <c r="D777" s="286">
        <v>150</v>
      </c>
      <c r="E777" s="17" t="s">
        <v>1607</v>
      </c>
      <c r="F777" s="17" t="s">
        <v>1626</v>
      </c>
      <c r="G777" s="17" t="s">
        <v>1605</v>
      </c>
      <c r="H777" s="17" t="s">
        <v>1584</v>
      </c>
      <c r="I777" s="70"/>
      <c r="AH777" s="69"/>
      <c r="AI777" s="69"/>
    </row>
    <row r="778" spans="1:35" s="209" customFormat="1" ht="52.5" customHeight="1">
      <c r="A778" s="17">
        <v>43</v>
      </c>
      <c r="B778" s="249" t="s">
        <v>1552</v>
      </c>
      <c r="C778" s="206" t="s">
        <v>1164</v>
      </c>
      <c r="D778" s="286">
        <v>400</v>
      </c>
      <c r="E778" s="206" t="s">
        <v>1614</v>
      </c>
      <c r="F778" s="206" t="s">
        <v>1627</v>
      </c>
      <c r="G778" s="17" t="s">
        <v>1605</v>
      </c>
      <c r="H778" s="17" t="s">
        <v>1584</v>
      </c>
      <c r="I778" s="207"/>
      <c r="J778" s="208"/>
      <c r="K778" s="208"/>
      <c r="AH778" s="69"/>
      <c r="AI778" s="69"/>
    </row>
    <row r="779" spans="1:35" s="40" customFormat="1" ht="90">
      <c r="A779" s="17">
        <v>44</v>
      </c>
      <c r="B779" s="16" t="s">
        <v>1628</v>
      </c>
      <c r="C779" s="17" t="s">
        <v>1175</v>
      </c>
      <c r="D779" s="286">
        <v>200</v>
      </c>
      <c r="E779" s="17" t="s">
        <v>1582</v>
      </c>
      <c r="F779" s="17" t="s">
        <v>1629</v>
      </c>
      <c r="G779" s="17" t="s">
        <v>1605</v>
      </c>
      <c r="H779" s="17" t="s">
        <v>1584</v>
      </c>
      <c r="I779" s="70"/>
      <c r="AH779" s="69"/>
      <c r="AI779" s="69"/>
    </row>
    <row r="780" spans="1:35" s="40" customFormat="1" ht="25.5" customHeight="1">
      <c r="A780" s="17">
        <v>45</v>
      </c>
      <c r="B780" s="16" t="s">
        <v>1630</v>
      </c>
      <c r="C780" s="17" t="s">
        <v>1129</v>
      </c>
      <c r="D780" s="256">
        <v>1452</v>
      </c>
      <c r="E780" s="67"/>
      <c r="F780" s="17"/>
      <c r="G780" s="296"/>
      <c r="H780" s="17"/>
      <c r="I780" s="70"/>
    </row>
    <row r="781" spans="1:35" s="125" customFormat="1" ht="25.5" customHeight="1">
      <c r="A781" s="210"/>
      <c r="B781" s="250" t="s">
        <v>1364</v>
      </c>
      <c r="C781" s="210"/>
      <c r="D781" s="290">
        <f>+SUM(D782:D800)</f>
        <v>51000</v>
      </c>
      <c r="E781" s="211"/>
      <c r="F781" s="210"/>
      <c r="G781" s="297"/>
      <c r="H781" s="210"/>
      <c r="I781" s="309"/>
    </row>
    <row r="782" spans="1:35" s="40" customFormat="1" ht="70.5" customHeight="1">
      <c r="A782" s="17">
        <v>1</v>
      </c>
      <c r="B782" s="16" t="s">
        <v>1130</v>
      </c>
      <c r="C782" s="17" t="s">
        <v>1152</v>
      </c>
      <c r="D782" s="256">
        <v>2100</v>
      </c>
      <c r="E782" s="67" t="s">
        <v>1155</v>
      </c>
      <c r="F782" s="17" t="s">
        <v>1156</v>
      </c>
      <c r="G782" s="298" t="s">
        <v>1686</v>
      </c>
      <c r="H782" s="17" t="s">
        <v>1584</v>
      </c>
      <c r="I782" s="17"/>
      <c r="AH782" s="69"/>
      <c r="AI782" s="69"/>
    </row>
    <row r="783" spans="1:35" s="40" customFormat="1" ht="60">
      <c r="A783" s="17">
        <v>2</v>
      </c>
      <c r="B783" s="16" t="s">
        <v>1144</v>
      </c>
      <c r="C783" s="17" t="s">
        <v>1152</v>
      </c>
      <c r="D783" s="256">
        <v>2000</v>
      </c>
      <c r="E783" s="17" t="s">
        <v>1162</v>
      </c>
      <c r="F783" s="17" t="s">
        <v>1163</v>
      </c>
      <c r="G783" s="17" t="s">
        <v>1685</v>
      </c>
      <c r="H783" s="17" t="s">
        <v>1584</v>
      </c>
      <c r="I783" s="17"/>
      <c r="AH783" s="69"/>
      <c r="AI783" s="69"/>
    </row>
    <row r="784" spans="1:35" s="40" customFormat="1" ht="51.95" customHeight="1">
      <c r="A784" s="17">
        <v>3</v>
      </c>
      <c r="B784" s="68" t="s">
        <v>1151</v>
      </c>
      <c r="C784" s="17" t="s">
        <v>1152</v>
      </c>
      <c r="D784" s="256">
        <v>300</v>
      </c>
      <c r="E784" s="67" t="s">
        <v>1153</v>
      </c>
      <c r="F784" s="17" t="s">
        <v>1154</v>
      </c>
      <c r="G784" s="17" t="s">
        <v>1605</v>
      </c>
      <c r="H784" s="17" t="s">
        <v>1584</v>
      </c>
      <c r="I784" s="17"/>
      <c r="AH784" s="69"/>
      <c r="AI784" s="69"/>
    </row>
    <row r="785" spans="1:35" s="40" customFormat="1" ht="51.95" customHeight="1">
      <c r="A785" s="17">
        <v>4</v>
      </c>
      <c r="B785" s="16" t="s">
        <v>1146</v>
      </c>
      <c r="C785" s="17" t="s">
        <v>1164</v>
      </c>
      <c r="D785" s="256">
        <v>1000</v>
      </c>
      <c r="E785" s="17" t="s">
        <v>1165</v>
      </c>
      <c r="F785" s="17" t="s">
        <v>1166</v>
      </c>
      <c r="G785" s="17" t="s">
        <v>856</v>
      </c>
      <c r="H785" s="17" t="s">
        <v>1584</v>
      </c>
      <c r="I785" s="70"/>
      <c r="AH785" s="69"/>
      <c r="AI785" s="69"/>
    </row>
    <row r="786" spans="1:35" s="40" customFormat="1" ht="52.5" customHeight="1">
      <c r="A786" s="17">
        <v>5</v>
      </c>
      <c r="B786" s="16" t="s">
        <v>1171</v>
      </c>
      <c r="C786" s="17" t="s">
        <v>1172</v>
      </c>
      <c r="D786" s="256">
        <v>2000</v>
      </c>
      <c r="E786" s="17" t="s">
        <v>1173</v>
      </c>
      <c r="F786" s="17" t="s">
        <v>1174</v>
      </c>
      <c r="G786" s="17" t="s">
        <v>426</v>
      </c>
      <c r="H786" s="17" t="s">
        <v>1584</v>
      </c>
      <c r="I786" s="70"/>
      <c r="AH786" s="69"/>
      <c r="AI786" s="69"/>
    </row>
    <row r="787" spans="1:35" s="40" customFormat="1" ht="51.6" customHeight="1">
      <c r="A787" s="17">
        <v>6</v>
      </c>
      <c r="B787" s="16" t="s">
        <v>1543</v>
      </c>
      <c r="C787" s="17" t="s">
        <v>1175</v>
      </c>
      <c r="D787" s="256">
        <v>400</v>
      </c>
      <c r="E787" s="17" t="s">
        <v>1176</v>
      </c>
      <c r="F787" s="17" t="s">
        <v>1177</v>
      </c>
      <c r="G787" s="17" t="s">
        <v>426</v>
      </c>
      <c r="H787" s="17" t="s">
        <v>1584</v>
      </c>
      <c r="I787" s="70"/>
      <c r="AH787" s="69"/>
      <c r="AI787" s="69"/>
    </row>
    <row r="788" spans="1:35" s="40" customFormat="1" ht="50.1" customHeight="1">
      <c r="A788" s="17">
        <v>7</v>
      </c>
      <c r="B788" s="16" t="s">
        <v>1136</v>
      </c>
      <c r="C788" s="17" t="s">
        <v>1178</v>
      </c>
      <c r="D788" s="256">
        <v>30000</v>
      </c>
      <c r="E788" s="17" t="s">
        <v>1179</v>
      </c>
      <c r="F788" s="17" t="s">
        <v>1180</v>
      </c>
      <c r="G788" s="17" t="s">
        <v>426</v>
      </c>
      <c r="H788" s="17" t="s">
        <v>1584</v>
      </c>
      <c r="I788" s="17"/>
      <c r="AH788" s="69"/>
      <c r="AI788" s="69"/>
    </row>
    <row r="789" spans="1:35" s="40" customFormat="1" ht="51.6" customHeight="1">
      <c r="A789" s="17">
        <v>8</v>
      </c>
      <c r="B789" s="16" t="s">
        <v>1138</v>
      </c>
      <c r="C789" s="17" t="s">
        <v>1152</v>
      </c>
      <c r="D789" s="256">
        <v>500</v>
      </c>
      <c r="E789" s="17" t="s">
        <v>1181</v>
      </c>
      <c r="F789" s="17" t="s">
        <v>1182</v>
      </c>
      <c r="G789" s="17" t="s">
        <v>426</v>
      </c>
      <c r="H789" s="17" t="s">
        <v>1584</v>
      </c>
      <c r="I789" s="70"/>
      <c r="AH789" s="69"/>
      <c r="AI789" s="69"/>
    </row>
    <row r="790" spans="1:35" s="40" customFormat="1" ht="51.6" customHeight="1">
      <c r="A790" s="17">
        <v>9</v>
      </c>
      <c r="B790" s="16" t="s">
        <v>1147</v>
      </c>
      <c r="C790" s="17" t="s">
        <v>1183</v>
      </c>
      <c r="D790" s="256">
        <v>1200</v>
      </c>
      <c r="E790" s="17" t="s">
        <v>1184</v>
      </c>
      <c r="F790" s="17" t="s">
        <v>1185</v>
      </c>
      <c r="G790" s="17" t="s">
        <v>856</v>
      </c>
      <c r="H790" s="17" t="s">
        <v>1584</v>
      </c>
      <c r="I790" s="70"/>
      <c r="AH790" s="69"/>
      <c r="AI790" s="69"/>
    </row>
    <row r="791" spans="1:35" s="40" customFormat="1" ht="54" customHeight="1">
      <c r="A791" s="17">
        <v>10</v>
      </c>
      <c r="B791" s="16" t="s">
        <v>1684</v>
      </c>
      <c r="C791" s="17" t="s">
        <v>1175</v>
      </c>
      <c r="D791" s="256">
        <v>500</v>
      </c>
      <c r="E791" s="17" t="s">
        <v>1173</v>
      </c>
      <c r="F791" s="17" t="s">
        <v>1186</v>
      </c>
      <c r="G791" s="17" t="s">
        <v>426</v>
      </c>
      <c r="H791" s="17" t="s">
        <v>1584</v>
      </c>
      <c r="I791" s="70"/>
      <c r="AH791" s="69"/>
      <c r="AI791" s="69"/>
    </row>
    <row r="792" spans="1:35" s="40" customFormat="1" ht="50.1" customHeight="1">
      <c r="A792" s="17">
        <v>11</v>
      </c>
      <c r="B792" s="16" t="s">
        <v>1139</v>
      </c>
      <c r="C792" s="17" t="s">
        <v>1152</v>
      </c>
      <c r="D792" s="256">
        <v>400</v>
      </c>
      <c r="E792" s="17" t="s">
        <v>1176</v>
      </c>
      <c r="F792" s="17" t="s">
        <v>1187</v>
      </c>
      <c r="G792" s="17" t="s">
        <v>426</v>
      </c>
      <c r="H792" s="17" t="s">
        <v>1584</v>
      </c>
      <c r="I792" s="70"/>
      <c r="AH792" s="69"/>
      <c r="AI792" s="69"/>
    </row>
    <row r="793" spans="1:35" s="40" customFormat="1" ht="53.45" customHeight="1">
      <c r="A793" s="17">
        <v>12</v>
      </c>
      <c r="B793" s="16" t="s">
        <v>1141</v>
      </c>
      <c r="C793" s="17" t="s">
        <v>1183</v>
      </c>
      <c r="D793" s="256">
        <v>500</v>
      </c>
      <c r="E793" s="17" t="s">
        <v>1188</v>
      </c>
      <c r="F793" s="17" t="s">
        <v>1189</v>
      </c>
      <c r="G793" s="17" t="s">
        <v>1683</v>
      </c>
      <c r="H793" s="17" t="s">
        <v>1584</v>
      </c>
      <c r="I793" s="70"/>
      <c r="AH793" s="69"/>
      <c r="AI793" s="69"/>
    </row>
    <row r="794" spans="1:35" s="40" customFormat="1" ht="48.95" customHeight="1">
      <c r="A794" s="17">
        <v>13</v>
      </c>
      <c r="B794" s="16" t="s">
        <v>1140</v>
      </c>
      <c r="C794" s="17" t="s">
        <v>1190</v>
      </c>
      <c r="D794" s="256">
        <v>600</v>
      </c>
      <c r="E794" s="17" t="s">
        <v>1173</v>
      </c>
      <c r="F794" s="17" t="s">
        <v>1191</v>
      </c>
      <c r="G794" s="17" t="s">
        <v>426</v>
      </c>
      <c r="H794" s="17" t="s">
        <v>1584</v>
      </c>
      <c r="I794" s="70"/>
      <c r="AH794" s="69"/>
      <c r="AI794" s="69"/>
    </row>
    <row r="795" spans="1:35" s="40" customFormat="1" ht="56.1" customHeight="1">
      <c r="A795" s="17">
        <v>14</v>
      </c>
      <c r="B795" s="16" t="s">
        <v>1142</v>
      </c>
      <c r="C795" s="17" t="s">
        <v>1164</v>
      </c>
      <c r="D795" s="256">
        <v>300</v>
      </c>
      <c r="E795" s="17" t="s">
        <v>1173</v>
      </c>
      <c r="F795" s="17" t="s">
        <v>1192</v>
      </c>
      <c r="G795" s="17" t="s">
        <v>426</v>
      </c>
      <c r="H795" s="17" t="s">
        <v>1584</v>
      </c>
      <c r="I795" s="70"/>
      <c r="AH795" s="69"/>
      <c r="AI795" s="69"/>
    </row>
    <row r="796" spans="1:35" s="40" customFormat="1" ht="53.45" customHeight="1">
      <c r="A796" s="17">
        <v>15</v>
      </c>
      <c r="B796" s="16" t="s">
        <v>1544</v>
      </c>
      <c r="C796" s="17" t="s">
        <v>1152</v>
      </c>
      <c r="D796" s="256">
        <v>800</v>
      </c>
      <c r="E796" s="17" t="s">
        <v>1165</v>
      </c>
      <c r="F796" s="17" t="s">
        <v>1166</v>
      </c>
      <c r="G796" s="17" t="s">
        <v>856</v>
      </c>
      <c r="H796" s="17" t="s">
        <v>1584</v>
      </c>
      <c r="I796" s="70"/>
      <c r="AH796" s="69"/>
      <c r="AI796" s="69"/>
    </row>
    <row r="797" spans="1:35" s="40" customFormat="1" ht="51" customHeight="1">
      <c r="A797" s="17">
        <v>16</v>
      </c>
      <c r="B797" s="16" t="s">
        <v>1127</v>
      </c>
      <c r="C797" s="17" t="s">
        <v>1152</v>
      </c>
      <c r="D797" s="256">
        <v>2500</v>
      </c>
      <c r="E797" s="17" t="s">
        <v>1153</v>
      </c>
      <c r="F797" s="17" t="s">
        <v>1193</v>
      </c>
      <c r="G797" s="17" t="s">
        <v>1605</v>
      </c>
      <c r="H797" s="17" t="s">
        <v>1584</v>
      </c>
      <c r="I797" s="70"/>
      <c r="AH797" s="69"/>
      <c r="AI797" s="69"/>
    </row>
    <row r="798" spans="1:35" s="40" customFormat="1" ht="48.6" customHeight="1">
      <c r="A798" s="17">
        <v>17</v>
      </c>
      <c r="B798" s="16" t="s">
        <v>1194</v>
      </c>
      <c r="C798" s="17" t="s">
        <v>1190</v>
      </c>
      <c r="D798" s="256">
        <v>2000</v>
      </c>
      <c r="E798" s="17" t="s">
        <v>1165</v>
      </c>
      <c r="F798" s="17" t="s">
        <v>1195</v>
      </c>
      <c r="G798" s="17" t="s">
        <v>856</v>
      </c>
      <c r="H798" s="17" t="s">
        <v>1584</v>
      </c>
      <c r="I798" s="70"/>
      <c r="AH798" s="69"/>
      <c r="AI798" s="69"/>
    </row>
    <row r="799" spans="1:35" s="40" customFormat="1" ht="51" customHeight="1">
      <c r="A799" s="17">
        <v>18</v>
      </c>
      <c r="B799" s="16" t="s">
        <v>1128</v>
      </c>
      <c r="C799" s="17" t="s">
        <v>1175</v>
      </c>
      <c r="D799" s="256">
        <v>900</v>
      </c>
      <c r="E799" s="17" t="s">
        <v>1153</v>
      </c>
      <c r="F799" s="17" t="s">
        <v>1196</v>
      </c>
      <c r="G799" s="17" t="s">
        <v>1605</v>
      </c>
      <c r="H799" s="17" t="s">
        <v>1584</v>
      </c>
      <c r="I799" s="70"/>
      <c r="AH799" s="69"/>
      <c r="AI799" s="69"/>
    </row>
    <row r="800" spans="1:35" s="40" customFormat="1" ht="51" customHeight="1">
      <c r="A800" s="17">
        <v>19</v>
      </c>
      <c r="B800" s="16" t="s">
        <v>1143</v>
      </c>
      <c r="C800" s="17" t="s">
        <v>1178</v>
      </c>
      <c r="D800" s="256">
        <v>3000</v>
      </c>
      <c r="E800" s="17" t="s">
        <v>1682</v>
      </c>
      <c r="F800" s="17" t="s">
        <v>1681</v>
      </c>
      <c r="G800" s="292" t="s">
        <v>1680</v>
      </c>
      <c r="H800" s="17" t="s">
        <v>1584</v>
      </c>
      <c r="I800" s="70"/>
      <c r="AH800" s="69"/>
      <c r="AI800" s="69"/>
    </row>
    <row r="801" spans="1:247" s="29" customFormat="1" ht="27.6" customHeight="1">
      <c r="A801" s="185" t="s">
        <v>2937</v>
      </c>
      <c r="B801" s="251" t="s">
        <v>1197</v>
      </c>
      <c r="C801" s="185"/>
      <c r="D801" s="310">
        <f>+D802+D838</f>
        <v>43890</v>
      </c>
      <c r="E801" s="185"/>
      <c r="F801" s="185"/>
      <c r="G801" s="185"/>
      <c r="H801" s="185"/>
      <c r="I801" s="185"/>
      <c r="J801" s="85"/>
      <c r="K801" s="85"/>
      <c r="L801" s="85"/>
      <c r="M801" s="85"/>
      <c r="N801" s="85"/>
      <c r="O801" s="85"/>
      <c r="P801" s="85"/>
      <c r="Q801" s="85"/>
      <c r="R801" s="85"/>
      <c r="S801" s="85"/>
      <c r="T801" s="85"/>
      <c r="U801" s="85"/>
      <c r="V801" s="85"/>
      <c r="W801" s="85"/>
      <c r="X801" s="85"/>
      <c r="Y801" s="85"/>
      <c r="Z801" s="85"/>
      <c r="AA801" s="85"/>
      <c r="AB801" s="85"/>
      <c r="AC801" s="85"/>
      <c r="AD801" s="85"/>
      <c r="AE801" s="85"/>
      <c r="AF801" s="85"/>
      <c r="AG801" s="85"/>
      <c r="AH801" s="85"/>
      <c r="AI801" s="85"/>
      <c r="AJ801" s="85"/>
      <c r="AK801" s="85"/>
      <c r="AL801" s="85"/>
      <c r="AM801" s="85"/>
      <c r="AN801" s="86"/>
      <c r="AO801" s="86"/>
      <c r="AP801" s="86"/>
      <c r="AQ801" s="86"/>
      <c r="AR801" s="86"/>
      <c r="AS801" s="86"/>
      <c r="AT801" s="86"/>
      <c r="AU801" s="86"/>
      <c r="AV801" s="86"/>
      <c r="AW801" s="86"/>
      <c r="AX801" s="86"/>
      <c r="AY801" s="86"/>
      <c r="AZ801" s="86"/>
      <c r="BA801" s="86"/>
      <c r="BB801" s="86"/>
      <c r="BC801" s="86"/>
      <c r="BD801" s="86"/>
      <c r="BE801" s="86"/>
      <c r="BF801" s="86"/>
      <c r="BG801" s="86"/>
      <c r="BH801" s="86"/>
      <c r="BI801" s="86"/>
      <c r="BJ801" s="86"/>
      <c r="BK801" s="86"/>
      <c r="BL801" s="86"/>
      <c r="BM801" s="86"/>
      <c r="BN801" s="86"/>
      <c r="BO801" s="86"/>
      <c r="BP801" s="86"/>
      <c r="BQ801" s="86"/>
      <c r="BR801" s="86"/>
      <c r="BS801" s="86"/>
      <c r="BT801" s="86"/>
      <c r="BU801" s="86"/>
      <c r="BV801" s="86"/>
      <c r="BW801" s="86"/>
      <c r="BX801" s="86"/>
      <c r="BY801" s="86"/>
      <c r="BZ801" s="86"/>
      <c r="CA801" s="86"/>
      <c r="CB801" s="86"/>
      <c r="CC801" s="86"/>
      <c r="CD801" s="86"/>
      <c r="CE801" s="86"/>
      <c r="CF801" s="86"/>
      <c r="CG801" s="86"/>
      <c r="CH801" s="86"/>
      <c r="CI801" s="86"/>
      <c r="CJ801" s="86"/>
      <c r="CK801" s="86"/>
      <c r="CL801" s="86"/>
      <c r="CM801" s="86"/>
      <c r="CN801" s="86"/>
      <c r="CO801" s="86"/>
      <c r="CP801" s="86"/>
      <c r="CQ801" s="86"/>
      <c r="CR801" s="86"/>
      <c r="CS801" s="86"/>
      <c r="CT801" s="86"/>
      <c r="CU801" s="86"/>
      <c r="CV801" s="86"/>
      <c r="CW801" s="86"/>
      <c r="CX801" s="86"/>
      <c r="CY801" s="86"/>
      <c r="CZ801" s="86"/>
      <c r="DA801" s="86"/>
      <c r="DB801" s="86"/>
      <c r="DC801" s="86"/>
      <c r="DD801" s="86"/>
      <c r="DE801" s="86"/>
      <c r="DF801" s="86"/>
      <c r="DG801" s="86"/>
      <c r="DH801" s="86"/>
      <c r="DI801" s="86"/>
      <c r="DJ801" s="86"/>
      <c r="DK801" s="86"/>
      <c r="DL801" s="86"/>
      <c r="DM801" s="86"/>
      <c r="DN801" s="86"/>
      <c r="DO801" s="86"/>
      <c r="DP801" s="86"/>
      <c r="DQ801" s="86"/>
      <c r="DR801" s="86"/>
      <c r="DS801" s="86"/>
      <c r="DT801" s="86"/>
      <c r="DU801" s="86"/>
      <c r="DV801" s="86"/>
      <c r="DW801" s="86"/>
      <c r="DX801" s="86"/>
      <c r="DY801" s="86"/>
      <c r="DZ801" s="86"/>
      <c r="EA801" s="86"/>
      <c r="EB801" s="86"/>
      <c r="EC801" s="86"/>
      <c r="ED801" s="86"/>
      <c r="EE801" s="86"/>
      <c r="EF801" s="86"/>
      <c r="EG801" s="86"/>
      <c r="EH801" s="86"/>
      <c r="EI801" s="86"/>
      <c r="EJ801" s="86"/>
      <c r="EK801" s="86"/>
      <c r="EL801" s="86"/>
      <c r="EM801" s="86"/>
      <c r="EN801" s="86"/>
      <c r="EO801" s="86"/>
      <c r="EP801" s="86"/>
      <c r="EQ801" s="86"/>
      <c r="ER801" s="86"/>
      <c r="ES801" s="86"/>
      <c r="ET801" s="86"/>
      <c r="EU801" s="86"/>
      <c r="EV801" s="86"/>
      <c r="EW801" s="86"/>
      <c r="EX801" s="86"/>
      <c r="EY801" s="86"/>
      <c r="EZ801" s="86"/>
      <c r="FA801" s="86"/>
      <c r="FB801" s="86"/>
      <c r="FC801" s="86"/>
      <c r="FD801" s="86"/>
      <c r="FE801" s="86"/>
      <c r="FF801" s="86"/>
      <c r="FG801" s="86"/>
      <c r="FH801" s="86"/>
      <c r="FI801" s="86"/>
      <c r="FJ801" s="86"/>
      <c r="FK801" s="86"/>
      <c r="FL801" s="86"/>
      <c r="FM801" s="86"/>
      <c r="FN801" s="86"/>
      <c r="FO801" s="86"/>
      <c r="FP801" s="86"/>
      <c r="FQ801" s="86"/>
      <c r="FR801" s="86"/>
      <c r="FS801" s="86"/>
      <c r="FT801" s="86"/>
      <c r="FU801" s="86"/>
      <c r="FV801" s="86"/>
      <c r="FW801" s="86"/>
      <c r="FX801" s="86"/>
      <c r="FY801" s="86"/>
      <c r="FZ801" s="86"/>
      <c r="GA801" s="86"/>
      <c r="GB801" s="86"/>
      <c r="GC801" s="86"/>
      <c r="GD801" s="86"/>
      <c r="GE801" s="86"/>
      <c r="GF801" s="86"/>
      <c r="GG801" s="86"/>
      <c r="GH801" s="86"/>
      <c r="GI801" s="86"/>
      <c r="GJ801" s="86"/>
      <c r="GK801" s="86"/>
      <c r="GL801" s="86"/>
      <c r="GM801" s="86"/>
      <c r="GN801" s="86"/>
      <c r="GO801" s="86"/>
      <c r="GP801" s="86"/>
      <c r="GQ801" s="86"/>
      <c r="GR801" s="86"/>
      <c r="GS801" s="86"/>
      <c r="GT801" s="86"/>
      <c r="GU801" s="86"/>
      <c r="GV801" s="86"/>
      <c r="GW801" s="86"/>
      <c r="GX801" s="86"/>
      <c r="GY801" s="86"/>
      <c r="GZ801" s="86"/>
      <c r="HA801" s="86"/>
      <c r="HB801" s="86"/>
      <c r="HC801" s="86"/>
      <c r="HD801" s="86"/>
      <c r="HE801" s="86"/>
      <c r="HF801" s="86"/>
      <c r="HG801" s="86"/>
      <c r="HH801" s="86"/>
      <c r="HI801" s="86"/>
      <c r="HJ801" s="86"/>
      <c r="HK801" s="86"/>
      <c r="HL801" s="86"/>
      <c r="HM801" s="86"/>
      <c r="HN801" s="86"/>
      <c r="HO801" s="86"/>
      <c r="HP801" s="86"/>
      <c r="HQ801" s="86"/>
      <c r="HR801" s="86"/>
      <c r="HS801" s="86"/>
      <c r="HT801" s="86"/>
      <c r="HU801" s="86"/>
      <c r="HV801" s="86"/>
      <c r="HW801" s="86"/>
      <c r="HX801" s="86"/>
      <c r="HY801" s="86"/>
      <c r="HZ801" s="86"/>
      <c r="IA801" s="86"/>
      <c r="IB801" s="86"/>
      <c r="IC801" s="86"/>
      <c r="ID801" s="86"/>
      <c r="IE801" s="86"/>
      <c r="IF801" s="86"/>
      <c r="IG801" s="86"/>
      <c r="IH801" s="86"/>
      <c r="II801" s="86"/>
      <c r="IJ801" s="86"/>
      <c r="IK801" s="86"/>
      <c r="IL801" s="86"/>
      <c r="IM801" s="86"/>
    </row>
    <row r="802" spans="1:247" s="79" customFormat="1" ht="27.6" customHeight="1">
      <c r="A802" s="56"/>
      <c r="B802" s="252" t="s">
        <v>1400</v>
      </c>
      <c r="C802" s="56"/>
      <c r="D802" s="268">
        <f>+SUM(D803:D837)</f>
        <v>20840</v>
      </c>
      <c r="E802" s="56"/>
      <c r="F802" s="56"/>
      <c r="G802" s="56"/>
      <c r="H802" s="56"/>
      <c r="I802" s="56"/>
    </row>
    <row r="803" spans="1:247" s="29" customFormat="1" ht="60">
      <c r="A803" s="17">
        <v>1</v>
      </c>
      <c r="B803" s="123" t="s">
        <v>2245</v>
      </c>
      <c r="C803" s="42" t="s">
        <v>1197</v>
      </c>
      <c r="D803" s="256">
        <v>300</v>
      </c>
      <c r="E803" s="42" t="s">
        <v>2277</v>
      </c>
      <c r="F803" s="42" t="s">
        <v>2278</v>
      </c>
      <c r="G803" s="42" t="s">
        <v>2279</v>
      </c>
      <c r="H803" s="42" t="s">
        <v>2280</v>
      </c>
      <c r="I803" s="42"/>
    </row>
    <row r="804" spans="1:247" s="29" customFormat="1" ht="33.6" customHeight="1">
      <c r="A804" s="17">
        <v>2</v>
      </c>
      <c r="B804" s="123" t="s">
        <v>2246</v>
      </c>
      <c r="C804" s="42" t="s">
        <v>1197</v>
      </c>
      <c r="D804" s="256">
        <v>600</v>
      </c>
      <c r="E804" s="42" t="s">
        <v>2281</v>
      </c>
      <c r="F804" s="42" t="s">
        <v>2282</v>
      </c>
      <c r="G804" s="42" t="s">
        <v>2279</v>
      </c>
      <c r="H804" s="42" t="s">
        <v>2280</v>
      </c>
      <c r="I804" s="42"/>
    </row>
    <row r="805" spans="1:247" s="29" customFormat="1" ht="45">
      <c r="A805" s="17">
        <v>3</v>
      </c>
      <c r="B805" s="123" t="s">
        <v>2247</v>
      </c>
      <c r="C805" s="42" t="s">
        <v>2283</v>
      </c>
      <c r="D805" s="256">
        <v>300</v>
      </c>
      <c r="E805" s="42" t="s">
        <v>2284</v>
      </c>
      <c r="F805" s="42" t="s">
        <v>2285</v>
      </c>
      <c r="G805" s="42" t="s">
        <v>2279</v>
      </c>
      <c r="H805" s="42" t="s">
        <v>2280</v>
      </c>
      <c r="I805" s="42"/>
    </row>
    <row r="806" spans="1:247" s="29" customFormat="1" ht="36.950000000000003" customHeight="1">
      <c r="A806" s="17">
        <v>4</v>
      </c>
      <c r="B806" s="123" t="s">
        <v>2248</v>
      </c>
      <c r="C806" s="42" t="s">
        <v>1197</v>
      </c>
      <c r="D806" s="256">
        <v>600</v>
      </c>
      <c r="E806" s="42" t="s">
        <v>2281</v>
      </c>
      <c r="F806" s="42" t="s">
        <v>2282</v>
      </c>
      <c r="G806" s="42" t="s">
        <v>2279</v>
      </c>
      <c r="H806" s="42" t="s">
        <v>2280</v>
      </c>
      <c r="I806" s="42"/>
    </row>
    <row r="807" spans="1:247" s="29" customFormat="1" ht="38.1" customHeight="1">
      <c r="A807" s="17">
        <v>5</v>
      </c>
      <c r="B807" s="123" t="s">
        <v>2249</v>
      </c>
      <c r="C807" s="42" t="s">
        <v>1197</v>
      </c>
      <c r="D807" s="256">
        <v>500</v>
      </c>
      <c r="E807" s="42" t="s">
        <v>2281</v>
      </c>
      <c r="F807" s="42" t="s">
        <v>2286</v>
      </c>
      <c r="G807" s="42" t="s">
        <v>2279</v>
      </c>
      <c r="H807" s="42" t="s">
        <v>2280</v>
      </c>
      <c r="I807" s="42"/>
    </row>
    <row r="808" spans="1:247" s="29" customFormat="1" ht="60">
      <c r="A808" s="17">
        <v>6</v>
      </c>
      <c r="B808" s="24" t="s">
        <v>2250</v>
      </c>
      <c r="C808" s="42" t="s">
        <v>1197</v>
      </c>
      <c r="D808" s="256">
        <v>400</v>
      </c>
      <c r="E808" s="42" t="s">
        <v>2281</v>
      </c>
      <c r="F808" s="42" t="s">
        <v>2287</v>
      </c>
      <c r="G808" s="42" t="s">
        <v>2279</v>
      </c>
      <c r="H808" s="42" t="s">
        <v>2280</v>
      </c>
      <c r="I808" s="42"/>
    </row>
    <row r="809" spans="1:247" s="29" customFormat="1" ht="45">
      <c r="A809" s="17">
        <v>7</v>
      </c>
      <c r="B809" s="24" t="s">
        <v>2251</v>
      </c>
      <c r="C809" s="42" t="s">
        <v>1197</v>
      </c>
      <c r="D809" s="256">
        <v>400</v>
      </c>
      <c r="E809" s="42" t="s">
        <v>2281</v>
      </c>
      <c r="F809" s="42" t="s">
        <v>2287</v>
      </c>
      <c r="G809" s="42" t="s">
        <v>2279</v>
      </c>
      <c r="H809" s="42" t="s">
        <v>2280</v>
      </c>
      <c r="I809" s="42"/>
    </row>
    <row r="810" spans="1:247" s="29" customFormat="1" ht="45">
      <c r="A810" s="17">
        <v>8</v>
      </c>
      <c r="B810" s="24" t="s">
        <v>2252</v>
      </c>
      <c r="C810" s="42" t="s">
        <v>1197</v>
      </c>
      <c r="D810" s="256">
        <v>300</v>
      </c>
      <c r="E810" s="42" t="s">
        <v>2281</v>
      </c>
      <c r="F810" s="42" t="s">
        <v>2288</v>
      </c>
      <c r="G810" s="42" t="s">
        <v>2279</v>
      </c>
      <c r="H810" s="42" t="s">
        <v>2280</v>
      </c>
      <c r="I810" s="42"/>
    </row>
    <row r="811" spans="1:247" s="29" customFormat="1" ht="38.450000000000003" customHeight="1">
      <c r="A811" s="17">
        <v>9</v>
      </c>
      <c r="B811" s="24" t="s">
        <v>2253</v>
      </c>
      <c r="C811" s="42" t="s">
        <v>1197</v>
      </c>
      <c r="D811" s="256">
        <v>400</v>
      </c>
      <c r="E811" s="42" t="s">
        <v>2281</v>
      </c>
      <c r="F811" s="42" t="s">
        <v>2287</v>
      </c>
      <c r="G811" s="42" t="s">
        <v>2279</v>
      </c>
      <c r="H811" s="42" t="s">
        <v>2280</v>
      </c>
      <c r="I811" s="42"/>
    </row>
    <row r="812" spans="1:247" s="29" customFormat="1" ht="53.45" customHeight="1">
      <c r="A812" s="17">
        <v>10</v>
      </c>
      <c r="B812" s="24" t="s">
        <v>2254</v>
      </c>
      <c r="C812" s="42" t="s">
        <v>1197</v>
      </c>
      <c r="D812" s="256">
        <v>400</v>
      </c>
      <c r="E812" s="42" t="s">
        <v>2281</v>
      </c>
      <c r="F812" s="42" t="s">
        <v>2287</v>
      </c>
      <c r="G812" s="42" t="s">
        <v>2279</v>
      </c>
      <c r="H812" s="42" t="s">
        <v>2280</v>
      </c>
      <c r="I812" s="42"/>
    </row>
    <row r="813" spans="1:247" s="29" customFormat="1" ht="65.099999999999994" customHeight="1">
      <c r="A813" s="17">
        <v>11</v>
      </c>
      <c r="B813" s="123" t="s">
        <v>2289</v>
      </c>
      <c r="C813" s="42" t="s">
        <v>1197</v>
      </c>
      <c r="D813" s="256">
        <v>2000</v>
      </c>
      <c r="E813" s="42" t="s">
        <v>2290</v>
      </c>
      <c r="F813" s="42" t="s">
        <v>2291</v>
      </c>
      <c r="G813" s="42" t="s">
        <v>1205</v>
      </c>
      <c r="H813" s="42" t="s">
        <v>2280</v>
      </c>
      <c r="I813" s="42"/>
    </row>
    <row r="814" spans="1:247" s="29" customFormat="1" ht="41.1" customHeight="1">
      <c r="A814" s="17">
        <v>12</v>
      </c>
      <c r="B814" s="123" t="s">
        <v>2256</v>
      </c>
      <c r="C814" s="42" t="s">
        <v>1197</v>
      </c>
      <c r="D814" s="256">
        <v>300</v>
      </c>
      <c r="E814" s="42"/>
      <c r="F814" s="42" t="s">
        <v>2292</v>
      </c>
      <c r="G814" s="42"/>
      <c r="H814" s="42" t="s">
        <v>2280</v>
      </c>
      <c r="I814" s="42"/>
    </row>
    <row r="815" spans="1:247" s="82" customFormat="1" ht="60">
      <c r="A815" s="17">
        <v>13</v>
      </c>
      <c r="B815" s="24" t="s">
        <v>2257</v>
      </c>
      <c r="C815" s="42" t="s">
        <v>1197</v>
      </c>
      <c r="D815" s="277">
        <v>200</v>
      </c>
      <c r="E815" s="42" t="s">
        <v>2293</v>
      </c>
      <c r="F815" s="42" t="s">
        <v>2294</v>
      </c>
      <c r="G815" s="42" t="s">
        <v>2295</v>
      </c>
      <c r="H815" s="42" t="s">
        <v>92</v>
      </c>
      <c r="I815" s="78"/>
    </row>
    <row r="816" spans="1:247" s="82" customFormat="1" ht="60">
      <c r="A816" s="17">
        <v>14</v>
      </c>
      <c r="B816" s="24" t="s">
        <v>2258</v>
      </c>
      <c r="C816" s="42" t="s">
        <v>1197</v>
      </c>
      <c r="D816" s="277">
        <v>200</v>
      </c>
      <c r="E816" s="42" t="s">
        <v>2293</v>
      </c>
      <c r="F816" s="42" t="s">
        <v>2294</v>
      </c>
      <c r="G816" s="42" t="s">
        <v>2295</v>
      </c>
      <c r="H816" s="42" t="s">
        <v>92</v>
      </c>
      <c r="I816" s="78"/>
    </row>
    <row r="817" spans="1:48" s="82" customFormat="1" ht="60">
      <c r="A817" s="17">
        <v>15</v>
      </c>
      <c r="B817" s="24" t="s">
        <v>2259</v>
      </c>
      <c r="C817" s="42" t="s">
        <v>1197</v>
      </c>
      <c r="D817" s="277">
        <v>100</v>
      </c>
      <c r="E817" s="42" t="s">
        <v>2296</v>
      </c>
      <c r="F817" s="42" t="s">
        <v>2297</v>
      </c>
      <c r="G817" s="42" t="s">
        <v>2295</v>
      </c>
      <c r="H817" s="42" t="s">
        <v>92</v>
      </c>
      <c r="I817" s="78"/>
    </row>
    <row r="818" spans="1:48" s="82" customFormat="1" ht="48.95" customHeight="1">
      <c r="A818" s="17">
        <v>16</v>
      </c>
      <c r="B818" s="24" t="s">
        <v>1204</v>
      </c>
      <c r="C818" s="42" t="s">
        <v>1197</v>
      </c>
      <c r="D818" s="277">
        <v>500</v>
      </c>
      <c r="E818" s="42" t="s">
        <v>2298</v>
      </c>
      <c r="F818" s="42" t="s">
        <v>2299</v>
      </c>
      <c r="G818" s="42" t="s">
        <v>2295</v>
      </c>
      <c r="H818" s="42" t="s">
        <v>92</v>
      </c>
      <c r="I818" s="78"/>
    </row>
    <row r="819" spans="1:48" s="82" customFormat="1" ht="38.1" customHeight="1">
      <c r="A819" s="17">
        <v>17</v>
      </c>
      <c r="B819" s="24" t="s">
        <v>2260</v>
      </c>
      <c r="C819" s="42" t="s">
        <v>1197</v>
      </c>
      <c r="D819" s="277">
        <v>600</v>
      </c>
      <c r="E819" s="42" t="s">
        <v>2300</v>
      </c>
      <c r="F819" s="42" t="s">
        <v>1240</v>
      </c>
      <c r="G819" s="42" t="s">
        <v>2301</v>
      </c>
      <c r="H819" s="42" t="s">
        <v>92</v>
      </c>
      <c r="I819" s="78"/>
    </row>
    <row r="820" spans="1:48" s="82" customFormat="1" ht="54.95" customHeight="1">
      <c r="A820" s="17">
        <v>18</v>
      </c>
      <c r="B820" s="24" t="s">
        <v>2261</v>
      </c>
      <c r="C820" s="42" t="s">
        <v>1197</v>
      </c>
      <c r="D820" s="277">
        <v>500</v>
      </c>
      <c r="E820" s="42" t="s">
        <v>2300</v>
      </c>
      <c r="F820" s="42" t="s">
        <v>2302</v>
      </c>
      <c r="G820" s="42" t="s">
        <v>2301</v>
      </c>
      <c r="H820" s="42" t="s">
        <v>92</v>
      </c>
      <c r="I820" s="78"/>
    </row>
    <row r="821" spans="1:48" s="82" customFormat="1" ht="38.1" customHeight="1">
      <c r="A821" s="17">
        <v>19</v>
      </c>
      <c r="B821" s="24" t="s">
        <v>1238</v>
      </c>
      <c r="C821" s="42" t="s">
        <v>1197</v>
      </c>
      <c r="D821" s="277">
        <v>300</v>
      </c>
      <c r="E821" s="42" t="s">
        <v>2300</v>
      </c>
      <c r="F821" s="42" t="s">
        <v>2303</v>
      </c>
      <c r="G821" s="42" t="s">
        <v>2301</v>
      </c>
      <c r="H821" s="42" t="s">
        <v>92</v>
      </c>
      <c r="I821" s="78"/>
    </row>
    <row r="822" spans="1:48" s="29" customFormat="1" ht="47.1" customHeight="1">
      <c r="A822" s="17">
        <v>20</v>
      </c>
      <c r="B822" s="24" t="s">
        <v>1233</v>
      </c>
      <c r="C822" s="42" t="s">
        <v>1197</v>
      </c>
      <c r="D822" s="291">
        <v>1080</v>
      </c>
      <c r="E822" s="42" t="s">
        <v>1234</v>
      </c>
      <c r="F822" s="42" t="s">
        <v>1235</v>
      </c>
      <c r="G822" s="42" t="s">
        <v>1232</v>
      </c>
      <c r="H822" s="42" t="s">
        <v>2323</v>
      </c>
      <c r="I822" s="42"/>
    </row>
    <row r="823" spans="1:48" s="29" customFormat="1" ht="47.1" customHeight="1">
      <c r="A823" s="17">
        <v>21</v>
      </c>
      <c r="B823" s="24" t="s">
        <v>1236</v>
      </c>
      <c r="C823" s="42" t="s">
        <v>1197</v>
      </c>
      <c r="D823" s="291">
        <v>1800</v>
      </c>
      <c r="E823" s="42" t="s">
        <v>1234</v>
      </c>
      <c r="F823" s="42" t="s">
        <v>1237</v>
      </c>
      <c r="G823" s="42" t="s">
        <v>1232</v>
      </c>
      <c r="H823" s="42" t="s">
        <v>2323</v>
      </c>
      <c r="I823" s="42"/>
    </row>
    <row r="824" spans="1:48" s="29" customFormat="1" ht="34.5" customHeight="1">
      <c r="A824" s="17">
        <v>22</v>
      </c>
      <c r="B824" s="24" t="s">
        <v>1241</v>
      </c>
      <c r="C824" s="42" t="s">
        <v>1197</v>
      </c>
      <c r="D824" s="291">
        <v>1200</v>
      </c>
      <c r="E824" s="42" t="s">
        <v>1239</v>
      </c>
      <c r="F824" s="42" t="s">
        <v>1242</v>
      </c>
      <c r="G824" s="42" t="s">
        <v>1232</v>
      </c>
      <c r="H824" s="42" t="s">
        <v>2323</v>
      </c>
      <c r="I824" s="42"/>
    </row>
    <row r="825" spans="1:48" s="29" customFormat="1" ht="42" customHeight="1">
      <c r="A825" s="17">
        <v>23</v>
      </c>
      <c r="B825" s="24" t="s">
        <v>1243</v>
      </c>
      <c r="C825" s="42" t="s">
        <v>1197</v>
      </c>
      <c r="D825" s="291">
        <v>1560</v>
      </c>
      <c r="E825" s="42" t="s">
        <v>1239</v>
      </c>
      <c r="F825" s="42" t="s">
        <v>1244</v>
      </c>
      <c r="G825" s="42" t="s">
        <v>1232</v>
      </c>
      <c r="H825" s="42" t="s">
        <v>2323</v>
      </c>
      <c r="I825" s="42"/>
    </row>
    <row r="826" spans="1:48" s="29" customFormat="1" ht="42" customHeight="1">
      <c r="A826" s="17">
        <v>24</v>
      </c>
      <c r="B826" s="16" t="s">
        <v>2263</v>
      </c>
      <c r="C826" s="42" t="s">
        <v>1197</v>
      </c>
      <c r="D826" s="277">
        <v>400</v>
      </c>
      <c r="E826" s="42" t="s">
        <v>1239</v>
      </c>
      <c r="F826" s="42" t="s">
        <v>1231</v>
      </c>
      <c r="G826" s="42" t="s">
        <v>1232</v>
      </c>
      <c r="H826" s="42" t="s">
        <v>2323</v>
      </c>
      <c r="I826" s="120"/>
      <c r="J826" s="34"/>
      <c r="K826" s="34"/>
      <c r="L826" s="34"/>
      <c r="M826" s="34"/>
      <c r="N826" s="34"/>
      <c r="O826" s="34"/>
      <c r="P826" s="34"/>
      <c r="Q826" s="34"/>
      <c r="R826" s="34"/>
      <c r="S826" s="34"/>
      <c r="T826" s="34"/>
      <c r="U826" s="34"/>
      <c r="V826" s="34"/>
      <c r="W826" s="34"/>
      <c r="X826" s="34"/>
      <c r="Y826" s="34"/>
      <c r="Z826" s="34"/>
      <c r="AA826" s="34"/>
      <c r="AB826" s="34"/>
      <c r="AC826" s="34"/>
      <c r="AD826" s="34"/>
      <c r="AE826" s="34"/>
      <c r="AF826" s="34"/>
      <c r="AG826" s="34"/>
      <c r="AH826" s="34"/>
      <c r="AI826" s="34"/>
      <c r="AJ826" s="34"/>
      <c r="AK826" s="34"/>
      <c r="AL826" s="34"/>
      <c r="AM826" s="34"/>
      <c r="AN826" s="34"/>
      <c r="AO826" s="34"/>
      <c r="AP826" s="34"/>
      <c r="AQ826" s="34"/>
      <c r="AR826" s="34"/>
      <c r="AS826" s="34"/>
      <c r="AT826" s="34"/>
      <c r="AU826" s="34"/>
      <c r="AV826" s="34"/>
    </row>
    <row r="827" spans="1:48" s="29" customFormat="1" ht="45">
      <c r="A827" s="17">
        <v>25</v>
      </c>
      <c r="B827" s="16" t="s">
        <v>2304</v>
      </c>
      <c r="C827" s="42" t="s">
        <v>1197</v>
      </c>
      <c r="D827" s="277">
        <v>1000</v>
      </c>
      <c r="E827" s="42" t="s">
        <v>1239</v>
      </c>
      <c r="F827" s="42" t="s">
        <v>2302</v>
      </c>
      <c r="G827" s="42" t="s">
        <v>1232</v>
      </c>
      <c r="H827" s="42" t="s">
        <v>2323</v>
      </c>
      <c r="I827" s="120"/>
      <c r="J827" s="34"/>
      <c r="K827" s="34"/>
      <c r="L827" s="34"/>
      <c r="M827" s="34"/>
      <c r="N827" s="34"/>
      <c r="O827" s="34"/>
      <c r="P827" s="34"/>
      <c r="Q827" s="34"/>
      <c r="R827" s="34"/>
      <c r="S827" s="34"/>
      <c r="T827" s="34"/>
      <c r="U827" s="34"/>
      <c r="V827" s="34"/>
      <c r="W827" s="34"/>
      <c r="X827" s="34"/>
      <c r="Y827" s="34"/>
      <c r="Z827" s="34"/>
      <c r="AA827" s="34"/>
      <c r="AB827" s="34"/>
      <c r="AC827" s="34"/>
      <c r="AD827" s="34"/>
      <c r="AE827" s="34"/>
      <c r="AF827" s="34"/>
      <c r="AG827" s="34"/>
      <c r="AH827" s="34"/>
      <c r="AI827" s="34"/>
      <c r="AJ827" s="34"/>
      <c r="AK827" s="34"/>
      <c r="AL827" s="34"/>
      <c r="AM827" s="34"/>
      <c r="AN827" s="34"/>
      <c r="AO827" s="34"/>
      <c r="AP827" s="34"/>
      <c r="AQ827" s="34"/>
      <c r="AR827" s="34"/>
      <c r="AS827" s="34"/>
      <c r="AT827" s="34"/>
      <c r="AU827" s="34"/>
      <c r="AV827" s="34"/>
    </row>
    <row r="828" spans="1:48" s="29" customFormat="1" ht="60">
      <c r="A828" s="17">
        <v>26</v>
      </c>
      <c r="B828" s="16" t="s">
        <v>2305</v>
      </c>
      <c r="C828" s="42" t="s">
        <v>1197</v>
      </c>
      <c r="D828" s="277">
        <v>1000</v>
      </c>
      <c r="E828" s="42" t="s">
        <v>1239</v>
      </c>
      <c r="F828" s="42" t="s">
        <v>1242</v>
      </c>
      <c r="G828" s="42" t="s">
        <v>1232</v>
      </c>
      <c r="H828" s="42" t="s">
        <v>2323</v>
      </c>
      <c r="I828" s="120"/>
      <c r="J828" s="34"/>
      <c r="K828" s="34"/>
      <c r="L828" s="34"/>
      <c r="M828" s="34"/>
      <c r="N828" s="34"/>
      <c r="O828" s="34"/>
      <c r="P828" s="34"/>
      <c r="Q828" s="34"/>
      <c r="R828" s="34"/>
      <c r="S828" s="34"/>
      <c r="T828" s="34"/>
      <c r="U828" s="34"/>
      <c r="V828" s="34"/>
      <c r="W828" s="34"/>
      <c r="X828" s="34"/>
      <c r="Y828" s="34"/>
      <c r="Z828" s="34"/>
      <c r="AA828" s="34"/>
      <c r="AB828" s="34"/>
      <c r="AC828" s="34"/>
      <c r="AD828" s="34"/>
      <c r="AE828" s="34"/>
      <c r="AF828" s="34"/>
      <c r="AG828" s="34"/>
      <c r="AH828" s="34"/>
      <c r="AI828" s="34"/>
      <c r="AJ828" s="34"/>
      <c r="AK828" s="34"/>
      <c r="AL828" s="34"/>
      <c r="AM828" s="34"/>
      <c r="AN828" s="34"/>
      <c r="AO828" s="34"/>
      <c r="AP828" s="34"/>
      <c r="AQ828" s="34"/>
      <c r="AR828" s="34"/>
      <c r="AS828" s="34"/>
      <c r="AT828" s="34"/>
      <c r="AU828" s="34"/>
      <c r="AV828" s="34"/>
    </row>
    <row r="829" spans="1:48" s="29" customFormat="1" ht="45">
      <c r="A829" s="17">
        <v>27</v>
      </c>
      <c r="B829" s="16" t="s">
        <v>2266</v>
      </c>
      <c r="C829" s="42" t="s">
        <v>1197</v>
      </c>
      <c r="D829" s="214">
        <v>700</v>
      </c>
      <c r="E829" s="42" t="s">
        <v>1239</v>
      </c>
      <c r="F829" s="42" t="s">
        <v>2306</v>
      </c>
      <c r="G829" s="42" t="s">
        <v>1232</v>
      </c>
      <c r="H829" s="42" t="s">
        <v>2323</v>
      </c>
      <c r="I829" s="120"/>
      <c r="J829" s="34"/>
      <c r="K829" s="34"/>
      <c r="L829" s="34"/>
      <c r="M829" s="34"/>
      <c r="N829" s="34"/>
      <c r="O829" s="34"/>
      <c r="P829" s="34"/>
      <c r="Q829" s="34"/>
      <c r="R829" s="34"/>
      <c r="S829" s="34"/>
      <c r="T829" s="34"/>
      <c r="U829" s="34"/>
      <c r="V829" s="34"/>
      <c r="W829" s="34"/>
      <c r="X829" s="34"/>
      <c r="Y829" s="34"/>
      <c r="Z829" s="34"/>
      <c r="AA829" s="34"/>
      <c r="AB829" s="34"/>
      <c r="AC829" s="34"/>
      <c r="AD829" s="34"/>
      <c r="AE829" s="34"/>
      <c r="AF829" s="34"/>
      <c r="AG829" s="34"/>
      <c r="AH829" s="34"/>
      <c r="AI829" s="34"/>
      <c r="AJ829" s="34"/>
      <c r="AK829" s="34"/>
      <c r="AL829" s="34"/>
      <c r="AM829" s="34"/>
      <c r="AN829" s="34"/>
      <c r="AO829" s="34"/>
      <c r="AP829" s="34"/>
      <c r="AQ829" s="34"/>
      <c r="AR829" s="34"/>
      <c r="AS829" s="34"/>
      <c r="AT829" s="34"/>
      <c r="AU829" s="34"/>
      <c r="AV829" s="34"/>
    </row>
    <row r="830" spans="1:48" s="29" customFormat="1" ht="60">
      <c r="A830" s="17">
        <v>28</v>
      </c>
      <c r="B830" s="16" t="s">
        <v>2267</v>
      </c>
      <c r="C830" s="42" t="s">
        <v>1197</v>
      </c>
      <c r="D830" s="214">
        <v>700</v>
      </c>
      <c r="E830" s="120" t="s">
        <v>2307</v>
      </c>
      <c r="F830" s="120" t="s">
        <v>2308</v>
      </c>
      <c r="G830" s="42" t="s">
        <v>2309</v>
      </c>
      <c r="H830" s="42" t="s">
        <v>2323</v>
      </c>
      <c r="I830" s="120"/>
      <c r="J830" s="34"/>
      <c r="K830" s="34"/>
      <c r="L830" s="34"/>
      <c r="M830" s="34"/>
      <c r="N830" s="34"/>
      <c r="O830" s="34"/>
      <c r="P830" s="34"/>
      <c r="Q830" s="34"/>
      <c r="R830" s="34"/>
      <c r="S830" s="34"/>
      <c r="T830" s="34"/>
      <c r="U830" s="34"/>
      <c r="V830" s="34"/>
      <c r="W830" s="34"/>
      <c r="X830" s="34"/>
      <c r="Y830" s="34"/>
      <c r="Z830" s="34"/>
      <c r="AA830" s="34"/>
      <c r="AB830" s="34"/>
      <c r="AC830" s="34"/>
      <c r="AD830" s="34"/>
      <c r="AE830" s="34"/>
      <c r="AF830" s="34"/>
      <c r="AG830" s="34"/>
      <c r="AH830" s="34"/>
      <c r="AI830" s="34"/>
      <c r="AJ830" s="34"/>
      <c r="AK830" s="34"/>
      <c r="AL830" s="34"/>
      <c r="AM830" s="34"/>
      <c r="AN830" s="34"/>
      <c r="AO830" s="34"/>
      <c r="AP830" s="34"/>
      <c r="AQ830" s="34"/>
      <c r="AR830" s="34"/>
      <c r="AS830" s="34"/>
      <c r="AT830" s="34"/>
      <c r="AU830" s="34"/>
      <c r="AV830" s="34"/>
    </row>
    <row r="831" spans="1:48" s="29" customFormat="1" ht="47.1" customHeight="1">
      <c r="A831" s="17">
        <v>29</v>
      </c>
      <c r="B831" s="24" t="s">
        <v>2268</v>
      </c>
      <c r="C831" s="42" t="s">
        <v>1197</v>
      </c>
      <c r="D831" s="214">
        <v>700</v>
      </c>
      <c r="E831" s="42" t="s">
        <v>2310</v>
      </c>
      <c r="F831" s="42" t="s">
        <v>2306</v>
      </c>
      <c r="G831" s="42" t="s">
        <v>2311</v>
      </c>
      <c r="H831" s="42" t="s">
        <v>2323</v>
      </c>
      <c r="I831" s="120"/>
      <c r="J831" s="34"/>
      <c r="K831" s="34"/>
      <c r="L831" s="34"/>
      <c r="M831" s="34"/>
      <c r="N831" s="34"/>
      <c r="O831" s="34"/>
      <c r="P831" s="34"/>
      <c r="Q831" s="34"/>
      <c r="R831" s="34"/>
      <c r="S831" s="34"/>
      <c r="T831" s="34"/>
      <c r="U831" s="34"/>
      <c r="V831" s="34"/>
      <c r="W831" s="34"/>
      <c r="X831" s="34"/>
      <c r="Y831" s="34"/>
      <c r="Z831" s="34"/>
      <c r="AA831" s="34"/>
      <c r="AB831" s="34"/>
      <c r="AC831" s="34"/>
      <c r="AD831" s="34"/>
      <c r="AE831" s="34"/>
      <c r="AF831" s="34"/>
      <c r="AG831" s="34"/>
      <c r="AH831" s="34"/>
      <c r="AI831" s="34"/>
      <c r="AJ831" s="34"/>
      <c r="AK831" s="34"/>
      <c r="AL831" s="34"/>
      <c r="AM831" s="34"/>
      <c r="AN831" s="34"/>
      <c r="AO831" s="34"/>
      <c r="AP831" s="34"/>
      <c r="AQ831" s="34"/>
      <c r="AR831" s="34"/>
      <c r="AS831" s="34"/>
      <c r="AT831" s="34"/>
      <c r="AU831" s="34"/>
      <c r="AV831" s="34"/>
    </row>
    <row r="832" spans="1:48" s="29" customFormat="1" ht="38.1" customHeight="1">
      <c r="A832" s="17">
        <v>30</v>
      </c>
      <c r="B832" s="24" t="s">
        <v>2312</v>
      </c>
      <c r="C832" s="42" t="s">
        <v>1197</v>
      </c>
      <c r="D832" s="214">
        <v>300</v>
      </c>
      <c r="E832" s="42" t="s">
        <v>2313</v>
      </c>
      <c r="F832" s="42" t="s">
        <v>2303</v>
      </c>
      <c r="G832" s="42" t="s">
        <v>2314</v>
      </c>
      <c r="H832" s="42" t="s">
        <v>2323</v>
      </c>
      <c r="I832" s="120"/>
      <c r="J832" s="34"/>
      <c r="K832" s="34"/>
      <c r="L832" s="34"/>
      <c r="M832" s="34"/>
      <c r="N832" s="34"/>
      <c r="O832" s="34"/>
      <c r="P832" s="34"/>
      <c r="Q832" s="34"/>
      <c r="R832" s="34"/>
      <c r="S832" s="34"/>
      <c r="T832" s="34"/>
      <c r="U832" s="34"/>
      <c r="V832" s="34"/>
      <c r="W832" s="34"/>
      <c r="X832" s="34"/>
      <c r="Y832" s="34"/>
      <c r="Z832" s="34"/>
      <c r="AA832" s="34"/>
      <c r="AB832" s="34"/>
      <c r="AC832" s="34"/>
      <c r="AD832" s="34"/>
      <c r="AE832" s="34"/>
      <c r="AF832" s="34"/>
      <c r="AG832" s="34"/>
      <c r="AH832" s="34"/>
      <c r="AI832" s="34"/>
      <c r="AJ832" s="34"/>
      <c r="AK832" s="34"/>
      <c r="AL832" s="34"/>
      <c r="AM832" s="34"/>
      <c r="AN832" s="34"/>
      <c r="AO832" s="34"/>
      <c r="AP832" s="34"/>
      <c r="AQ832" s="34"/>
      <c r="AR832" s="34"/>
      <c r="AS832" s="34"/>
      <c r="AT832" s="34"/>
      <c r="AU832" s="34"/>
      <c r="AV832" s="34"/>
    </row>
    <row r="833" spans="1:48" s="29" customFormat="1" ht="35.450000000000003" customHeight="1">
      <c r="A833" s="17">
        <v>31</v>
      </c>
      <c r="B833" s="24" t="s">
        <v>2270</v>
      </c>
      <c r="C833" s="42" t="s">
        <v>1197</v>
      </c>
      <c r="D833" s="214">
        <v>400</v>
      </c>
      <c r="E833" s="42" t="s">
        <v>2313</v>
      </c>
      <c r="F833" s="42" t="s">
        <v>1231</v>
      </c>
      <c r="G833" s="42" t="s">
        <v>2311</v>
      </c>
      <c r="H833" s="42" t="s">
        <v>2323</v>
      </c>
      <c r="I833" s="120"/>
      <c r="J833" s="34"/>
      <c r="K833" s="34"/>
      <c r="L833" s="34"/>
      <c r="M833" s="34"/>
      <c r="N833" s="34"/>
      <c r="O833" s="34"/>
      <c r="P833" s="34"/>
      <c r="Q833" s="34"/>
      <c r="R833" s="34"/>
      <c r="S833" s="34"/>
      <c r="T833" s="34"/>
      <c r="U833" s="34"/>
      <c r="V833" s="34"/>
      <c r="W833" s="34"/>
      <c r="X833" s="34"/>
      <c r="Y833" s="34"/>
      <c r="Z833" s="34"/>
      <c r="AA833" s="34"/>
      <c r="AB833" s="34"/>
      <c r="AC833" s="34"/>
      <c r="AD833" s="34"/>
      <c r="AE833" s="34"/>
      <c r="AF833" s="34"/>
      <c r="AG833" s="34"/>
      <c r="AH833" s="34"/>
      <c r="AI833" s="34"/>
      <c r="AJ833" s="34"/>
      <c r="AK833" s="34"/>
      <c r="AL833" s="34"/>
      <c r="AM833" s="34"/>
      <c r="AN833" s="34"/>
      <c r="AO833" s="34"/>
      <c r="AP833" s="34"/>
      <c r="AQ833" s="34"/>
      <c r="AR833" s="34"/>
      <c r="AS833" s="34"/>
      <c r="AT833" s="34"/>
      <c r="AU833" s="34"/>
      <c r="AV833" s="34"/>
    </row>
    <row r="834" spans="1:48" s="29" customFormat="1" ht="45">
      <c r="A834" s="17">
        <v>32</v>
      </c>
      <c r="B834" s="24" t="s">
        <v>2271</v>
      </c>
      <c r="C834" s="42" t="s">
        <v>1197</v>
      </c>
      <c r="D834" s="214">
        <v>200</v>
      </c>
      <c r="E834" s="42" t="s">
        <v>2313</v>
      </c>
      <c r="F834" s="42" t="s">
        <v>2315</v>
      </c>
      <c r="G834" s="42" t="s">
        <v>2311</v>
      </c>
      <c r="H834" s="42" t="s">
        <v>2323</v>
      </c>
      <c r="I834" s="120"/>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c r="AG834" s="34"/>
      <c r="AH834" s="34"/>
      <c r="AI834" s="34"/>
      <c r="AJ834" s="34"/>
      <c r="AK834" s="34"/>
      <c r="AL834" s="34"/>
      <c r="AM834" s="34"/>
      <c r="AN834" s="34"/>
      <c r="AO834" s="34"/>
      <c r="AP834" s="34"/>
      <c r="AQ834" s="34"/>
      <c r="AR834" s="34"/>
      <c r="AS834" s="34"/>
      <c r="AT834" s="34"/>
      <c r="AU834" s="34"/>
      <c r="AV834" s="34"/>
    </row>
    <row r="835" spans="1:48" s="29" customFormat="1" ht="45">
      <c r="A835" s="17">
        <v>33</v>
      </c>
      <c r="B835" s="24" t="s">
        <v>2272</v>
      </c>
      <c r="C835" s="42" t="s">
        <v>1197</v>
      </c>
      <c r="D835" s="214">
        <v>400</v>
      </c>
      <c r="E835" s="42" t="s">
        <v>2316</v>
      </c>
      <c r="F835" s="42" t="s">
        <v>2317</v>
      </c>
      <c r="G835" s="42" t="s">
        <v>2318</v>
      </c>
      <c r="H835" s="42" t="s">
        <v>2323</v>
      </c>
      <c r="I835" s="120"/>
      <c r="J835" s="34"/>
      <c r="K835" s="34"/>
      <c r="L835" s="34"/>
      <c r="M835" s="34"/>
      <c r="N835" s="34"/>
      <c r="O835" s="34"/>
      <c r="P835" s="34"/>
      <c r="Q835" s="34"/>
      <c r="R835" s="34"/>
      <c r="S835" s="34"/>
      <c r="T835" s="34"/>
      <c r="U835" s="34"/>
      <c r="V835" s="34"/>
      <c r="W835" s="34"/>
      <c r="X835" s="34"/>
      <c r="Y835" s="34"/>
      <c r="Z835" s="34"/>
      <c r="AA835" s="34"/>
      <c r="AB835" s="34"/>
      <c r="AC835" s="34"/>
      <c r="AD835" s="34"/>
      <c r="AE835" s="34"/>
      <c r="AF835" s="34"/>
      <c r="AG835" s="34"/>
      <c r="AH835" s="34"/>
      <c r="AI835" s="34"/>
      <c r="AJ835" s="34"/>
      <c r="AK835" s="34"/>
      <c r="AL835" s="34"/>
      <c r="AM835" s="34"/>
      <c r="AN835" s="34"/>
      <c r="AO835" s="34"/>
      <c r="AP835" s="34"/>
      <c r="AQ835" s="34"/>
      <c r="AR835" s="34"/>
      <c r="AS835" s="34"/>
      <c r="AT835" s="34"/>
      <c r="AU835" s="34"/>
      <c r="AV835" s="34"/>
    </row>
    <row r="836" spans="1:48" s="29" customFormat="1" ht="45">
      <c r="A836" s="17">
        <v>34</v>
      </c>
      <c r="B836" s="24" t="s">
        <v>2273</v>
      </c>
      <c r="C836" s="42" t="s">
        <v>1197</v>
      </c>
      <c r="D836" s="214">
        <v>300</v>
      </c>
      <c r="E836" s="42" t="s">
        <v>2319</v>
      </c>
      <c r="F836" s="42" t="s">
        <v>2320</v>
      </c>
      <c r="G836" s="42" t="s">
        <v>2318</v>
      </c>
      <c r="H836" s="42" t="s">
        <v>2323</v>
      </c>
      <c r="I836" s="120"/>
      <c r="J836" s="34"/>
      <c r="K836" s="34"/>
      <c r="L836" s="34"/>
      <c r="M836" s="34"/>
      <c r="N836" s="34"/>
      <c r="O836" s="34"/>
      <c r="P836" s="34"/>
      <c r="Q836" s="34"/>
      <c r="R836" s="34"/>
      <c r="S836" s="34"/>
      <c r="T836" s="34"/>
      <c r="U836" s="34"/>
      <c r="V836" s="34"/>
      <c r="W836" s="34"/>
      <c r="X836" s="34"/>
      <c r="Y836" s="34"/>
      <c r="Z836" s="34"/>
      <c r="AA836" s="34"/>
      <c r="AB836" s="34"/>
      <c r="AC836" s="34"/>
      <c r="AD836" s="34"/>
      <c r="AE836" s="34"/>
      <c r="AF836" s="34"/>
      <c r="AG836" s="34"/>
      <c r="AH836" s="34"/>
      <c r="AI836" s="34"/>
      <c r="AJ836" s="34"/>
      <c r="AK836" s="34"/>
      <c r="AL836" s="34"/>
      <c r="AM836" s="34"/>
      <c r="AN836" s="34"/>
      <c r="AO836" s="34"/>
      <c r="AP836" s="34"/>
      <c r="AQ836" s="34"/>
      <c r="AR836" s="34"/>
      <c r="AS836" s="34"/>
      <c r="AT836" s="34"/>
      <c r="AU836" s="34"/>
      <c r="AV836" s="34"/>
    </row>
    <row r="837" spans="1:48" s="29" customFormat="1" ht="52.5" customHeight="1">
      <c r="A837" s="17">
        <v>35</v>
      </c>
      <c r="B837" s="24" t="s">
        <v>2274</v>
      </c>
      <c r="C837" s="42" t="s">
        <v>1197</v>
      </c>
      <c r="D837" s="214">
        <v>200</v>
      </c>
      <c r="E837" s="42" t="s">
        <v>2321</v>
      </c>
      <c r="F837" s="42" t="s">
        <v>2322</v>
      </c>
      <c r="G837" s="42" t="s">
        <v>2318</v>
      </c>
      <c r="H837" s="42" t="s">
        <v>2323</v>
      </c>
      <c r="I837" s="120"/>
      <c r="J837" s="34"/>
      <c r="K837" s="34"/>
      <c r="L837" s="34"/>
      <c r="M837" s="34"/>
      <c r="N837" s="34"/>
      <c r="O837" s="34"/>
      <c r="P837" s="34"/>
      <c r="Q837" s="34"/>
      <c r="R837" s="34"/>
      <c r="S837" s="34"/>
      <c r="T837" s="34"/>
      <c r="U837" s="34"/>
      <c r="V837" s="34"/>
      <c r="W837" s="34"/>
      <c r="X837" s="34"/>
      <c r="Y837" s="34"/>
      <c r="Z837" s="34"/>
      <c r="AA837" s="34"/>
      <c r="AB837" s="34"/>
      <c r="AC837" s="34"/>
      <c r="AD837" s="34"/>
      <c r="AE837" s="34"/>
      <c r="AF837" s="34"/>
      <c r="AG837" s="34"/>
      <c r="AH837" s="34"/>
      <c r="AI837" s="34"/>
      <c r="AJ837" s="34"/>
      <c r="AK837" s="34"/>
      <c r="AL837" s="34"/>
      <c r="AM837" s="34"/>
      <c r="AN837" s="34"/>
      <c r="AO837" s="34"/>
      <c r="AP837" s="34"/>
      <c r="AQ837" s="34"/>
      <c r="AR837" s="34"/>
      <c r="AS837" s="34"/>
      <c r="AT837" s="34"/>
      <c r="AU837" s="34"/>
      <c r="AV837" s="34"/>
    </row>
    <row r="838" spans="1:48" s="79" customFormat="1" ht="29.1" customHeight="1">
      <c r="A838" s="56"/>
      <c r="B838" s="57" t="s">
        <v>1364</v>
      </c>
      <c r="C838" s="56"/>
      <c r="D838" s="268">
        <f>SUM(D839:D849)</f>
        <v>23050</v>
      </c>
      <c r="E838" s="56"/>
      <c r="F838" s="56"/>
      <c r="G838" s="56"/>
      <c r="H838" s="56"/>
      <c r="I838" s="56"/>
      <c r="J838" s="84"/>
      <c r="K838" s="84"/>
      <c r="L838" s="84"/>
      <c r="M838" s="84"/>
      <c r="N838" s="84"/>
      <c r="O838" s="84"/>
      <c r="P838" s="84"/>
      <c r="Q838" s="84"/>
      <c r="R838" s="84"/>
      <c r="S838" s="84"/>
      <c r="T838" s="84"/>
      <c r="U838" s="84"/>
      <c r="V838" s="84"/>
      <c r="W838" s="84"/>
      <c r="X838" s="84"/>
      <c r="Y838" s="84"/>
      <c r="Z838" s="84"/>
      <c r="AA838" s="84"/>
      <c r="AB838" s="84"/>
      <c r="AC838" s="84"/>
      <c r="AD838" s="84"/>
      <c r="AE838" s="84"/>
      <c r="AF838" s="84"/>
      <c r="AG838" s="84"/>
      <c r="AH838" s="84"/>
      <c r="AI838" s="84"/>
      <c r="AJ838" s="84"/>
      <c r="AK838" s="84"/>
      <c r="AL838" s="84"/>
      <c r="AM838" s="84"/>
      <c r="AN838" s="84"/>
      <c r="AO838" s="84"/>
      <c r="AP838" s="84"/>
      <c r="AQ838" s="84"/>
      <c r="AR838" s="84"/>
      <c r="AS838" s="84"/>
      <c r="AT838" s="84"/>
      <c r="AU838" s="84"/>
      <c r="AV838" s="84"/>
    </row>
    <row r="839" spans="1:48" s="40" customFormat="1" ht="56.45" customHeight="1">
      <c r="A839" s="17">
        <v>1</v>
      </c>
      <c r="B839" s="16" t="s">
        <v>1198</v>
      </c>
      <c r="C839" s="17" t="s">
        <v>1199</v>
      </c>
      <c r="D839" s="256">
        <v>1000</v>
      </c>
      <c r="E839" s="17" t="s">
        <v>1200</v>
      </c>
      <c r="F839" s="17" t="s">
        <v>1201</v>
      </c>
      <c r="G839" s="17" t="s">
        <v>1202</v>
      </c>
      <c r="H839" s="17" t="s">
        <v>1203</v>
      </c>
      <c r="I839" s="17"/>
      <c r="L839" s="212"/>
    </row>
    <row r="840" spans="1:48" s="29" customFormat="1" ht="54.95" customHeight="1">
      <c r="A840" s="42">
        <v>2</v>
      </c>
      <c r="B840" s="24" t="s">
        <v>1207</v>
      </c>
      <c r="C840" s="42" t="s">
        <v>1199</v>
      </c>
      <c r="D840" s="214">
        <v>1500</v>
      </c>
      <c r="E840" s="42" t="s">
        <v>1208</v>
      </c>
      <c r="F840" s="42" t="s">
        <v>1209</v>
      </c>
      <c r="G840" s="42" t="s">
        <v>1205</v>
      </c>
      <c r="H840" s="42" t="s">
        <v>1206</v>
      </c>
      <c r="I840" s="42"/>
    </row>
    <row r="841" spans="1:48" s="29" customFormat="1" ht="55.5" customHeight="1">
      <c r="A841" s="17">
        <v>3</v>
      </c>
      <c r="B841" s="24" t="s">
        <v>1210</v>
      </c>
      <c r="C841" s="42" t="s">
        <v>2324</v>
      </c>
      <c r="D841" s="214">
        <v>3000</v>
      </c>
      <c r="E841" s="42" t="s">
        <v>1211</v>
      </c>
      <c r="F841" s="42" t="s">
        <v>1212</v>
      </c>
      <c r="G841" s="42" t="s">
        <v>1213</v>
      </c>
      <c r="H841" s="42" t="s">
        <v>1214</v>
      </c>
      <c r="I841" s="42" t="s">
        <v>1215</v>
      </c>
    </row>
    <row r="842" spans="1:48" s="29" customFormat="1" ht="84" customHeight="1">
      <c r="A842" s="42">
        <v>4</v>
      </c>
      <c r="B842" s="24" t="s">
        <v>2237</v>
      </c>
      <c r="C842" s="42" t="s">
        <v>1197</v>
      </c>
      <c r="D842" s="277">
        <v>150</v>
      </c>
      <c r="E842" s="42" t="s">
        <v>1217</v>
      </c>
      <c r="F842" s="42" t="s">
        <v>1218</v>
      </c>
      <c r="G842" s="42"/>
      <c r="H842" s="42" t="s">
        <v>1219</v>
      </c>
      <c r="I842" s="42"/>
    </row>
    <row r="843" spans="1:48" s="29" customFormat="1" ht="52.5" customHeight="1">
      <c r="A843" s="42">
        <v>5</v>
      </c>
      <c r="B843" s="24" t="s">
        <v>2238</v>
      </c>
      <c r="C843" s="42" t="s">
        <v>1197</v>
      </c>
      <c r="D843" s="214">
        <v>150</v>
      </c>
      <c r="E843" s="42" t="s">
        <v>1220</v>
      </c>
      <c r="F843" s="42" t="s">
        <v>1221</v>
      </c>
      <c r="G843" s="42" t="s">
        <v>1222</v>
      </c>
      <c r="H843" s="42" t="s">
        <v>873</v>
      </c>
      <c r="I843" s="42"/>
    </row>
    <row r="844" spans="1:48" s="29" customFormat="1" ht="75">
      <c r="A844" s="42">
        <v>6</v>
      </c>
      <c r="B844" s="24" t="s">
        <v>2239</v>
      </c>
      <c r="C844" s="42" t="s">
        <v>1197</v>
      </c>
      <c r="D844" s="214">
        <v>250</v>
      </c>
      <c r="E844" s="42" t="s">
        <v>1223</v>
      </c>
      <c r="F844" s="42" t="s">
        <v>1224</v>
      </c>
      <c r="G844" s="42" t="s">
        <v>1222</v>
      </c>
      <c r="H844" s="42" t="s">
        <v>873</v>
      </c>
      <c r="I844" s="42"/>
    </row>
    <row r="845" spans="1:48" s="29" customFormat="1" ht="75">
      <c r="A845" s="42">
        <v>7</v>
      </c>
      <c r="B845" s="24" t="s">
        <v>2240</v>
      </c>
      <c r="C845" s="42" t="s">
        <v>1197</v>
      </c>
      <c r="D845" s="214">
        <v>300</v>
      </c>
      <c r="E845" s="42" t="s">
        <v>1225</v>
      </c>
      <c r="F845" s="42" t="s">
        <v>1226</v>
      </c>
      <c r="G845" s="42" t="s">
        <v>1222</v>
      </c>
      <c r="H845" s="42" t="s">
        <v>873</v>
      </c>
      <c r="I845" s="42"/>
    </row>
    <row r="846" spans="1:48" s="29" customFormat="1" ht="45">
      <c r="A846" s="42">
        <v>8</v>
      </c>
      <c r="B846" s="24" t="s">
        <v>2241</v>
      </c>
      <c r="C846" s="42" t="s">
        <v>1216</v>
      </c>
      <c r="D846" s="214">
        <v>6000</v>
      </c>
      <c r="E846" s="42" t="s">
        <v>2275</v>
      </c>
      <c r="F846" s="42" t="s">
        <v>2276</v>
      </c>
      <c r="G846" s="42" t="s">
        <v>1222</v>
      </c>
      <c r="H846" s="42" t="s">
        <v>873</v>
      </c>
      <c r="I846" s="42"/>
    </row>
    <row r="847" spans="1:48" s="29" customFormat="1" ht="75">
      <c r="A847" s="42">
        <v>9</v>
      </c>
      <c r="B847" s="24" t="s">
        <v>2242</v>
      </c>
      <c r="C847" s="42" t="s">
        <v>1216</v>
      </c>
      <c r="D847" s="269">
        <v>700</v>
      </c>
      <c r="E847" s="42" t="s">
        <v>1245</v>
      </c>
      <c r="F847" s="120" t="s">
        <v>1227</v>
      </c>
      <c r="G847" s="42" t="s">
        <v>1222</v>
      </c>
      <c r="H847" s="42" t="s">
        <v>1228</v>
      </c>
      <c r="I847" s="42"/>
    </row>
    <row r="848" spans="1:48" s="29" customFormat="1" ht="75">
      <c r="A848" s="42">
        <v>10</v>
      </c>
      <c r="B848" s="24" t="s">
        <v>2243</v>
      </c>
      <c r="C848" s="42" t="s">
        <v>1229</v>
      </c>
      <c r="D848" s="269">
        <v>4000</v>
      </c>
      <c r="E848" s="42" t="s">
        <v>1245</v>
      </c>
      <c r="F848" s="42" t="s">
        <v>1227</v>
      </c>
      <c r="G848" s="42" t="s">
        <v>1222</v>
      </c>
      <c r="H848" s="42" t="s">
        <v>1228</v>
      </c>
      <c r="I848" s="42"/>
    </row>
    <row r="849" spans="1:39" s="29" customFormat="1" ht="75">
      <c r="A849" s="42">
        <v>11</v>
      </c>
      <c r="B849" s="24" t="s">
        <v>2244</v>
      </c>
      <c r="C849" s="42" t="s">
        <v>1229</v>
      </c>
      <c r="D849" s="269">
        <v>6000</v>
      </c>
      <c r="E849" s="42" t="s">
        <v>1245</v>
      </c>
      <c r="F849" s="42" t="s">
        <v>1227</v>
      </c>
      <c r="G849" s="42" t="s">
        <v>1222</v>
      </c>
      <c r="H849" s="42" t="s">
        <v>1228</v>
      </c>
      <c r="I849" s="42"/>
    </row>
    <row r="850" spans="1:39" s="35" customFormat="1" ht="24.6" customHeight="1">
      <c r="A850" s="80" t="s">
        <v>2985</v>
      </c>
      <c r="B850" s="247" t="s">
        <v>81</v>
      </c>
      <c r="C850" s="182"/>
      <c r="D850" s="215">
        <f>+D851</f>
        <v>27687</v>
      </c>
      <c r="E850" s="182"/>
      <c r="F850" s="182"/>
      <c r="G850" s="182"/>
      <c r="H850" s="182"/>
      <c r="I850" s="182"/>
      <c r="J850" s="36"/>
      <c r="K850" s="36"/>
      <c r="L850" s="36"/>
      <c r="M850" s="36"/>
      <c r="N850" s="36"/>
      <c r="O850" s="36"/>
      <c r="P850" s="36"/>
      <c r="Q850" s="36"/>
      <c r="R850" s="36"/>
      <c r="S850" s="36"/>
      <c r="T850" s="36"/>
      <c r="U850" s="36"/>
      <c r="V850" s="36"/>
      <c r="W850" s="36"/>
      <c r="X850" s="36"/>
      <c r="Y850" s="36"/>
      <c r="Z850" s="36"/>
      <c r="AA850" s="36"/>
      <c r="AB850" s="36"/>
      <c r="AC850" s="36"/>
      <c r="AD850" s="36"/>
      <c r="AE850" s="36"/>
      <c r="AF850" s="36"/>
      <c r="AG850" s="36"/>
      <c r="AH850" s="36"/>
      <c r="AI850" s="36"/>
      <c r="AJ850" s="36"/>
      <c r="AK850" s="36"/>
      <c r="AL850" s="36"/>
      <c r="AM850" s="36"/>
    </row>
    <row r="851" spans="1:39" s="35" customFormat="1" ht="28.5" customHeight="1">
      <c r="A851" s="80"/>
      <c r="B851" s="57" t="s">
        <v>1400</v>
      </c>
      <c r="C851" s="182"/>
      <c r="D851" s="311">
        <f>+SUM(D852:D868)</f>
        <v>27687</v>
      </c>
      <c r="E851" s="182"/>
      <c r="F851" s="182"/>
      <c r="G851" s="182"/>
      <c r="H851" s="182"/>
      <c r="I851" s="182"/>
      <c r="J851" s="36"/>
      <c r="K851" s="36"/>
      <c r="L851" s="36"/>
      <c r="M851" s="36"/>
      <c r="N851" s="36"/>
      <c r="O851" s="36"/>
      <c r="P851" s="36"/>
      <c r="Q851" s="36"/>
      <c r="R851" s="36"/>
      <c r="S851" s="36"/>
      <c r="T851" s="36"/>
      <c r="U851" s="36"/>
      <c r="V851" s="36"/>
      <c r="W851" s="36"/>
      <c r="X851" s="36"/>
      <c r="Y851" s="36"/>
      <c r="Z851" s="36"/>
      <c r="AA851" s="36"/>
      <c r="AB851" s="36"/>
      <c r="AC851" s="36"/>
      <c r="AD851" s="36"/>
      <c r="AE851" s="36"/>
      <c r="AF851" s="36"/>
      <c r="AG851" s="36"/>
      <c r="AH851" s="36"/>
      <c r="AI851" s="36"/>
      <c r="AJ851" s="36"/>
      <c r="AK851" s="36"/>
      <c r="AL851" s="36"/>
      <c r="AM851" s="36"/>
    </row>
    <row r="852" spans="1:39" s="29" customFormat="1" ht="99" customHeight="1">
      <c r="A852" s="42">
        <v>1</v>
      </c>
      <c r="B852" s="24" t="s">
        <v>2325</v>
      </c>
      <c r="C852" s="42" t="s">
        <v>2341</v>
      </c>
      <c r="D852" s="213">
        <v>10100</v>
      </c>
      <c r="E852" s="42" t="s">
        <v>2342</v>
      </c>
      <c r="F852" s="42" t="s">
        <v>2343</v>
      </c>
      <c r="G852" s="299" t="s">
        <v>2344</v>
      </c>
      <c r="H852" s="299" t="s">
        <v>2345</v>
      </c>
      <c r="I852" s="42"/>
    </row>
    <row r="853" spans="1:39" s="29" customFormat="1" ht="135">
      <c r="A853" s="42">
        <v>2</v>
      </c>
      <c r="B853" s="24" t="s">
        <v>2346</v>
      </c>
      <c r="C853" s="42" t="s">
        <v>2347</v>
      </c>
      <c r="D853" s="213">
        <v>2520</v>
      </c>
      <c r="E853" s="42" t="s">
        <v>2348</v>
      </c>
      <c r="F853" s="88" t="s">
        <v>2349</v>
      </c>
      <c r="G853" s="42" t="s">
        <v>2350</v>
      </c>
      <c r="H853" s="42" t="s">
        <v>2351</v>
      </c>
      <c r="I853" s="42"/>
    </row>
    <row r="854" spans="1:39" s="29" customFormat="1" ht="105.95" customHeight="1">
      <c r="A854" s="42">
        <v>3</v>
      </c>
      <c r="B854" s="24" t="s">
        <v>1076</v>
      </c>
      <c r="C854" s="42" t="s">
        <v>2352</v>
      </c>
      <c r="D854" s="213">
        <v>1000</v>
      </c>
      <c r="E854" s="42" t="s">
        <v>2348</v>
      </c>
      <c r="F854" s="42" t="s">
        <v>2948</v>
      </c>
      <c r="G854" s="42" t="s">
        <v>2353</v>
      </c>
      <c r="H854" s="42" t="s">
        <v>2351</v>
      </c>
      <c r="I854" s="42"/>
    </row>
    <row r="855" spans="1:39" s="29" customFormat="1" ht="105.95" customHeight="1">
      <c r="A855" s="42">
        <v>4</v>
      </c>
      <c r="B855" s="24" t="s">
        <v>2947</v>
      </c>
      <c r="C855" s="42" t="s">
        <v>2357</v>
      </c>
      <c r="D855" s="213">
        <v>800</v>
      </c>
      <c r="E855" s="42" t="s">
        <v>2348</v>
      </c>
      <c r="F855" s="42" t="s">
        <v>2948</v>
      </c>
      <c r="G855" s="42"/>
      <c r="H855" s="42" t="s">
        <v>2949</v>
      </c>
      <c r="I855" s="42"/>
    </row>
    <row r="856" spans="1:39" s="29" customFormat="1" ht="135">
      <c r="A856" s="42">
        <v>5</v>
      </c>
      <c r="B856" s="24" t="s">
        <v>1077</v>
      </c>
      <c r="C856" s="42" t="s">
        <v>2354</v>
      </c>
      <c r="D856" s="214">
        <v>900</v>
      </c>
      <c r="E856" s="42" t="s">
        <v>2348</v>
      </c>
      <c r="F856" s="88" t="s">
        <v>2355</v>
      </c>
      <c r="G856" s="42" t="s">
        <v>2356</v>
      </c>
      <c r="H856" s="42" t="s">
        <v>2351</v>
      </c>
      <c r="I856" s="42"/>
    </row>
    <row r="857" spans="1:39" s="29" customFormat="1" ht="135">
      <c r="A857" s="42">
        <v>6</v>
      </c>
      <c r="B857" s="24" t="s">
        <v>1075</v>
      </c>
      <c r="C857" s="42" t="s">
        <v>2357</v>
      </c>
      <c r="D857" s="214">
        <v>500</v>
      </c>
      <c r="E857" s="42" t="s">
        <v>2348</v>
      </c>
      <c r="F857" s="42" t="s">
        <v>2358</v>
      </c>
      <c r="G857" s="42" t="s">
        <v>2359</v>
      </c>
      <c r="H857" s="42" t="s">
        <v>2351</v>
      </c>
      <c r="I857" s="42"/>
    </row>
    <row r="858" spans="1:39" s="29" customFormat="1" ht="105.95" customHeight="1">
      <c r="A858" s="42">
        <v>7</v>
      </c>
      <c r="B858" s="24" t="s">
        <v>1074</v>
      </c>
      <c r="C858" s="42" t="s">
        <v>2347</v>
      </c>
      <c r="D858" s="213">
        <v>1250</v>
      </c>
      <c r="E858" s="42" t="s">
        <v>2348</v>
      </c>
      <c r="F858" s="88" t="s">
        <v>2360</v>
      </c>
      <c r="G858" s="42" t="s">
        <v>2361</v>
      </c>
      <c r="H858" s="42" t="s">
        <v>2351</v>
      </c>
      <c r="I858" s="42"/>
    </row>
    <row r="859" spans="1:39" s="29" customFormat="1" ht="116.1" customHeight="1">
      <c r="A859" s="42">
        <v>8</v>
      </c>
      <c r="B859" s="24" t="s">
        <v>2362</v>
      </c>
      <c r="C859" s="42" t="s">
        <v>2347</v>
      </c>
      <c r="D859" s="214">
        <v>855</v>
      </c>
      <c r="E859" s="42" t="s">
        <v>2348</v>
      </c>
      <c r="F859" s="88" t="s">
        <v>2363</v>
      </c>
      <c r="G859" s="42" t="s">
        <v>2364</v>
      </c>
      <c r="H859" s="42" t="s">
        <v>2351</v>
      </c>
      <c r="I859" s="42"/>
    </row>
    <row r="860" spans="1:39" s="29" customFormat="1" ht="135">
      <c r="A860" s="42">
        <v>9</v>
      </c>
      <c r="B860" s="24" t="s">
        <v>1078</v>
      </c>
      <c r="C860" s="42" t="s">
        <v>2354</v>
      </c>
      <c r="D860" s="213">
        <v>1945</v>
      </c>
      <c r="E860" s="42" t="s">
        <v>2348</v>
      </c>
      <c r="F860" s="88" t="s">
        <v>2365</v>
      </c>
      <c r="G860" s="42" t="s">
        <v>2366</v>
      </c>
      <c r="H860" s="42" t="s">
        <v>2351</v>
      </c>
      <c r="I860" s="42"/>
    </row>
    <row r="861" spans="1:39" s="29" customFormat="1" ht="135">
      <c r="A861" s="42">
        <v>10</v>
      </c>
      <c r="B861" s="24" t="s">
        <v>1080</v>
      </c>
      <c r="C861" s="42" t="s">
        <v>2367</v>
      </c>
      <c r="D861" s="214">
        <v>800</v>
      </c>
      <c r="E861" s="42" t="s">
        <v>2348</v>
      </c>
      <c r="F861" s="88" t="s">
        <v>2368</v>
      </c>
      <c r="G861" s="42" t="s">
        <v>2369</v>
      </c>
      <c r="H861" s="42" t="s">
        <v>2351</v>
      </c>
      <c r="I861" s="42"/>
    </row>
    <row r="862" spans="1:39" s="29" customFormat="1" ht="135">
      <c r="A862" s="42">
        <v>11</v>
      </c>
      <c r="B862" s="24" t="s">
        <v>1081</v>
      </c>
      <c r="C862" s="42" t="s">
        <v>2352</v>
      </c>
      <c r="D862" s="213">
        <v>1125</v>
      </c>
      <c r="E862" s="42" t="s">
        <v>2348</v>
      </c>
      <c r="F862" s="88" t="s">
        <v>2370</v>
      </c>
      <c r="G862" s="42" t="s">
        <v>2371</v>
      </c>
      <c r="H862" s="42" t="s">
        <v>2351</v>
      </c>
      <c r="I862" s="42"/>
    </row>
    <row r="863" spans="1:39" s="29" customFormat="1" ht="135">
      <c r="A863" s="42">
        <v>12</v>
      </c>
      <c r="B863" s="24" t="s">
        <v>1085</v>
      </c>
      <c r="C863" s="42" t="s">
        <v>2352</v>
      </c>
      <c r="D863" s="214">
        <v>900</v>
      </c>
      <c r="E863" s="42" t="s">
        <v>2348</v>
      </c>
      <c r="F863" s="88" t="s">
        <v>2372</v>
      </c>
      <c r="G863" s="42" t="s">
        <v>2373</v>
      </c>
      <c r="H863" s="42" t="s">
        <v>2351</v>
      </c>
      <c r="I863" s="42"/>
    </row>
    <row r="864" spans="1:39" s="29" customFormat="1" ht="114" customHeight="1">
      <c r="A864" s="42">
        <v>13</v>
      </c>
      <c r="B864" s="24" t="s">
        <v>1086</v>
      </c>
      <c r="C864" s="42" t="s">
        <v>2357</v>
      </c>
      <c r="D864" s="214">
        <v>450</v>
      </c>
      <c r="E864" s="42" t="s">
        <v>2348</v>
      </c>
      <c r="F864" s="88" t="s">
        <v>2374</v>
      </c>
      <c r="G864" s="42" t="s">
        <v>2375</v>
      </c>
      <c r="H864" s="42" t="s">
        <v>2351</v>
      </c>
      <c r="I864" s="42"/>
    </row>
    <row r="865" spans="1:9" s="29" customFormat="1" ht="108.95" customHeight="1">
      <c r="A865" s="42">
        <v>14</v>
      </c>
      <c r="B865" s="24" t="s">
        <v>1079</v>
      </c>
      <c r="C865" s="42" t="s">
        <v>2341</v>
      </c>
      <c r="D865" s="213">
        <v>1462</v>
      </c>
      <c r="E865" s="42" t="s">
        <v>2348</v>
      </c>
      <c r="F865" s="88" t="s">
        <v>2376</v>
      </c>
      <c r="G865" s="42" t="s">
        <v>2366</v>
      </c>
      <c r="H865" s="42" t="s">
        <v>2351</v>
      </c>
      <c r="I865" s="42"/>
    </row>
    <row r="866" spans="1:9" s="29" customFormat="1" ht="135">
      <c r="A866" s="42">
        <v>15</v>
      </c>
      <c r="B866" s="24" t="s">
        <v>1082</v>
      </c>
      <c r="C866" s="42" t="s">
        <v>2367</v>
      </c>
      <c r="D866" s="213">
        <v>650</v>
      </c>
      <c r="E866" s="42" t="s">
        <v>2377</v>
      </c>
      <c r="F866" s="42" t="s">
        <v>2378</v>
      </c>
      <c r="G866" s="42" t="s">
        <v>2379</v>
      </c>
      <c r="H866" s="42" t="s">
        <v>2351</v>
      </c>
      <c r="I866" s="42"/>
    </row>
    <row r="867" spans="1:9" s="29" customFormat="1" ht="113.1" customHeight="1">
      <c r="A867" s="42">
        <v>16</v>
      </c>
      <c r="B867" s="24" t="s">
        <v>1083</v>
      </c>
      <c r="C867" s="42" t="s">
        <v>2354</v>
      </c>
      <c r="D867" s="213">
        <v>1800</v>
      </c>
      <c r="E867" s="42" t="s">
        <v>2377</v>
      </c>
      <c r="F867" s="42" t="s">
        <v>2380</v>
      </c>
      <c r="G867" s="42" t="s">
        <v>2381</v>
      </c>
      <c r="H867" s="42" t="s">
        <v>2351</v>
      </c>
      <c r="I867" s="42"/>
    </row>
    <row r="868" spans="1:9" s="29" customFormat="1" ht="120.95" customHeight="1">
      <c r="A868" s="42">
        <v>17</v>
      </c>
      <c r="B868" s="24" t="s">
        <v>1084</v>
      </c>
      <c r="C868" s="42" t="s">
        <v>2341</v>
      </c>
      <c r="D868" s="214">
        <v>630</v>
      </c>
      <c r="E868" s="42" t="s">
        <v>2377</v>
      </c>
      <c r="F868" s="42" t="s">
        <v>2382</v>
      </c>
      <c r="G868" s="42" t="s">
        <v>2383</v>
      </c>
      <c r="H868" s="42" t="s">
        <v>2351</v>
      </c>
      <c r="I868" s="42"/>
    </row>
  </sheetData>
  <mergeCells count="26">
    <mergeCell ref="H129:H171"/>
    <mergeCell ref="I5:I6"/>
    <mergeCell ref="A1:I1"/>
    <mergeCell ref="H4:I4"/>
    <mergeCell ref="A2:I2"/>
    <mergeCell ref="A3:I3"/>
    <mergeCell ref="A5:A6"/>
    <mergeCell ref="B5:B6"/>
    <mergeCell ref="C5:C6"/>
    <mergeCell ref="D5:D6"/>
    <mergeCell ref="E5:E6"/>
    <mergeCell ref="F5:F6"/>
    <mergeCell ref="G5:G6"/>
    <mergeCell ref="H5:H6"/>
    <mergeCell ref="H174:H198"/>
    <mergeCell ref="E672:E677"/>
    <mergeCell ref="E678:E679"/>
    <mergeCell ref="E681:E686"/>
    <mergeCell ref="H474:H488"/>
    <mergeCell ref="H455:H471"/>
    <mergeCell ref="E623:E625"/>
    <mergeCell ref="E627:E629"/>
    <mergeCell ref="E630:E635"/>
    <mergeCell ref="E636:E638"/>
    <mergeCell ref="E654:E657"/>
    <mergeCell ref="H201:H204"/>
  </mergeCells>
  <conditionalFormatting sqref="B240">
    <cfRule type="duplicateValues" dxfId="2" priority="3"/>
  </conditionalFormatting>
  <conditionalFormatting sqref="B240">
    <cfRule type="duplicateValues" dxfId="1" priority="2"/>
  </conditionalFormatting>
  <conditionalFormatting sqref="B272">
    <cfRule type="duplicateValues" dxfId="0" priority="1"/>
  </conditionalFormatting>
  <printOptions horizontalCentered="1"/>
  <pageMargins left="0.15" right="0.2" top="0.35" bottom="0.25" header="0.3" footer="0.3"/>
  <pageSetup paperSize="9" scale="6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abSelected="1" zoomScaleNormal="100" workbookViewId="0">
      <pane ySplit="6" topLeftCell="A7" activePane="bottomLeft" state="frozen"/>
      <selection pane="bottomLeft" activeCell="F17" sqref="F17"/>
    </sheetView>
  </sheetViews>
  <sheetFormatPr defaultColWidth="8.85546875" defaultRowHeight="18.75"/>
  <cols>
    <col min="1" max="1" width="6.5703125" style="225" customWidth="1"/>
    <col min="2" max="2" width="28.7109375" style="225" customWidth="1"/>
    <col min="3" max="3" width="17" style="225" customWidth="1"/>
    <col min="4" max="4" width="14.42578125" style="225" customWidth="1"/>
    <col min="5" max="5" width="13.140625" style="225" customWidth="1"/>
    <col min="6" max="6" width="16.28515625" style="225" customWidth="1"/>
    <col min="7" max="7" width="17.28515625" style="225" customWidth="1"/>
    <col min="8" max="8" width="14.85546875" style="225" customWidth="1"/>
    <col min="9" max="9" width="40.85546875" style="225" customWidth="1"/>
    <col min="10" max="16384" width="8.85546875" style="225"/>
  </cols>
  <sheetData>
    <row r="1" spans="1:9">
      <c r="I1" s="405" t="s">
        <v>3032</v>
      </c>
    </row>
    <row r="2" spans="1:9">
      <c r="A2" s="442" t="s">
        <v>2832</v>
      </c>
      <c r="B2" s="442"/>
      <c r="C2" s="442"/>
      <c r="D2" s="442"/>
      <c r="E2" s="442"/>
      <c r="F2" s="442"/>
      <c r="G2" s="442"/>
      <c r="H2" s="442"/>
      <c r="I2" s="442"/>
    </row>
    <row r="3" spans="1:9">
      <c r="A3" s="445" t="str">
        <f>+'Biểu 05 - Đề xuất dự án mới'!A3:I3</f>
        <v>(Kèm theo Báo cáo số 528/BC-UBND ngày 11 tháng 9 năm 2024 của Ủy ban nhân dân huyện Na Rì)</v>
      </c>
      <c r="B3" s="445"/>
      <c r="C3" s="445"/>
      <c r="D3" s="445"/>
      <c r="E3" s="445"/>
      <c r="F3" s="445"/>
      <c r="G3" s="445"/>
      <c r="H3" s="445"/>
      <c r="I3" s="445"/>
    </row>
    <row r="4" spans="1:9" ht="36.950000000000003" customHeight="1">
      <c r="G4" s="444" t="s">
        <v>2897</v>
      </c>
      <c r="H4" s="444"/>
      <c r="I4" s="444"/>
    </row>
    <row r="5" spans="1:9" ht="30" customHeight="1">
      <c r="A5" s="417" t="s">
        <v>1</v>
      </c>
      <c r="B5" s="417" t="s">
        <v>2833</v>
      </c>
      <c r="C5" s="443" t="s">
        <v>2838</v>
      </c>
      <c r="D5" s="443"/>
      <c r="E5" s="443"/>
      <c r="F5" s="443"/>
      <c r="G5" s="443"/>
      <c r="H5" s="443"/>
      <c r="I5" s="414" t="s">
        <v>9</v>
      </c>
    </row>
    <row r="6" spans="1:9" ht="107.25" customHeight="1">
      <c r="A6" s="417"/>
      <c r="B6" s="417"/>
      <c r="C6" s="218" t="s">
        <v>2837</v>
      </c>
      <c r="D6" s="240" t="s">
        <v>2834</v>
      </c>
      <c r="E6" s="240" t="s">
        <v>2835</v>
      </c>
      <c r="F6" s="240" t="s">
        <v>2836</v>
      </c>
      <c r="G6" s="240" t="s">
        <v>2839</v>
      </c>
      <c r="H6" s="240" t="s">
        <v>2892</v>
      </c>
      <c r="I6" s="416"/>
    </row>
    <row r="7" spans="1:9" ht="23.45" customHeight="1">
      <c r="A7" s="241">
        <v>1</v>
      </c>
      <c r="B7" s="241">
        <v>2</v>
      </c>
      <c r="C7" s="241">
        <v>3</v>
      </c>
      <c r="D7" s="241">
        <v>4</v>
      </c>
      <c r="E7" s="241">
        <v>5</v>
      </c>
      <c r="F7" s="241">
        <v>6</v>
      </c>
      <c r="G7" s="241">
        <v>7</v>
      </c>
      <c r="H7" s="241">
        <v>8</v>
      </c>
      <c r="I7" s="241">
        <v>9</v>
      </c>
    </row>
    <row r="8" spans="1:9" ht="42.95" customHeight="1">
      <c r="A8" s="218"/>
      <c r="B8" s="218" t="s">
        <v>2797</v>
      </c>
      <c r="C8" s="242">
        <f t="shared" ref="C8:H8" si="0">+SUM(C9:C33)</f>
        <v>2295182</v>
      </c>
      <c r="D8" s="242">
        <f t="shared" si="0"/>
        <v>470000</v>
      </c>
      <c r="E8" s="242">
        <f t="shared" si="0"/>
        <v>0</v>
      </c>
      <c r="F8" s="242">
        <f t="shared" si="0"/>
        <v>1116453</v>
      </c>
      <c r="G8" s="242">
        <f t="shared" si="0"/>
        <v>609317</v>
      </c>
      <c r="H8" s="242">
        <f t="shared" si="0"/>
        <v>99412</v>
      </c>
      <c r="I8" s="177"/>
    </row>
    <row r="9" spans="1:9" ht="37.5">
      <c r="A9" s="226">
        <v>1</v>
      </c>
      <c r="B9" s="2" t="s">
        <v>2890</v>
      </c>
      <c r="C9" s="244">
        <f>+SUM(D9:H9)</f>
        <v>9000</v>
      </c>
      <c r="D9" s="244"/>
      <c r="E9" s="244"/>
      <c r="F9" s="244">
        <v>9000</v>
      </c>
      <c r="G9" s="244"/>
      <c r="H9" s="244"/>
      <c r="I9" s="227"/>
    </row>
    <row r="10" spans="1:9" ht="37.5">
      <c r="A10" s="226">
        <v>2</v>
      </c>
      <c r="B10" s="2" t="s">
        <v>2891</v>
      </c>
      <c r="C10" s="244">
        <f>+SUM(D10:H10)</f>
        <v>653000</v>
      </c>
      <c r="D10" s="244">
        <v>350000</v>
      </c>
      <c r="E10" s="244"/>
      <c r="F10" s="244">
        <v>303000</v>
      </c>
      <c r="G10" s="244"/>
      <c r="H10" s="244"/>
      <c r="I10" s="227"/>
    </row>
    <row r="11" spans="1:9" ht="37.5">
      <c r="A11" s="226">
        <v>3</v>
      </c>
      <c r="B11" s="2" t="s">
        <v>2936</v>
      </c>
      <c r="C11" s="244">
        <f t="shared" ref="C11:C14" si="1">+SUM(D11:H11)</f>
        <v>30000</v>
      </c>
      <c r="D11" s="244"/>
      <c r="E11" s="244"/>
      <c r="F11" s="244">
        <v>30000</v>
      </c>
      <c r="G11" s="244"/>
      <c r="H11" s="244"/>
      <c r="I11" s="227"/>
    </row>
    <row r="12" spans="1:9" ht="37.5">
      <c r="A12" s="226">
        <v>4</v>
      </c>
      <c r="B12" s="2" t="s">
        <v>2950</v>
      </c>
      <c r="C12" s="244">
        <f t="shared" si="1"/>
        <v>15300</v>
      </c>
      <c r="D12" s="244"/>
      <c r="E12" s="244"/>
      <c r="F12" s="244">
        <v>15300</v>
      </c>
      <c r="G12" s="244"/>
      <c r="H12" s="244"/>
      <c r="I12" s="227"/>
    </row>
    <row r="13" spans="1:9" ht="37.5">
      <c r="A13" s="226">
        <v>5</v>
      </c>
      <c r="B13" s="2" t="s">
        <v>2893</v>
      </c>
      <c r="C13" s="244">
        <f t="shared" si="1"/>
        <v>500</v>
      </c>
      <c r="D13" s="244"/>
      <c r="E13" s="244"/>
      <c r="F13" s="244">
        <v>500</v>
      </c>
      <c r="G13" s="244"/>
      <c r="H13" s="244"/>
      <c r="I13" s="227"/>
    </row>
    <row r="14" spans="1:9" ht="37.5">
      <c r="A14" s="226">
        <v>6</v>
      </c>
      <c r="B14" s="2" t="s">
        <v>226</v>
      </c>
      <c r="C14" s="244">
        <f t="shared" si="1"/>
        <v>3128</v>
      </c>
      <c r="D14" s="244"/>
      <c r="E14" s="244"/>
      <c r="F14" s="244">
        <v>3128</v>
      </c>
      <c r="G14" s="244"/>
      <c r="H14" s="244"/>
      <c r="I14" s="227"/>
    </row>
    <row r="15" spans="1:9" ht="37.5">
      <c r="A15" s="226">
        <v>7</v>
      </c>
      <c r="B15" s="2" t="s">
        <v>2895</v>
      </c>
      <c r="C15" s="244">
        <f t="shared" ref="C15:C33" si="2">+SUM(D15:H15)</f>
        <v>9300</v>
      </c>
      <c r="D15" s="244"/>
      <c r="E15" s="244"/>
      <c r="F15" s="244">
        <v>9300</v>
      </c>
      <c r="G15" s="244"/>
      <c r="H15" s="244"/>
      <c r="I15" s="227"/>
    </row>
    <row r="16" spans="1:9" ht="37.5">
      <c r="A16" s="226">
        <v>8</v>
      </c>
      <c r="B16" s="2" t="s">
        <v>1368</v>
      </c>
      <c r="C16" s="244">
        <f t="shared" si="2"/>
        <v>268200</v>
      </c>
      <c r="D16" s="244">
        <v>120000</v>
      </c>
      <c r="E16" s="244"/>
      <c r="F16" s="244">
        <f>115000+29200+4000</f>
        <v>148200</v>
      </c>
      <c r="G16" s="244"/>
      <c r="H16" s="244"/>
      <c r="I16" s="227"/>
    </row>
    <row r="17" spans="1:9" ht="145.5" customHeight="1">
      <c r="A17" s="226">
        <v>9</v>
      </c>
      <c r="B17" s="2" t="s">
        <v>2840</v>
      </c>
      <c r="C17" s="244">
        <f>+SUM(D17:H17)</f>
        <v>117070</v>
      </c>
      <c r="D17" s="244"/>
      <c r="E17" s="244"/>
      <c r="F17" s="244">
        <v>113670</v>
      </c>
      <c r="G17" s="244">
        <v>3400</v>
      </c>
      <c r="H17" s="243"/>
      <c r="I17" s="228" t="s">
        <v>2934</v>
      </c>
    </row>
    <row r="18" spans="1:9" ht="33.950000000000003" customHeight="1">
      <c r="A18" s="226">
        <v>10</v>
      </c>
      <c r="B18" s="2" t="s">
        <v>2841</v>
      </c>
      <c r="C18" s="244">
        <f t="shared" si="2"/>
        <v>58200</v>
      </c>
      <c r="D18" s="244"/>
      <c r="E18" s="244"/>
      <c r="F18" s="244">
        <v>22000</v>
      </c>
      <c r="G18" s="244">
        <v>2500</v>
      </c>
      <c r="H18" s="244">
        <v>33700</v>
      </c>
      <c r="I18" s="227"/>
    </row>
    <row r="19" spans="1:9" ht="33.950000000000003" customHeight="1">
      <c r="A19" s="226">
        <v>11</v>
      </c>
      <c r="B19" s="2" t="s">
        <v>2842</v>
      </c>
      <c r="C19" s="244">
        <f t="shared" si="2"/>
        <v>88836</v>
      </c>
      <c r="D19" s="244"/>
      <c r="E19" s="244"/>
      <c r="F19" s="244">
        <v>43710</v>
      </c>
      <c r="G19" s="244">
        <v>35926</v>
      </c>
      <c r="H19" s="244">
        <v>9200</v>
      </c>
      <c r="I19" s="227"/>
    </row>
    <row r="20" spans="1:9" ht="33.950000000000003" customHeight="1">
      <c r="A20" s="226">
        <v>12</v>
      </c>
      <c r="B20" s="2" t="s">
        <v>2843</v>
      </c>
      <c r="C20" s="244">
        <f t="shared" si="2"/>
        <v>44786</v>
      </c>
      <c r="D20" s="244"/>
      <c r="E20" s="244"/>
      <c r="F20" s="244">
        <v>6500</v>
      </c>
      <c r="G20" s="244">
        <v>38286</v>
      </c>
      <c r="H20" s="244"/>
      <c r="I20" s="227"/>
    </row>
    <row r="21" spans="1:9" ht="33.950000000000003" customHeight="1">
      <c r="A21" s="226">
        <v>13</v>
      </c>
      <c r="B21" s="2" t="s">
        <v>2844</v>
      </c>
      <c r="C21" s="244">
        <f t="shared" si="2"/>
        <v>45510</v>
      </c>
      <c r="D21" s="244"/>
      <c r="E21" s="244"/>
      <c r="F21" s="244">
        <v>23500</v>
      </c>
      <c r="G21" s="244">
        <v>22010</v>
      </c>
      <c r="H21" s="244"/>
      <c r="I21" s="227"/>
    </row>
    <row r="22" spans="1:9" ht="33.950000000000003" customHeight="1">
      <c r="A22" s="226">
        <v>14</v>
      </c>
      <c r="B22" s="2" t="s">
        <v>2845</v>
      </c>
      <c r="C22" s="244">
        <f t="shared" si="2"/>
        <v>74880</v>
      </c>
      <c r="D22" s="244"/>
      <c r="E22" s="244"/>
      <c r="F22" s="244">
        <v>42030</v>
      </c>
      <c r="G22" s="244">
        <v>16580</v>
      </c>
      <c r="H22" s="244">
        <f>2500+13770</f>
        <v>16270</v>
      </c>
      <c r="I22" s="227"/>
    </row>
    <row r="23" spans="1:9" ht="132" customHeight="1">
      <c r="A23" s="226">
        <v>15</v>
      </c>
      <c r="B23" s="231" t="s">
        <v>2846</v>
      </c>
      <c r="C23" s="244">
        <f t="shared" si="2"/>
        <v>76500</v>
      </c>
      <c r="D23" s="244"/>
      <c r="E23" s="244"/>
      <c r="F23" s="244">
        <v>31420</v>
      </c>
      <c r="G23" s="244">
        <f>45080-2000</f>
        <v>43080</v>
      </c>
      <c r="H23" s="244">
        <v>2000</v>
      </c>
      <c r="I23" s="228" t="s">
        <v>2896</v>
      </c>
    </row>
    <row r="24" spans="1:9" ht="30" customHeight="1">
      <c r="A24" s="226">
        <v>16</v>
      </c>
      <c r="B24" s="2" t="s">
        <v>2847</v>
      </c>
      <c r="C24" s="244">
        <f t="shared" si="2"/>
        <v>66346</v>
      </c>
      <c r="D24" s="244"/>
      <c r="E24" s="244"/>
      <c r="F24" s="244">
        <v>34800</v>
      </c>
      <c r="G24" s="244">
        <f>31546-4300</f>
        <v>27246</v>
      </c>
      <c r="H24" s="244">
        <v>4300</v>
      </c>
      <c r="I24" s="177"/>
    </row>
    <row r="25" spans="1:9" ht="30" customHeight="1">
      <c r="A25" s="226">
        <v>17</v>
      </c>
      <c r="B25" s="2" t="s">
        <v>2848</v>
      </c>
      <c r="C25" s="244">
        <f t="shared" si="2"/>
        <v>88872</v>
      </c>
      <c r="D25" s="244"/>
      <c r="E25" s="244"/>
      <c r="F25" s="244"/>
      <c r="G25" s="244">
        <v>84300</v>
      </c>
      <c r="H25" s="244">
        <v>4572</v>
      </c>
      <c r="I25" s="177"/>
    </row>
    <row r="26" spans="1:9" ht="30" customHeight="1">
      <c r="A26" s="226">
        <v>18</v>
      </c>
      <c r="B26" s="2" t="s">
        <v>2849</v>
      </c>
      <c r="C26" s="244">
        <f t="shared" si="2"/>
        <v>104980</v>
      </c>
      <c r="D26" s="244"/>
      <c r="E26" s="244"/>
      <c r="F26" s="244">
        <v>79200</v>
      </c>
      <c r="G26" s="244">
        <f>24900+880</f>
        <v>25780</v>
      </c>
      <c r="H26" s="244"/>
      <c r="I26" s="177"/>
    </row>
    <row r="27" spans="1:9" ht="30" customHeight="1">
      <c r="A27" s="226">
        <v>19</v>
      </c>
      <c r="B27" s="2" t="s">
        <v>2850</v>
      </c>
      <c r="C27" s="244">
        <f t="shared" si="2"/>
        <v>159295</v>
      </c>
      <c r="D27" s="244"/>
      <c r="E27" s="244"/>
      <c r="F27" s="244">
        <v>47545</v>
      </c>
      <c r="G27" s="244">
        <f>88610+19510</f>
        <v>108120</v>
      </c>
      <c r="H27" s="244">
        <v>3630</v>
      </c>
      <c r="I27" s="177"/>
    </row>
    <row r="28" spans="1:9" ht="30" customHeight="1">
      <c r="A28" s="226">
        <v>20</v>
      </c>
      <c r="B28" s="2" t="s">
        <v>2851</v>
      </c>
      <c r="C28" s="244">
        <f t="shared" si="2"/>
        <v>124432</v>
      </c>
      <c r="D28" s="244"/>
      <c r="E28" s="244"/>
      <c r="F28" s="244">
        <v>37700</v>
      </c>
      <c r="G28" s="244">
        <f>12400+1232+70000</f>
        <v>83632</v>
      </c>
      <c r="H28" s="244">
        <v>3100</v>
      </c>
      <c r="I28" s="177"/>
    </row>
    <row r="29" spans="1:9" ht="30" customHeight="1">
      <c r="A29" s="226">
        <v>21</v>
      </c>
      <c r="B29" s="2" t="s">
        <v>2852</v>
      </c>
      <c r="C29" s="244">
        <f t="shared" si="2"/>
        <v>31250</v>
      </c>
      <c r="D29" s="244"/>
      <c r="E29" s="244"/>
      <c r="F29" s="244">
        <v>6900</v>
      </c>
      <c r="G29" s="244">
        <v>24350</v>
      </c>
      <c r="H29" s="244"/>
      <c r="I29" s="177"/>
    </row>
    <row r="30" spans="1:9" ht="30" customHeight="1">
      <c r="A30" s="226">
        <v>22</v>
      </c>
      <c r="B30" s="2" t="s">
        <v>2853</v>
      </c>
      <c r="C30" s="244">
        <f t="shared" si="2"/>
        <v>48218</v>
      </c>
      <c r="D30" s="244"/>
      <c r="E30" s="244"/>
      <c r="F30" s="244">
        <v>35000</v>
      </c>
      <c r="G30" s="102">
        <f>2288+10930</f>
        <v>13218</v>
      </c>
      <c r="H30" s="244"/>
      <c r="I30" s="177"/>
    </row>
    <row r="31" spans="1:9" ht="134.25" customHeight="1">
      <c r="A31" s="226">
        <v>23</v>
      </c>
      <c r="B31" s="2" t="s">
        <v>2854</v>
      </c>
      <c r="C31" s="244">
        <f t="shared" si="2"/>
        <v>106002</v>
      </c>
      <c r="D31" s="244"/>
      <c r="E31" s="244"/>
      <c r="F31" s="244">
        <v>51000</v>
      </c>
      <c r="G31" s="102">
        <v>46702</v>
      </c>
      <c r="H31" s="244">
        <v>8300</v>
      </c>
      <c r="I31" s="228" t="s">
        <v>2894</v>
      </c>
    </row>
    <row r="32" spans="1:9" ht="33.6" customHeight="1">
      <c r="A32" s="226">
        <v>24</v>
      </c>
      <c r="B32" s="2" t="s">
        <v>2855</v>
      </c>
      <c r="C32" s="244">
        <f t="shared" si="2"/>
        <v>43890</v>
      </c>
      <c r="D32" s="244"/>
      <c r="E32" s="244"/>
      <c r="F32" s="244">
        <v>23050</v>
      </c>
      <c r="G32" s="244">
        <v>6500</v>
      </c>
      <c r="H32" s="244">
        <v>14340</v>
      </c>
      <c r="I32" s="227"/>
    </row>
    <row r="33" spans="1:9" ht="36" customHeight="1">
      <c r="A33" s="226">
        <v>25</v>
      </c>
      <c r="B33" s="2" t="s">
        <v>2856</v>
      </c>
      <c r="C33" s="244">
        <f t="shared" si="2"/>
        <v>27687</v>
      </c>
      <c r="D33" s="244"/>
      <c r="E33" s="244"/>
      <c r="F33" s="244"/>
      <c r="G33" s="244">
        <v>27687</v>
      </c>
      <c r="H33" s="244"/>
      <c r="I33" s="227"/>
    </row>
  </sheetData>
  <mergeCells count="7">
    <mergeCell ref="A2:I2"/>
    <mergeCell ref="I5:I6"/>
    <mergeCell ref="A5:A6"/>
    <mergeCell ref="B5:B6"/>
    <mergeCell ref="C5:H5"/>
    <mergeCell ref="G4:I4"/>
    <mergeCell ref="A3:I3"/>
  </mergeCells>
  <printOptions horizontalCentered="1"/>
  <pageMargins left="0.5" right="0.25" top="0.5" bottom="0.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Biểu 01- NSTW</vt:lpstr>
      <vt:lpstr>Biểu 2 - ODA- Không đề xuất</vt:lpstr>
      <vt:lpstr>Biểu 3 - NSĐP</vt:lpstr>
      <vt:lpstr>Biểu 4 - CTMTQG</vt:lpstr>
      <vt:lpstr>Biểu 05 - Đề xuất dự án mới</vt:lpstr>
      <vt:lpstr>Biểu tổng hợp nhu cầu vốn</vt:lpstr>
      <vt:lpstr>'Biểu 01- NSTW'!Print_Titles</vt:lpstr>
      <vt:lpstr>'Biểu 05 - Đề xuất dự án mới'!Print_Titles</vt:lpstr>
      <vt:lpstr>'Biểu 3 - NSĐP'!Print_Titles</vt:lpstr>
      <vt:lpstr>'Biểu 4 - CTMTQG'!Print_Titles</vt:lpstr>
      <vt:lpstr>'Biểu tổng hợp nhu cầu vốn'!Print_Titles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2024-09-12T08:41:54Z</dcterms:modified>
</cp:coreProperties>
</file>