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6275" windowHeight="8250" firstSheet="19" activeTab="21"/>
  </bookViews>
  <sheets>
    <sheet name="Biểu 69" sheetId="1" r:id="rId1"/>
    <sheet name="biểu 70" sheetId="2" r:id="rId2"/>
    <sheet name="biểu 71" sheetId="3" r:id="rId3"/>
    <sheet name="biểu 72" sheetId="4" r:id="rId4"/>
    <sheet name="biểu 73" sheetId="5" r:id="rId5"/>
    <sheet name="biểu 74" sheetId="6" r:id="rId6"/>
    <sheet name="biểu 75" sheetId="7" r:id="rId7"/>
    <sheet name="biểu 76" sheetId="8" r:id="rId8"/>
    <sheet name="biểu 77" sheetId="9" r:id="rId9"/>
    <sheet name="biêu 78" sheetId="10" r:id="rId10"/>
    <sheet name="biểu 79" sheetId="11" r:id="rId11"/>
    <sheet name="biêu 80" sheetId="12" r:id="rId12"/>
    <sheet name="Biểu 81" sheetId="13" r:id="rId13"/>
    <sheet name="Biểu 82" sheetId="14" r:id="rId14"/>
    <sheet name="Biểu 83" sheetId="15" r:id="rId15"/>
    <sheet name="Biểu 84" sheetId="16" r:id="rId16"/>
    <sheet name="Biểu 85" sheetId="17" r:id="rId17"/>
    <sheet name="Biểu 86" sheetId="18" r:id="rId18"/>
    <sheet name="Biểu 87" sheetId="19" r:id="rId19"/>
    <sheet name="Biểu 93" sheetId="20" r:id="rId20"/>
    <sheet name="Biểu 94" sheetId="21" r:id="rId21"/>
    <sheet name="Biểu 95" sheetId="22" r:id="rId22"/>
  </sheets>
  <definedNames>
    <definedName name="_xlnm.Print_Area" localSheetId="20">'Biểu 94'!$A$1:$I$30</definedName>
    <definedName name="_xlnm.Print_Area" localSheetId="21">'Biểu 95'!$A$1:$R$57</definedName>
    <definedName name="_xlnm.Print_Titles" localSheetId="21">'Biểu 95'!$5:$8</definedName>
  </definedNames>
  <calcPr fullCalcOnLoad="1"/>
</workbook>
</file>

<file path=xl/sharedStrings.xml><?xml version="1.0" encoding="utf-8"?>
<sst xmlns="http://schemas.openxmlformats.org/spreadsheetml/2006/main" count="1033" uniqueCount="357">
  <si>
    <t>STT</t>
  </si>
  <si>
    <t>Nội dung</t>
  </si>
  <si>
    <t>Dự toán năm</t>
  </si>
  <si>
    <t>So sánh (1) (%)</t>
  </si>
  <si>
    <t>A</t>
  </si>
  <si>
    <t>B</t>
  </si>
  <si>
    <t>UBND QUẬN, HUYỆN, THỊ XÃ, THÀNH PHỐ...</t>
  </si>
  <si>
    <t>Biểu số 69/CK-NSNN</t>
  </si>
  <si>
    <t>CÂN ĐỐI NGÂN SÁCH HUYỆN NĂM...</t>
  </si>
  <si>
    <t>(Dự toán trình Hội đồng nhân dân)</t>
  </si>
  <si>
    <t>Đơn vị: Triệu đồng</t>
  </si>
  <si>
    <t>NỘI DUNG</t>
  </si>
  <si>
    <t>Dự toán năm …</t>
  </si>
  <si>
    <r>
      <t xml:space="preserve"> </t>
    </r>
    <r>
      <rPr>
        <sz val="10"/>
        <rFont val="Arial"/>
        <family val="2"/>
      </rPr>
      <t>(năm hiện hành)</t>
    </r>
  </si>
  <si>
    <t xml:space="preserve"> (năm hiện hành)</t>
  </si>
  <si>
    <t>Dự toán năm…</t>
  </si>
  <si>
    <t>TỔNG NGUỒN THU NGÂN SÁCH HUYỆN</t>
  </si>
  <si>
    <t>I</t>
  </si>
  <si>
    <t>Thu ngân sách huyện được hưởng theo phân cấp</t>
  </si>
  <si>
    <t>-</t>
  </si>
  <si>
    <t>Thu ngân sách huyện hưởng 100%</t>
  </si>
  <si>
    <t xml:space="preserve">Thu ngân sách huyện hưởng từ các khoản thu phân chia </t>
  </si>
  <si>
    <t>II</t>
  </si>
  <si>
    <t>Thu bổ sung từ ngân sách cấp trên</t>
  </si>
  <si>
    <t>Thu bổ sung cân đối</t>
  </si>
  <si>
    <t>Thu bổ sung có mục tiêu</t>
  </si>
  <si>
    <t>III</t>
  </si>
  <si>
    <t>Thu kết dư</t>
  </si>
  <si>
    <t>IV</t>
  </si>
  <si>
    <t>Thu chuyển nguồn từ năm trước chuyển sang</t>
  </si>
  <si>
    <t>TỔNG CHI NGÂN SÁCH HUYỆN</t>
  </si>
  <si>
    <t> I</t>
  </si>
  <si>
    <t>Tổng chi cân đối ngân sách huyện</t>
  </si>
  <si>
    <t>Chi đầu tư phát triển</t>
  </si>
  <si>
    <t>Chi thường xuyên</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</si>
  <si>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</si>
  <si>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</si>
  <si>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</si>
  <si>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</si>
  <si>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</si>
  <si>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</si>
  <si>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Ghi chú:(1) Đối với các chỉ tiêu thu, so sánh dự toán năm sau với ước thực hiện năm hiện hành. Đối với các chỉ tiêu chi, so sánh dự toán năm sau với dự toán năm hiện hành;</t>
  </si>
  <si>
    <t>Biểu số 70/CK-NSNN</t>
  </si>
  <si>
    <t>CÂN ĐỐI NGUỒN THU, CHI DỰ TOÁN NGÂN SÁCH CẤP HUYỆN VÀ NGÂN SÁCH XÃ NĂM…</t>
  </si>
  <si>
    <t>Ước thực hiện năm …</t>
  </si>
  <si>
    <t>NGÂN SÁCH CẤP HUYỆN</t>
  </si>
  <si>
    <t>Nguồn thu ngân sách</t>
  </si>
  <si>
    <t>Thu ngân sách được hưởng theo phân cấp</t>
  </si>
  <si>
    <t>Chi ngân sách</t>
  </si>
  <si>
    <t>Chi thuộc nhiệm vụ của ngân sách cấp huyện</t>
  </si>
  <si>
    <t>Chi bổ sung cho ngân sách xã</t>
  </si>
  <si>
    <t> -</t>
  </si>
  <si>
    <t>Chi bổ sung cân đối</t>
  </si>
  <si>
    <t>Chi bổ sung có mục tiêu</t>
  </si>
  <si>
    <t>NGÂN SÁCH XÃ</t>
  </si>
  <si>
    <t>Thu bổ sung từ ngân sách cấp huyện</t>
  </si>
  <si>
    <t>- </t>
  </si>
  <si>
    <t>Ghi chú: (1) Đối với các chỉ tiêu thu, so sánh dự toán năm sau với ước thực hiện năm hiện hành. Đối với các chỉ tiêu chi, so sánh dự toán năm sau với dự toán năm hiện hành;</t>
  </si>
  <si>
    <t>Biểu số 71/CK-NSNN</t>
  </si>
  <si>
    <t>DỰ TOÁN THU NGÂN SÁCH NHÀ NƯỚC NĂM...</t>
  </si>
  <si>
    <r>
      <t xml:space="preserve">Ước thực hiện năm… </t>
    </r>
    <r>
      <rPr>
        <sz val="10"/>
        <rFont val="Arial"/>
        <family val="2"/>
      </rPr>
      <t>(năm hiện hành)</t>
    </r>
  </si>
  <si>
    <t>So sánh (%)</t>
  </si>
  <si>
    <t>TỔNG THU NSNN</t>
  </si>
  <si>
    <t>THU NSĐP</t>
  </si>
  <si>
    <t>5=3/1</t>
  </si>
  <si>
    <t>6=4/2</t>
  </si>
  <si>
    <t>TỔNG THU NGÂN SÁCH NHÀ NƯỚC</t>
  </si>
  <si>
    <t>Thu nội địa</t>
  </si>
  <si>
    <t>Thu từ khu vực DNNN do Trung ương quản lý</t>
  </si>
  <si>
    <t>(Chi tiết theo sắc thuế)</t>
  </si>
  <si>
    <t xml:space="preserve">Thu từ khu vực DNNN do Huyện quản lý </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</si>
  <si>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</si>
  <si>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</si>
  <si>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</si>
  <si>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</si>
  <si>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</si>
  <si>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</si>
  <si>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</si>
  <si>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</si>
  <si>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</si>
  <si>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</si>
  <si>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</si>
  <si>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</si>
  <si>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(chi tiết theo sắc thuế)</t>
  </si>
  <si>
    <t>Thu tiền cấp quyền khai thác khoáng sản</t>
  </si>
  <si>
    <t>Thu khác ngân sách</t>
  </si>
  <si>
    <t>Thu từ quỹ đất công ích, hoa lợi công sản khác</t>
  </si>
  <si>
    <t>Thu viện trợ</t>
  </si>
  <si>
    <t>Biểu số 72/CK-NSNN</t>
  </si>
  <si>
    <t>DỰ TOÁN CHI NGÂN SÁCH HUYỆN, CHI NGÂN SÁCH CẤP HUYỆN VÀ CHI NGÂN SÁCH XÃ THEO CƠ CẤU CHI NĂM…</t>
  </si>
  <si>
    <t>Ngân sách huyện</t>
  </si>
  <si>
    <t xml:space="preserve">Chia ra </t>
  </si>
  <si>
    <t>Ngân sách cấp huyện</t>
  </si>
  <si>
    <t>Ngân sách</t>
  </si>
  <si>
    <t>xã</t>
  </si>
  <si>
    <t>1=2+3</t>
  </si>
  <si>
    <t>CHI CÂN ĐỐI NGÂN SÁCH HUYỆN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</si>
  <si>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</si>
  <si>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</si>
  <si>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</si>
  <si>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</si>
  <si>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</si>
  <si>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</si>
  <si>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</si>
  <si>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phát triển khác</t>
  </si>
  <si>
    <t>Trong đó:</t>
  </si>
  <si>
    <t>Chi dự phòng ngân sách</t>
  </si>
  <si>
    <t>CHI CÁC CHƯƠNG TRÌNH MỤC TIÊU</t>
  </si>
  <si>
    <t>(Chi tiết theo từng chương trình mục tiêu quốc gia)</t>
  </si>
  <si>
    <t>(Chi tiết theo từng chương trình mục tiêu nhiệm vụ)</t>
  </si>
  <si>
    <t>C</t>
  </si>
  <si>
    <t>CHI CHUYỂN NGUỒN SANG NĂM SAU</t>
  </si>
  <si>
    <t>Biểu số 73/CK-NSNN</t>
  </si>
  <si>
    <t>DỰ TOÁN CHI NGÂN SÁCH CẤP HUYỆN THEO TỪNG LĨNH VỰC NĂM...</t>
  </si>
  <si>
    <t>Dự toán</t>
  </si>
  <si>
    <t xml:space="preserve">CHI BỔ SUNG CÂN ĐỐI CHO NGÂN SÁCH XÃ </t>
  </si>
  <si>
    <t>CHI NGÂN SÁCH CẤP HUYỆN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</si>
  <si>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</si>
  <si>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</si>
  <si>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</si>
  <si>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</si>
  <si>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</si>
  <si>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</si>
  <si>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</si>
  <si>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</si>
  <si>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</si>
  <si>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</si>
  <si>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</si>
  <si>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</si>
  <si>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</si>
  <si>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</si>
  <si>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</si>
  <si>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</si>
  <si>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</si>
  <si>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</si>
  <si>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</si>
  <si>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</si>
  <si>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Biểu số 74/CK-NSNN</t>
  </si>
  <si>
    <t>DỰ TOÁN CHI NGÂN SÁCH CẤP HUYỆN CHO TỪNG CƠ QUAN, TỔ CHỨC NĂM…</t>
  </si>
  <si>
    <t>TÊN ĐƠN VỊ</t>
  </si>
  <si>
    <t xml:space="preserve">TỔNG SỐ </t>
  </si>
  <si>
    <t>CHI ĐẦU TƯ PHÁT TRIỂN (KHÔNG KỂ CHƯƠNG TRÌNH MỤC TIÊU QUỐC GIA)</t>
  </si>
  <si>
    <t>CHI THƯỜNG XUYÊN (KHÔNG KỂ CHƯƠNG TRÌNH MỤC TIÊU QUỐC GIA)</t>
  </si>
  <si>
    <t>CHI DỰ PHÒNG NGÂN SÁCH</t>
  </si>
  <si>
    <t>CHI TẠO NGUỒN, ĐIỀU CHỈNH TIỀN LƯƠNG</t>
  </si>
  <si>
    <t>CHI CHƯƠNG TRÌNH MTQG</t>
  </si>
  <si>
    <t>CHI CHUYỂN NGUỒN SANG NGÂN SÁCH NĂM SAU</t>
  </si>
  <si>
    <t>TỔNG SỐ</t>
  </si>
  <si>
    <t>CHI ĐẦU TƯ PHÁT TRIỂN</t>
  </si>
  <si>
    <t>CHI THƯỜNG XUYÊN</t>
  </si>
  <si>
    <t>CÁC CƠ QUAN, TỔ CHỨC</t>
  </si>
  <si>
    <t>Cơ quan A</t>
  </si>
  <si>
    <t>Tổ chức B</t>
  </si>
  <si>
    <t>…</t>
  </si>
  <si>
    <t xml:space="preserve">CHI BỔ SUNG CÓ MỤC TIÊU CHO NGÂN SÁCH XÃ </t>
  </si>
  <si>
    <t>V</t>
  </si>
  <si>
    <t>Biểu số 75/CK-NSNN</t>
  </si>
  <si>
    <t>DỰ TOÁN CHI ĐẦU TƯ PHÁT TRIỂN CỦA NGÂN SÁCH CẤP HUYỆN CHO TỪNG CƠ QUAN, TỔ CHỨC THEO LĨNH VỰC NĂM...</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</si>
  <si>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</si>
  <si>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</si>
  <si>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</si>
  <si>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</si>
  <si>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</si>
  <si>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</si>
  <si>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</si>
  <si>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</si>
  <si>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</si>
  <si>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</si>
  <si>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</si>
  <si>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</si>
  <si>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</si>
  <si>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Biểu số 76/CK-NSNN</t>
  </si>
  <si>
    <t>DỰ TOÁN CHI THƯỜNG XUYÊN CỦA NGÂN SÁCH CẤP HUYỆN CHO TỪNG CƠ QUAN, TỔ CHỨC THEO LĨNH VỰC NĂM...</t>
  </si>
  <si>
    <t>Biểu số 77/CK-NSNN</t>
  </si>
  <si>
    <t>DỰ TOÁN THU, SỐ BỔ SUNG VÀ DỰ TOÁN CHI CÂN ĐỐI NGÂN SÁCH TỪNG XÃ NĂM…</t>
  </si>
  <si>
    <t>Stt</t>
  </si>
  <si>
    <t>Tên đơn vị</t>
  </si>
  <si>
    <t>Tổng thu NSNN trên địa bàn</t>
  </si>
  <si>
    <t>Thu ngân sách xã được hưởng theo phân cấp</t>
  </si>
  <si>
    <t>Số bổ sung cân đối từ ngân sách cấp huyện</t>
  </si>
  <si>
    <t>Chi bổ sung thực hiện điều chỉnh tiền lương</t>
  </si>
  <si>
    <t>Tổng chi cân đối ngân sách xã</t>
  </si>
  <si>
    <t>Tổng số</t>
  </si>
  <si>
    <t>Thu ngân sách xã hưởng 100%</t>
  </si>
  <si>
    <t xml:space="preserve">Thu ngân sách xã hưởng từ các khoản thu phân chia </t>
  </si>
  <si>
    <t>Xã A</t>
  </si>
  <si>
    <t>Phường B</t>
  </si>
  <si>
    <t>Thị trấn C</t>
  </si>
  <si>
    <t>Biểu số 78/CK-NSNN</t>
  </si>
  <si>
    <t>DỰ TOÁN CHI BỔ SUNG CÓ MỤC TIÊU TỪ NGÂN SÁCH CẤP HUYỆN CHO NGÂN SÁCH TỪNG XÃ NĂM…</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</si>
  <si>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</si>
  <si>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</si>
  <si>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</si>
  <si>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Biểu số 79/CK-NSNN</t>
  </si>
  <si>
    <t>DỰ TOÁN CHI CHƯƠNG TRÌNH MỤC TIÊU QUỐC GIA NGÂN SÁCH CẤP HUYỆN VÀ NGÂN SÁCH XÃ NĂM…</t>
  </si>
  <si>
    <t>Trong đó</t>
  </si>
  <si>
    <t>Chương trình mục tiêu quốc gia …</t>
  </si>
  <si>
    <t>Đầu tư phát triển</t>
  </si>
  <si>
    <t>Kinh phí sự nghiệp</t>
  </si>
  <si>
    <t>Vốn trong nước</t>
  </si>
  <si>
    <t>Vốn ngoài nước</t>
  </si>
  <si>
    <t>2=5+12</t>
  </si>
  <si>
    <t>3=8+15</t>
  </si>
  <si>
    <t>4=5+8</t>
  </si>
  <si>
    <t>5=6+7</t>
  </si>
  <si>
    <t>8=9+10</t>
  </si>
  <si>
    <t>11=12+15</t>
  </si>
  <si>
    <t>12=13+14</t>
  </si>
  <si>
    <t>15=16+17</t>
  </si>
  <si>
    <t>Biểu số 80/CK-NSNN</t>
  </si>
  <si>
    <t>DANH MỤC CÁC CHƯƠNG TRÌNH, DỰ ÁN SỬ DỤNG VỐN NGÂN SÁCH NHÀ NƯỚC NĂM…</t>
  </si>
  <si>
    <t>Danh mục dự án</t>
  </si>
  <si>
    <t>Địa điểm xây dựng</t>
  </si>
  <si>
    <t>Năng lực thiết kế</t>
  </si>
  <si>
    <t>Thời gian khởi công - hoàn thành</t>
  </si>
  <si>
    <t>Quyết định đầu tư</t>
  </si>
  <si>
    <t>Giá trị khối lượng thực hiện từ khởi công đến 31/12/…</t>
  </si>
  <si>
    <t>Lũy kế vốn đã bố trí đến 31/12/…</t>
  </si>
  <si>
    <t>Kế hoạch vốn năm</t>
  </si>
  <si>
    <t>Số Quyết định, ngày, tháng, năm ban hành</t>
  </si>
  <si>
    <t>Tổng mức đầu tư được duyệt</t>
  </si>
  <si>
    <t>Tổng số (tất cả các nguồn vốn)</t>
  </si>
  <si>
    <t>Chia theo nguồn vốn</t>
  </si>
  <si>
    <t>Ngoài nước</t>
  </si>
  <si>
    <t>Ngân sách trung ương</t>
  </si>
  <si>
    <t>NGÀNH, LĨNH VỰC, CHƯƠNG TRÌNH…</t>
  </si>
  <si>
    <t>CƠ QUAN, ĐƠN VỊ, XÃ…</t>
  </si>
  <si>
    <t>Chuẩn bị đầu tư</t>
  </si>
  <si>
    <t>Dự án A</t>
  </si>
  <si>
    <t>…………</t>
  </si>
  <si>
    <t>Thực hiện dự án</t>
  </si>
  <si>
    <t>a</t>
  </si>
  <si>
    <t>Dự án chuyển tiếp từ giai đoạn 5 năm … sang giai đoạn 5 năm …</t>
  </si>
  <si>
    <t>Dự án B</t>
  </si>
  <si>
    <t>………….</t>
  </si>
  <si>
    <t>b</t>
  </si>
  <si>
    <t>Dự án khởi công mới trong giai đoạn 5 năm…….</t>
  </si>
  <si>
    <t>Dự án C</t>
  </si>
  <si>
    <t>Phân loại như trên</t>
  </si>
  <si>
    <t>Phân loại như mục A nêu trên</t>
  </si>
  <si>
    <t>…………………</t>
  </si>
  <si>
    <t>Biểu số 81/CK-NSNN</t>
  </si>
  <si>
    <t>(Dự toán đã được Hội đồng nhân dân quyết định)</t>
  </si>
  <si>
    <t>Biểu số 82/CK-NSNN</t>
  </si>
  <si>
    <t xml:space="preserve">Dự toán </t>
  </si>
  <si>
    <t>Biểu số 83/CK-NSNN</t>
  </si>
  <si>
    <t>Tổng thu NSNN</t>
  </si>
  <si>
    <t>Thu NS huyện</t>
  </si>
  <si>
    <t xml:space="preserve">Thu từ khu vực DNNN do Địa phương quản lý </t>
  </si>
  <si>
    <t>Biểu số 84/CK-NSNN</t>
  </si>
  <si>
    <t>Biểu số 85/CK-NSNN</t>
  </si>
  <si>
    <t>Chi hoạt động của cơ quan quản lý hành chính, đảng, đoàn thể</t>
  </si>
  <si>
    <t>Biểu số 86/CK-NSNN</t>
  </si>
  <si>
    <t xml:space="preserve">CHI BỔ SUNG CÓ MỤC TIÊU CHO NGÂN SÁCH HUYỆN </t>
  </si>
  <si>
    <t>Biểu số 87/CK-NSNN</t>
  </si>
  <si>
    <t>Biểu số 93/CK-NSNN</t>
  </si>
  <si>
    <t xml:space="preserve">Dự toán năm </t>
  </si>
  <si>
    <t>So sánh ước thực hiện với (%)</t>
  </si>
  <si>
    <t>TỔNG NGUỒN THU NSNN TRÊN ĐỊA BÀN</t>
  </si>
  <si>
    <t>Thu cân đối NSNN</t>
  </si>
  <si>
    <t>Chi từ nguồn bổ sung có mục tiêu từ NS cấp tỉnh</t>
  </si>
  <si>
    <t>Biểu số 94/CK-NSNN</t>
  </si>
  <si>
    <t>TỔNG THU NSNN TRÊN ĐỊA BÀN</t>
  </si>
  <si>
    <t>Thu từ khu vực doanh nghiệp nhà nước</t>
  </si>
  <si>
    <t>Thu từ khu vực doanh nghiệp có vốn đầu tư nước ngoài</t>
  </si>
  <si>
    <t>Thu từ khu vực kinh tế ngoài quốc doanh</t>
  </si>
  <si>
    <t>Các khoản thu về nhà, đất</t>
  </si>
  <si>
    <t>Thu từ hoạt động xổ số kiến thiết</t>
  </si>
  <si>
    <t xml:space="preserve">THU NGÂN SÁCH HUYỆN ĐƯỢC HƯỞNG THEO PHÂN CẤP </t>
  </si>
  <si>
    <t>Từ các khoản thu phân chia</t>
  </si>
  <si>
    <t>Các khoản thu ngân sách huyện được hưởng 100%</t>
  </si>
  <si>
    <t>Biểu số 95/CK-NSNN</t>
  </si>
  <si>
    <t>Chi phát thanh, truyền hình</t>
  </si>
  <si>
    <t>Chi hoạt động kinh tế</t>
  </si>
  <si>
    <t>CHI TỪ NGUỒN BỔ SUNG CÓ MỤC TIÊU TỪ NGÂN SÁCH CẤP TRÊN</t>
  </si>
  <si>
    <t>Chương trình mục tiêu quốc gia</t>
  </si>
  <si>
    <t>1</t>
  </si>
  <si>
    <t>2</t>
  </si>
  <si>
    <t>3</t>
  </si>
  <si>
    <t>4</t>
  </si>
  <si>
    <t>5</t>
  </si>
  <si>
    <t>6</t>
  </si>
  <si>
    <t>7</t>
  </si>
  <si>
    <t>8</t>
  </si>
  <si>
    <t>9</t>
  </si>
  <si>
    <t>10</t>
  </si>
  <si>
    <t>11</t>
  </si>
  <si>
    <t>12</t>
  </si>
  <si>
    <t>13</t>
  </si>
  <si>
    <t>Dự toán năm … (năm hiện hành)</t>
  </si>
  <si>
    <t>ƯTH NĂM … (năm hiện hành)</t>
  </si>
  <si>
    <t>UBND HUYỆN NA RÌ</t>
  </si>
  <si>
    <t>Chi đầu tư xây dựng cơ bản</t>
  </si>
  <si>
    <t>Chi an ninh</t>
  </si>
  <si>
    <t>Chi quốc phòng</t>
  </si>
  <si>
    <t>Chi thường xuyên khác</t>
  </si>
  <si>
    <t xml:space="preserve"> -</t>
  </si>
  <si>
    <t>Vốn đầu tư</t>
  </si>
  <si>
    <t>Vốn sự nghiệp</t>
  </si>
  <si>
    <t>Chương trình mục tiêu, nhiệm vụ</t>
  </si>
  <si>
    <t>Dự toán giao cho các ĐV cấp huyện</t>
  </si>
  <si>
    <t>Dự toán giao cho cấp xã, thị trấn</t>
  </si>
  <si>
    <t>Dự toán dư chưa phân bổ</t>
  </si>
  <si>
    <t>2.1</t>
  </si>
  <si>
    <t>2.2</t>
  </si>
  <si>
    <t>2.3</t>
  </si>
  <si>
    <t>Sự nghiệp kinh tế</t>
  </si>
  <si>
    <t>Kinh phí bảo đảm trật tự an toàn giao thông</t>
  </si>
  <si>
    <t>Quản lý hành chính</t>
  </si>
  <si>
    <t xml:space="preserve">Huyện </t>
  </si>
  <si>
    <t>Cùng kỳ quý 2 năm trước</t>
  </si>
  <si>
    <t>Cùng kỳ 6 tháng năm trước</t>
  </si>
  <si>
    <t>14</t>
  </si>
  <si>
    <t>4=2/1</t>
  </si>
  <si>
    <t>Chi đầu tư từ nguồn chuyển nguồn</t>
  </si>
  <si>
    <t>Chi cải cách tiền lương</t>
  </si>
  <si>
    <t>Thu cố định tại xã</t>
  </si>
  <si>
    <t>thực hiện quý 2/2022</t>
  </si>
  <si>
    <t>thực hiện 6 tháng 2022</t>
  </si>
  <si>
    <t>Chương trình MTQG giảm nghèo bền vững</t>
  </si>
  <si>
    <t xml:space="preserve"> Chương trình MTQG phát triển kinh tế - xã hội vùng đồng bào dân tộc thiểu số và miền núi</t>
  </si>
  <si>
    <t>Bổ sung thực hiện Chương trình phát triển lâm nghiệp bền vững</t>
  </si>
  <si>
    <t>Kinh phí sửa xe ô tô</t>
  </si>
  <si>
    <t>Dự toán giao đầu năm</t>
  </si>
  <si>
    <t>Dự toán bổ sung trong năm</t>
  </si>
  <si>
    <t>CHI NỘP NGÂN SÁCH CẤP TRÊN</t>
  </si>
  <si>
    <t xml:space="preserve">C </t>
  </si>
  <si>
    <t xml:space="preserve"> Kinh phí  quản lý, bảo trì đường bộ cho các quỹ bảo trì đường bộ ĐP</t>
  </si>
  <si>
    <t>Thực hiện quý 2 2022</t>
  </si>
  <si>
    <t>Thực hiện 6 tháng 2022</t>
  </si>
  <si>
    <t>2.4</t>
  </si>
  <si>
    <t>Lĩnh vực GDĐT</t>
  </si>
  <si>
    <t>Kinh phí đào tạo, bồi dưỡng giáo viên trên địa bàn tỉnh theo Nghị quyết số 16/2022/NQ-HĐND của HĐND tỉnh</t>
  </si>
  <si>
    <t>Kinh phí thực hiện Dự án hỗ trợ liên kết trong sản xuất và tiêu thụ sản phẩm nông nghiệp năm 2023</t>
  </si>
  <si>
    <t xml:space="preserve">Kinh phí thực hiện chế độ, chính sách theo Nghị định số 108/2014/NĐ-CP, Nghị định số 113/2018/NĐ-CP và Nghị định số 143/2020/NĐ-CP của Chính phủ </t>
  </si>
  <si>
    <t>Kinh phí thực hiện nhiệm vụ chuyển đổi số năm 2023</t>
  </si>
  <si>
    <t>6=4/1</t>
  </si>
  <si>
    <t>7=5/1</t>
  </si>
  <si>
    <t>Chi nộp ngân sách cấp trên</t>
  </si>
  <si>
    <t>(Kèm theo Báo cáo số 605/BC-UBND ngày 13/10/2023 của UBND huyện Na Rì)</t>
  </si>
  <si>
    <t>Thực hiện quý 3</t>
  </si>
  <si>
    <t>Thực hiện 9 tháng</t>
  </si>
  <si>
    <t xml:space="preserve">Thực hiện quý 3/DT năm </t>
  </si>
  <si>
    <t xml:space="preserve">Thực hiện 9 tháng/DT năm </t>
  </si>
  <si>
    <t>Cùng kỳ quý 3 năm trước</t>
  </si>
  <si>
    <t>Cùng kỳ 9 tháng năm trước</t>
  </si>
  <si>
    <t>THỰC HIỆN THU NGÂN SÁCH NHÀ NƯỚC QUÝ III, 9 THÁNG NĂM 2023</t>
  </si>
  <si>
    <t>THỰC HIỆN CHI NGÂN SÁCH HUYỆN QUÝ III, 9 THÁNG NĂM 2023</t>
  </si>
  <si>
    <t>Lĩnh vực quốc phòng</t>
  </si>
  <si>
    <t>Trợ cấp Dân quân không tham gia bảo hiểm xã hội bị tai nạn</t>
  </si>
  <si>
    <t xml:space="preserve"> Kinh phí thực hiện chính sách hỗ trợ theo Nghị quyết số 05/2020/NQ-HĐND ngày 05/5/2020 của Hội đồng nhân dân tỉnh đối với cán bộ, công chức cấp xã nghỉ hưu trước tuổi, thôi việc đợt 9,10 năm 2022 (QĐ 2661 ngày 30/12/2022 UBND tỉnh)</t>
  </si>
  <si>
    <t>Kinh phí mua sắm thiết bị giáo dục</t>
  </si>
  <si>
    <t>Chương trình MTQG xây dựng nông thôn mới</t>
  </si>
  <si>
    <t>Kinh phí xây dựng xã hội học tập trên địa bàn huyện Na Rì</t>
  </si>
  <si>
    <t>CÂN ĐỐI NGÂN SÁCH HUYỆN QUÝ III, 9 THÁNG NĂM 2023</t>
  </si>
  <si>
    <t xml:space="preserve">Thực hiện quý 3/DT đầu năm </t>
  </si>
  <si>
    <t xml:space="preserve">Thực hiện 9 tháng/DT đầu năm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</si>
</sst>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 _₫_-;\-* #,##0.0\ _₫_-;_-* &quot;-&quot;??\ _₫_-;_-@_-"/>
    <numFmt numFmtId="177" formatCode="_-* #,##0\ _₫_-;\-* #,##0\ _₫_-;_-* &quot;-&quot;??\ _₫_-;_-@_-"/>
    <numFmt numFmtId="178" formatCode="_-* #,##0.000\ _₫_-;\-* #,##0.000\ _₫_-;_-* &quot;-&quot;??\ _₫_-;_-@_-"/>
    <numFmt numFmtId="179" formatCode="_-* #,##0.0000\ _₫_-;\-* #,##0.0000\ _₫_-;_-* &quot;-&quot;??\ _₫_-;_-@_-"/>
    <numFmt numFmtId="180" formatCode="_-* #,##0.00000\ _₫_-;\-* #,##0.00000\ _₫_-;_-* &quot;-&quot;??\ _₫_-;_-@_-"/>
    <numFmt numFmtId="181" formatCode="_-* #,##0.000000\ _₫_-;\-* #,##0.000000\ _₫_-;_-* &quot;-&quot;??\ _₫_-;_-@_-"/>
    <numFmt numFmtId="182" formatCode="_-* #,##0.0000000\ _₫_-;\-* #,##0.0000000\ _₫_-;_-* &quot;-&quot;??\ _₫_-;_-@_-"/>
    <numFmt numFmtId="183" formatCode="_-* #,##0.00000000\ _₫_-;\-* #,##0.00000000\ _₫_-;_-* &quot;-&quot;??\ _₫_-;_-@_-"/>
    <numFmt numFmtId="184" formatCode="_(* #,##0_);_(* \(#,##0\);_(* &quot;-&quot;??_);_(@_)"/>
    <numFmt numFmtId="185" formatCode="_-* #,##0.0\ _₫_-;\-* #,##0.0\ _₫_-;_-* &quot;-&quot;?\ _₫_-;_-@_-"/>
    <numFmt numFmtId="186" formatCode="_-* #,##0.000\ _₫_-;\-* #,##0.000\ _₫_-;_-* &quot;-&quot;???\ _₫_-;_-@_-"/>
    <numFmt numFmtId="187" formatCode="_(* #,##0.000000_);_(* \(#,##0.000000\);_(* &quot;-&quot;??_);_(@_)"/>
    <numFmt numFmtId="188" formatCode="_(* #,##0.0_);_(* \(#,##0.0\);_(* &quot;-&quot;??_);_(@_)"/>
    <numFmt numFmtId="189" formatCode="_(* #,##0.000_);_(* \(#,##0.000\);_(* &quot;-&quot;??_);_(@_)"/>
    <numFmt numFmtId="190" formatCode="_(* #,##0.0000_);_(* \(#,##0.0000\);_(* &quot;-&quot;??_);_(@_)"/>
    <numFmt numFmtId="191" formatCode="_(* #,##0.00000_);_(* \(#,##0.00000\);_(* &quot;-&quot;??_);_(@_)"/>
    <numFmt numFmtId="192" formatCode="_(* #,##0.000000_);_(* \(#,##0.000000\);_(* &quot;-&quot;??????_);_(@_)"/>
    <numFmt numFmtId="193" formatCode="_(* #,##0.0000000_);_(* \(#,##0.0000000\);_(* &quot;-&quot;??_);_(@_)"/>
    <numFmt numFmtId="194" formatCode="_(* #,##0.000_);_(* \(#,##0.000\);_(* &quot;-&quot;???_);_(@_)"/>
    <numFmt numFmtId="195" formatCode="_(* #,##0.0_);_(* \(#,##0.0\);_(* &quot;-&quot;?_);_(@_)"/>
    <numFmt numFmtId="196" formatCode="#,##0.0000"/>
    <numFmt numFmtId="197" formatCode="#,##0.0"/>
    <numFmt numFmtId="198" formatCode="0_ ;\-0\ "/>
    <numFmt numFmtId="199" formatCode="#,##0.000000"/>
    <numFmt numFmtId="200" formatCode="#,##0.0000000_);\(#,##0.0000000\)"/>
    <numFmt numFmtId="201" formatCode="_(* #,##0.0000_);_(* \(#,##0.0000\);_(* &quot;-&quot;????_);_(@_)"/>
    <numFmt numFmtId="202" formatCode="#,##0.0000000"/>
  </numFmts>
  <fonts count="55">
    <font>
      <sz val="10"/>
      <name val="Arial"/>
      <family val="0"/>
    </font>
    <font>
      <sz val="10"/>
      <name val="Times New Roman"/>
      <family val="1"/>
    </font>
    <font>
      <sz val="8"/>
      <name val="Arial"/>
      <family val="2"/>
    </font>
    <font>
      <b/>
      <sz val="10"/>
      <color indexed="8"/>
      <name val="Arial"/>
      <family val="2"/>
    </font>
    <font>
      <i/>
      <sz val="10"/>
      <color indexed="8"/>
      <name val="Arial"/>
      <family val="2"/>
    </font>
    <font>
      <b/>
      <sz val="10"/>
      <name val="Arial"/>
      <family val="2"/>
    </font>
    <font>
      <sz val="10"/>
      <color indexed="8"/>
      <name val="Arial"/>
      <family val="2"/>
    </font>
    <font>
      <i/>
      <sz val="10"/>
      <name val="Arial"/>
      <family val="2"/>
    </font>
    <font>
      <b/>
      <sz val="10"/>
      <color indexed="8"/>
      <name val="Times New Roman"/>
      <family val="1"/>
    </font>
    <font>
      <i/>
      <sz val="10"/>
      <color indexed="8"/>
      <name val="Times New Roman"/>
      <family val="1"/>
    </font>
    <font>
      <b/>
      <sz val="10"/>
      <name val="Times New Roman"/>
      <family val="1"/>
    </font>
    <font>
      <sz val="14"/>
      <name val="Times New Roman"/>
      <family val="1"/>
    </font>
    <font>
      <b/>
      <sz val="12"/>
      <name val="Times New Roman"/>
      <family val="1"/>
    </font>
    <font>
      <sz val="12"/>
      <name val="Times New Roman"/>
      <family val="1"/>
    </font>
    <font>
      <i/>
      <sz val="12"/>
      <name val="Times New Roman"/>
      <family val="1"/>
    </font>
    <font>
      <b/>
      <sz val="14"/>
      <name val="Times New Roman"/>
      <family val="1"/>
    </font>
    <font>
      <sz val="11"/>
      <name val="Times New Roman"/>
      <family val="1"/>
    </font>
    <font>
      <b/>
      <sz val="11"/>
      <name val="Times New Roman"/>
      <family val="1"/>
    </font>
    <font>
      <sz val="12"/>
      <name val=".VnTime"/>
      <family val="2"/>
    </font>
    <font>
      <i/>
      <sz val="10"/>
      <name val="Times New Roman"/>
      <family val="1"/>
    </font>
    <font>
      <b/>
      <i/>
      <sz val="10"/>
      <name val="Times New Roman"/>
      <family val="1"/>
    </font>
    <font>
      <sz val="11"/>
      <color indexed="8"/>
      <name val="Calibri"/>
      <family val="2"/>
    </font>
    <font>
      <sz val="11"/>
      <color indexed="9"/>
      <name val="Calibri"/>
      <family val="2"/>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52"/>
      <name val="Calibri"/>
      <family val="2"/>
    </font>
    <font>
      <b/>
      <sz val="18"/>
      <color indexed="56"/>
      <name val="Cambria"/>
      <family val="2"/>
    </font>
    <font>
      <b/>
      <sz val="11"/>
      <color indexed="52"/>
      <name val="Calibri"/>
      <family val="2"/>
    </font>
    <font>
      <b/>
      <sz val="11"/>
      <color indexed="8"/>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b/>
      <sz val="11"/>
      <color rgb="FF3F3F3F"/>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A7D00"/>
      <name val="Calibri"/>
      <family val="2"/>
    </font>
    <font>
      <b/>
      <sz val="18"/>
      <color theme="3"/>
      <name val="Cambria"/>
      <family val="2"/>
    </font>
    <font>
      <b/>
      <sz val="11"/>
      <color rgb="FFFA7D00"/>
      <name val="Calibri"/>
      <family val="2"/>
    </font>
    <font>
      <b/>
      <sz val="11"/>
      <color theme="1"/>
      <name val="Calibri"/>
      <family val="2"/>
    </font>
    <font>
      <sz val="11"/>
      <color rgb="FF006100"/>
      <name val="Calibri"/>
      <family val="2"/>
    </font>
    <font>
      <sz val="11"/>
      <color rgb="FF9C6500"/>
      <name val="Calibri"/>
      <family val="2"/>
    </font>
    <font>
      <sz val="11"/>
      <color rgb="FFFF0000"/>
      <name val="Calibri"/>
      <family val="2"/>
    </font>
    <font>
      <i/>
      <sz val="11"/>
      <color rgb="FF7F7F7F"/>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style="thin">
        <color indexed="8"/>
      </left>
      <right style="thin">
        <color indexed="8"/>
      </right>
      <top style="thin"/>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color indexed="63"/>
      </left>
      <right style="thin">
        <color indexed="8"/>
      </right>
      <top style="hair">
        <color indexed="8"/>
      </top>
      <bottom style="hair">
        <color indexed="8"/>
      </bottom>
    </border>
    <border>
      <left>
        <color indexed="63"/>
      </left>
      <right style="thin">
        <color indexed="8"/>
      </right>
      <top style="hair">
        <color indexed="8"/>
      </top>
      <bottom style="thin">
        <color indexed="8"/>
      </bottom>
    </border>
    <border>
      <left>
        <color indexed="63"/>
      </left>
      <right style="thin">
        <color indexed="8"/>
      </right>
      <top>
        <color indexed="63"/>
      </top>
      <bottom style="hair">
        <color indexed="8"/>
      </bottom>
    </border>
    <border>
      <left style="thin"/>
      <right style="thin"/>
      <top style="hair"/>
      <bottom>
        <color indexed="63"/>
      </bottom>
    </border>
    <border>
      <left style="thin"/>
      <right style="thin"/>
      <top style="hair"/>
      <bottom style="thin"/>
    </border>
    <border>
      <left style="thin">
        <color indexed="8"/>
      </left>
      <right style="thin">
        <color indexed="8"/>
      </right>
      <top style="hair">
        <color indexed="8"/>
      </top>
      <bottom style="thin"/>
    </border>
    <border>
      <left style="medium">
        <color indexed="8"/>
      </left>
      <right style="medium">
        <color indexed="8"/>
      </right>
      <top style="medium">
        <color indexed="8"/>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color indexed="63"/>
      </bottom>
    </border>
    <border>
      <left style="thin"/>
      <right style="thin"/>
      <top>
        <color indexed="63"/>
      </top>
      <bottom style="thin"/>
    </border>
    <border>
      <left style="thin"/>
      <right style="thin"/>
      <top/>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18" fillId="0" borderId="0" applyFont="0" applyFill="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0" fillId="22" borderId="6" applyNumberFormat="0" applyFont="0" applyAlignment="0" applyProtection="0"/>
    <xf numFmtId="0" fontId="45" fillId="23" borderId="7" applyNumberFormat="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0" borderId="0">
      <alignment/>
      <protection/>
    </xf>
    <xf numFmtId="0" fontId="46" fillId="0" borderId="8" applyNumberFormat="0" applyFill="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0" borderId="2" applyNumberFormat="0" applyAlignment="0" applyProtection="0"/>
    <xf numFmtId="0" fontId="49" fillId="0" borderId="9"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317">
    <xf numFmtId="0" fontId="0" fillId="0" borderId="0" xfId="0" applyAlignment="1">
      <alignment/>
    </xf>
    <xf numFmtId="0" fontId="1" fillId="0" borderId="0" xfId="0" applyFont="1" applyAlignment="1">
      <alignment/>
    </xf>
    <xf numFmtId="0" fontId="3" fillId="0" borderId="0" xfId="0" applyFont="1" applyAlignment="1">
      <alignment vertical="top" wrapText="1"/>
    </xf>
    <xf numFmtId="0" fontId="3" fillId="0" borderId="0" xfId="0" applyFont="1" applyAlignment="1">
      <alignment horizontal="right" vertical="top" wrapText="1"/>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10" xfId="0" applyFont="1" applyBorder="1" applyAlignment="1">
      <alignment horizontal="center" wrapText="1"/>
    </xf>
    <xf numFmtId="0" fontId="5" fillId="0" borderId="11" xfId="0" applyFont="1" applyBorder="1" applyAlignment="1">
      <alignment horizontal="center" wrapText="1"/>
    </xf>
    <xf numFmtId="0" fontId="0" fillId="0" borderId="11" xfId="0" applyFont="1" applyBorder="1" applyAlignment="1">
      <alignment horizontal="center"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5" fillId="0" borderId="11" xfId="0" applyFont="1" applyBorder="1" applyAlignment="1">
      <alignment horizontal="center"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5" fillId="0" borderId="12" xfId="0" applyFont="1" applyBorder="1" applyAlignment="1">
      <alignment horizontal="center" wrapText="1"/>
    </xf>
    <xf numFmtId="0" fontId="4" fillId="0" borderId="0" xfId="0" applyFont="1" applyAlignment="1">
      <alignment/>
    </xf>
    <xf numFmtId="0" fontId="5" fillId="0" borderId="13" xfId="0" applyFont="1" applyBorder="1" applyAlignment="1">
      <alignment horizontal="center" wrapText="1"/>
    </xf>
    <xf numFmtId="0" fontId="0" fillId="0" borderId="12" xfId="0" applyFont="1" applyBorder="1" applyAlignment="1">
      <alignment horizontal="center" wrapText="1"/>
    </xf>
    <xf numFmtId="0" fontId="5" fillId="0" borderId="11" xfId="0" applyFont="1" applyBorder="1" applyAlignment="1">
      <alignment wrapText="1"/>
    </xf>
    <xf numFmtId="0" fontId="0" fillId="0" borderId="14" xfId="0" applyFont="1" applyBorder="1" applyAlignment="1">
      <alignment wrapText="1"/>
    </xf>
    <xf numFmtId="0" fontId="0" fillId="0" borderId="11" xfId="0" applyFont="1" applyBorder="1" applyAlignment="1">
      <alignment wrapText="1"/>
    </xf>
    <xf numFmtId="0" fontId="5" fillId="0" borderId="15" xfId="0" applyFont="1" applyBorder="1" applyAlignment="1">
      <alignment horizontal="center" wrapText="1"/>
    </xf>
    <xf numFmtId="0" fontId="6" fillId="0" borderId="0" xfId="0" applyFont="1" applyAlignment="1">
      <alignment/>
    </xf>
    <xf numFmtId="0" fontId="5" fillId="0" borderId="16" xfId="0" applyFont="1" applyBorder="1" applyAlignment="1">
      <alignment horizontal="center" wrapText="1"/>
    </xf>
    <xf numFmtId="0" fontId="7" fillId="0" borderId="11" xfId="0" applyFont="1" applyBorder="1" applyAlignment="1">
      <alignment vertical="top" wrapText="1"/>
    </xf>
    <xf numFmtId="0" fontId="5" fillId="0" borderId="13" xfId="0" applyFont="1" applyBorder="1" applyAlignment="1">
      <alignment horizontal="center" vertical="top" wrapText="1"/>
    </xf>
    <xf numFmtId="0" fontId="5" fillId="0" borderId="17" xfId="0" applyFont="1" applyBorder="1" applyAlignment="1">
      <alignment horizontal="center" vertical="top" wrapText="1"/>
    </xf>
    <xf numFmtId="0" fontId="5" fillId="0" borderId="12" xfId="0" applyFont="1" applyBorder="1" applyAlignment="1">
      <alignment horizontal="center" vertical="top" wrapText="1"/>
    </xf>
    <xf numFmtId="0" fontId="3" fillId="0" borderId="13" xfId="0" applyFont="1" applyBorder="1" applyAlignment="1">
      <alignment horizontal="center" wrapText="1"/>
    </xf>
    <xf numFmtId="0" fontId="6" fillId="0" borderId="11" xfId="0" applyFont="1" applyBorder="1" applyAlignment="1">
      <alignment horizontal="center"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1" xfId="0" applyFont="1" applyBorder="1" applyAlignment="1">
      <alignment vertical="top" wrapText="1"/>
    </xf>
    <xf numFmtId="0" fontId="3" fillId="0" borderId="11" xfId="0" applyFont="1" applyBorder="1" applyAlignment="1">
      <alignment vertical="top" wrapText="1"/>
    </xf>
    <xf numFmtId="0" fontId="6" fillId="0" borderId="12" xfId="0" applyFont="1" applyBorder="1" applyAlignment="1">
      <alignment vertical="top" wrapText="1"/>
    </xf>
    <xf numFmtId="0" fontId="3" fillId="0" borderId="12" xfId="0" applyFont="1" applyBorder="1" applyAlignment="1">
      <alignment horizontal="center" wrapText="1"/>
    </xf>
    <xf numFmtId="0" fontId="3" fillId="0" borderId="17" xfId="0" applyFont="1" applyBorder="1" applyAlignment="1">
      <alignment horizontal="center" wrapText="1"/>
    </xf>
    <xf numFmtId="0" fontId="6" fillId="0" borderId="12" xfId="0" applyFont="1" applyBorder="1" applyAlignment="1">
      <alignment horizontal="center" wrapText="1"/>
    </xf>
    <xf numFmtId="0" fontId="3" fillId="0" borderId="11" xfId="0" applyFont="1" applyBorder="1" applyAlignment="1">
      <alignment horizontal="center" wrapText="1"/>
    </xf>
    <xf numFmtId="0" fontId="3" fillId="0" borderId="11" xfId="0" applyFont="1" applyBorder="1" applyAlignment="1">
      <alignment wrapText="1"/>
    </xf>
    <xf numFmtId="0" fontId="6" fillId="0" borderId="11" xfId="0" applyFont="1" applyBorder="1" applyAlignment="1">
      <alignment wrapText="1"/>
    </xf>
    <xf numFmtId="0" fontId="5" fillId="0" borderId="17" xfId="0" applyFont="1" applyBorder="1" applyAlignment="1">
      <alignment horizontal="center" wrapText="1"/>
    </xf>
    <xf numFmtId="0" fontId="8" fillId="0" borderId="0" xfId="0" applyFont="1" applyAlignment="1">
      <alignment/>
    </xf>
    <xf numFmtId="0" fontId="9" fillId="0" borderId="0" xfId="0" applyFont="1" applyAlignment="1">
      <alignment horizontal="right"/>
    </xf>
    <xf numFmtId="0" fontId="9" fillId="0" borderId="0" xfId="0" applyFont="1" applyAlignment="1">
      <alignment/>
    </xf>
    <xf numFmtId="0" fontId="10" fillId="0" borderId="18" xfId="0" applyFont="1" applyBorder="1" applyAlignment="1">
      <alignment horizontal="center" vertical="center" wrapText="1"/>
    </xf>
    <xf numFmtId="0" fontId="1" fillId="0" borderId="18" xfId="0" applyFont="1" applyBorder="1" applyAlignment="1">
      <alignment horizontal="center" vertical="top" wrapText="1"/>
    </xf>
    <xf numFmtId="0" fontId="10" fillId="0" borderId="19" xfId="0" applyFont="1" applyBorder="1" applyAlignment="1">
      <alignment horizontal="center" vertical="top" wrapText="1"/>
    </xf>
    <xf numFmtId="0" fontId="10" fillId="0" borderId="19" xfId="0" applyFont="1" applyBorder="1" applyAlignment="1">
      <alignment vertical="top" wrapText="1"/>
    </xf>
    <xf numFmtId="0" fontId="10" fillId="0" borderId="20" xfId="0" applyFont="1" applyBorder="1" applyAlignment="1">
      <alignment horizontal="center" vertical="top" wrapText="1"/>
    </xf>
    <xf numFmtId="0" fontId="10" fillId="0" borderId="20" xfId="0" applyFont="1" applyBorder="1" applyAlignment="1">
      <alignment vertical="top" wrapText="1"/>
    </xf>
    <xf numFmtId="0" fontId="1" fillId="0" borderId="20" xfId="0" applyFont="1" applyBorder="1" applyAlignment="1">
      <alignment horizontal="center" vertical="top" wrapText="1"/>
    </xf>
    <xf numFmtId="0" fontId="1" fillId="0" borderId="20" xfId="0" applyFont="1" applyBorder="1" applyAlignment="1">
      <alignment vertical="top" wrapText="1"/>
    </xf>
    <xf numFmtId="0" fontId="10" fillId="0" borderId="21" xfId="0" applyFont="1" applyBorder="1" applyAlignment="1">
      <alignment horizontal="center" vertical="top" wrapText="1"/>
    </xf>
    <xf numFmtId="0" fontId="10" fillId="0" borderId="21" xfId="0" applyFont="1" applyBorder="1" applyAlignment="1">
      <alignment vertical="top" wrapText="1"/>
    </xf>
    <xf numFmtId="0" fontId="1" fillId="0" borderId="21" xfId="0" applyFont="1" applyBorder="1" applyAlignment="1">
      <alignment vertical="top" wrapText="1"/>
    </xf>
    <xf numFmtId="0" fontId="11" fillId="0" borderId="0" xfId="0" applyFont="1" applyAlignment="1">
      <alignment/>
    </xf>
    <xf numFmtId="177" fontId="11" fillId="0" borderId="0" xfId="33" applyNumberFormat="1" applyFont="1" applyAlignment="1">
      <alignment horizontal="right"/>
    </xf>
    <xf numFmtId="171" fontId="11" fillId="0" borderId="0" xfId="33" applyFont="1" applyAlignment="1">
      <alignment horizontal="right"/>
    </xf>
    <xf numFmtId="177" fontId="16" fillId="0" borderId="0" xfId="33" applyNumberFormat="1" applyFont="1" applyAlignment="1">
      <alignment/>
    </xf>
    <xf numFmtId="177" fontId="11" fillId="0" borderId="18" xfId="33" applyNumberFormat="1" applyFont="1" applyBorder="1" applyAlignment="1">
      <alignment horizontal="right" vertical="top" wrapText="1"/>
    </xf>
    <xf numFmtId="0" fontId="15" fillId="0" borderId="0" xfId="0" applyFont="1" applyAlignment="1">
      <alignment/>
    </xf>
    <xf numFmtId="176" fontId="1" fillId="33" borderId="18" xfId="33" applyNumberFormat="1" applyFont="1" applyFill="1" applyBorder="1" applyAlignment="1">
      <alignment horizontal="center" vertical="center" wrapText="1"/>
    </xf>
    <xf numFmtId="177" fontId="12" fillId="0" borderId="20" xfId="33" applyNumberFormat="1" applyFont="1" applyBorder="1" applyAlignment="1">
      <alignment horizontal="right" wrapText="1"/>
    </xf>
    <xf numFmtId="177" fontId="13" fillId="0" borderId="20" xfId="33" applyNumberFormat="1" applyFont="1" applyBorder="1" applyAlignment="1">
      <alignment horizontal="right" wrapText="1"/>
    </xf>
    <xf numFmtId="177" fontId="12" fillId="0" borderId="21" xfId="33" applyNumberFormat="1" applyFont="1" applyBorder="1" applyAlignment="1">
      <alignment horizontal="right" wrapText="1"/>
    </xf>
    <xf numFmtId="177" fontId="13" fillId="0" borderId="0" xfId="33" applyNumberFormat="1" applyFont="1" applyAlignment="1">
      <alignment/>
    </xf>
    <xf numFmtId="0" fontId="11" fillId="0" borderId="18" xfId="0" applyFont="1" applyBorder="1" applyAlignment="1">
      <alignment horizontal="center" wrapText="1"/>
    </xf>
    <xf numFmtId="177" fontId="11" fillId="0" borderId="18" xfId="33" applyNumberFormat="1" applyFont="1" applyBorder="1" applyAlignment="1">
      <alignment horizontal="right" wrapText="1"/>
    </xf>
    <xf numFmtId="171" fontId="11" fillId="0" borderId="18" xfId="33" applyFont="1" applyBorder="1" applyAlignment="1">
      <alignment horizontal="right" wrapText="1"/>
    </xf>
    <xf numFmtId="177" fontId="11" fillId="0" borderId="0" xfId="33" applyNumberFormat="1" applyFont="1" applyAlignment="1">
      <alignment horizontal="right"/>
    </xf>
    <xf numFmtId="0" fontId="11" fillId="0" borderId="0" xfId="0" applyFont="1" applyAlignment="1">
      <alignment/>
    </xf>
    <xf numFmtId="177" fontId="12" fillId="0" borderId="19" xfId="33" applyNumberFormat="1" applyFont="1" applyBorder="1" applyAlignment="1">
      <alignment horizontal="right" vertical="center" wrapText="1"/>
    </xf>
    <xf numFmtId="177" fontId="12" fillId="0" borderId="20" xfId="33" applyNumberFormat="1" applyFont="1" applyBorder="1" applyAlignment="1">
      <alignment horizontal="right" vertical="center" wrapText="1"/>
    </xf>
    <xf numFmtId="177" fontId="13" fillId="0" borderId="20" xfId="33" applyNumberFormat="1" applyFont="1" applyBorder="1" applyAlignment="1">
      <alignment horizontal="right" vertical="center" wrapText="1"/>
    </xf>
    <xf numFmtId="3" fontId="12" fillId="0" borderId="20" xfId="33" applyNumberFormat="1" applyFont="1" applyBorder="1" applyAlignment="1">
      <alignment horizontal="right" vertical="center" wrapText="1"/>
    </xf>
    <xf numFmtId="3" fontId="13" fillId="0" borderId="20" xfId="33" applyNumberFormat="1" applyFont="1" applyBorder="1" applyAlignment="1">
      <alignment horizontal="right" vertical="center" wrapText="1"/>
    </xf>
    <xf numFmtId="177" fontId="12" fillId="0" borderId="22" xfId="33" applyNumberFormat="1" applyFont="1" applyBorder="1" applyAlignment="1">
      <alignment horizontal="right" vertical="center" wrapText="1"/>
    </xf>
    <xf numFmtId="177" fontId="13" fillId="0" borderId="18" xfId="33" applyNumberFormat="1" applyFont="1" applyBorder="1" applyAlignment="1">
      <alignment horizontal="right" vertical="center"/>
    </xf>
    <xf numFmtId="177" fontId="12" fillId="0" borderId="18" xfId="33" applyNumberFormat="1" applyFont="1" applyBorder="1" applyAlignment="1">
      <alignment horizontal="right" vertical="center"/>
    </xf>
    <xf numFmtId="171" fontId="13" fillId="0" borderId="18" xfId="33" applyFont="1" applyBorder="1" applyAlignment="1">
      <alignment horizontal="right" vertical="center"/>
    </xf>
    <xf numFmtId="0" fontId="12" fillId="0" borderId="19" xfId="0" applyFont="1" applyBorder="1" applyAlignment="1">
      <alignment horizontal="center" vertical="center" wrapText="1"/>
    </xf>
    <xf numFmtId="0" fontId="12" fillId="0" borderId="19" xfId="0" applyFont="1" applyBorder="1" applyAlignment="1">
      <alignment horizontal="justify" vertical="center" wrapText="1"/>
    </xf>
    <xf numFmtId="0" fontId="12" fillId="0" borderId="20" xfId="0" applyFont="1" applyBorder="1" applyAlignment="1">
      <alignment horizontal="center" vertical="center" wrapText="1"/>
    </xf>
    <xf numFmtId="0" fontId="12" fillId="0" borderId="20" xfId="0" applyFont="1" applyBorder="1" applyAlignment="1">
      <alignment horizontal="justify" vertical="center" wrapText="1"/>
    </xf>
    <xf numFmtId="0" fontId="13" fillId="0" borderId="20" xfId="0" applyFont="1" applyBorder="1" applyAlignment="1">
      <alignment horizontal="center" vertical="center" wrapText="1"/>
    </xf>
    <xf numFmtId="0" fontId="13" fillId="0" borderId="20" xfId="0" applyFont="1" applyBorder="1" applyAlignment="1">
      <alignment horizontal="justify" vertical="center" wrapText="1"/>
    </xf>
    <xf numFmtId="0" fontId="12" fillId="0" borderId="22" xfId="0" applyFont="1" applyBorder="1" applyAlignment="1">
      <alignment horizontal="center" vertical="center" wrapText="1"/>
    </xf>
    <xf numFmtId="0" fontId="12" fillId="0" borderId="22" xfId="0" applyFont="1" applyBorder="1" applyAlignment="1">
      <alignment horizontal="justify" vertical="center" wrapText="1"/>
    </xf>
    <xf numFmtId="0" fontId="12" fillId="33" borderId="18" xfId="0" applyFont="1" applyFill="1" applyBorder="1" applyAlignment="1">
      <alignment vertical="center"/>
    </xf>
    <xf numFmtId="0" fontId="12" fillId="33" borderId="18" xfId="0" applyFont="1" applyFill="1" applyBorder="1" applyAlignment="1">
      <alignment horizontal="justify" vertical="center" wrapText="1"/>
    </xf>
    <xf numFmtId="171" fontId="12" fillId="0" borderId="19" xfId="33" applyFont="1" applyBorder="1" applyAlignment="1">
      <alignment horizontal="right" vertical="center" wrapText="1"/>
    </xf>
    <xf numFmtId="171" fontId="12" fillId="0" borderId="20" xfId="33" applyFont="1" applyBorder="1" applyAlignment="1">
      <alignment horizontal="right" vertical="center" wrapText="1"/>
    </xf>
    <xf numFmtId="171" fontId="13" fillId="0" borderId="20" xfId="33" applyFont="1" applyBorder="1" applyAlignment="1">
      <alignment horizontal="right" vertical="center" wrapText="1"/>
    </xf>
    <xf numFmtId="171" fontId="13" fillId="0" borderId="22" xfId="33" applyFont="1" applyBorder="1" applyAlignment="1">
      <alignment horizontal="right" vertical="center" wrapText="1"/>
    </xf>
    <xf numFmtId="171" fontId="12" fillId="0" borderId="22" xfId="33" applyFont="1" applyBorder="1" applyAlignment="1">
      <alignment horizontal="right" vertical="center" wrapText="1"/>
    </xf>
    <xf numFmtId="171" fontId="17" fillId="0" borderId="22" xfId="33" applyFont="1" applyBorder="1" applyAlignment="1">
      <alignment horizontal="right" vertical="center" wrapText="1"/>
    </xf>
    <xf numFmtId="177" fontId="1" fillId="33" borderId="0" xfId="33" applyNumberFormat="1" applyFont="1" applyFill="1" applyAlignment="1">
      <alignment/>
    </xf>
    <xf numFmtId="171" fontId="1" fillId="33" borderId="0" xfId="33" applyFont="1" applyFill="1" applyAlignment="1">
      <alignment/>
    </xf>
    <xf numFmtId="176" fontId="10" fillId="33" borderId="0" xfId="33" applyNumberFormat="1" applyFont="1" applyFill="1" applyAlignment="1">
      <alignment/>
    </xf>
    <xf numFmtId="0" fontId="1" fillId="33" borderId="0" xfId="0" applyFont="1" applyFill="1" applyAlignment="1">
      <alignment/>
    </xf>
    <xf numFmtId="176" fontId="1" fillId="33" borderId="0" xfId="33" applyNumberFormat="1" applyFont="1" applyFill="1" applyAlignment="1">
      <alignment/>
    </xf>
    <xf numFmtId="0" fontId="19" fillId="33" borderId="0" xfId="0" applyFont="1" applyFill="1" applyAlignment="1">
      <alignment horizontal="right"/>
    </xf>
    <xf numFmtId="176" fontId="1" fillId="33" borderId="0" xfId="33" applyNumberFormat="1" applyFont="1" applyFill="1" applyBorder="1" applyAlignment="1">
      <alignment vertical="center" wrapText="1"/>
    </xf>
    <xf numFmtId="176" fontId="1" fillId="33" borderId="23" xfId="33" applyNumberFormat="1" applyFont="1" applyFill="1" applyBorder="1" applyAlignment="1">
      <alignment vertical="center" wrapText="1"/>
    </xf>
    <xf numFmtId="0" fontId="1" fillId="33" borderId="18" xfId="0" applyFont="1" applyFill="1" applyBorder="1" applyAlignment="1">
      <alignment horizontal="center" wrapText="1"/>
    </xf>
    <xf numFmtId="171" fontId="1" fillId="33" borderId="18" xfId="33" applyFont="1" applyFill="1" applyBorder="1" applyAlignment="1">
      <alignment horizontal="center" wrapText="1"/>
    </xf>
    <xf numFmtId="177" fontId="1" fillId="33" borderId="18" xfId="33" applyNumberFormat="1" applyFont="1" applyFill="1" applyBorder="1" applyAlignment="1">
      <alignment horizontal="center" wrapText="1"/>
    </xf>
    <xf numFmtId="176" fontId="1" fillId="33" borderId="18" xfId="33" applyNumberFormat="1" applyFont="1" applyFill="1" applyBorder="1" applyAlignment="1">
      <alignment horizontal="center" wrapText="1"/>
    </xf>
    <xf numFmtId="176" fontId="1" fillId="33" borderId="18" xfId="33" applyNumberFormat="1" applyFont="1" applyFill="1" applyBorder="1" applyAlignment="1">
      <alignment/>
    </xf>
    <xf numFmtId="0" fontId="10" fillId="33" borderId="19" xfId="0" applyFont="1" applyFill="1" applyBorder="1" applyAlignment="1">
      <alignment horizontal="center" wrapText="1"/>
    </xf>
    <xf numFmtId="0" fontId="10" fillId="33" borderId="19" xfId="0" applyFont="1" applyFill="1" applyBorder="1" applyAlignment="1">
      <alignment wrapText="1"/>
    </xf>
    <xf numFmtId="197" fontId="17" fillId="33" borderId="20" xfId="33" applyNumberFormat="1" applyFont="1" applyFill="1" applyBorder="1" applyAlignment="1">
      <alignment horizontal="center" wrapText="1"/>
    </xf>
    <xf numFmtId="197" fontId="17" fillId="33" borderId="19" xfId="33" applyNumberFormat="1" applyFont="1" applyFill="1" applyBorder="1" applyAlignment="1">
      <alignment horizontal="center" wrapText="1"/>
    </xf>
    <xf numFmtId="197" fontId="17" fillId="33" borderId="19" xfId="33" applyNumberFormat="1" applyFont="1" applyFill="1" applyBorder="1" applyAlignment="1">
      <alignment horizontal="right"/>
    </xf>
    <xf numFmtId="171" fontId="10" fillId="33" borderId="19" xfId="33" applyFont="1" applyFill="1" applyBorder="1" applyAlignment="1">
      <alignment horizontal="center" wrapText="1"/>
    </xf>
    <xf numFmtId="0" fontId="10" fillId="33" borderId="0" xfId="0" applyFont="1" applyFill="1" applyAlignment="1">
      <alignment/>
    </xf>
    <xf numFmtId="171" fontId="10" fillId="33" borderId="0" xfId="33" applyFont="1" applyFill="1" applyAlignment="1">
      <alignment/>
    </xf>
    <xf numFmtId="0" fontId="10" fillId="33" borderId="20" xfId="0" applyFont="1" applyFill="1" applyBorder="1" applyAlignment="1">
      <alignment horizontal="center" wrapText="1"/>
    </xf>
    <xf numFmtId="0" fontId="10" fillId="33" borderId="20" xfId="0" applyFont="1" applyFill="1" applyBorder="1" applyAlignment="1">
      <alignment wrapText="1"/>
    </xf>
    <xf numFmtId="197" fontId="16" fillId="33" borderId="20" xfId="33" applyNumberFormat="1" applyFont="1" applyFill="1" applyBorder="1" applyAlignment="1">
      <alignment horizontal="center" wrapText="1"/>
    </xf>
    <xf numFmtId="171" fontId="10" fillId="33" borderId="20" xfId="33" applyNumberFormat="1" applyFont="1" applyFill="1" applyBorder="1" applyAlignment="1">
      <alignment horizontal="center" wrapText="1"/>
    </xf>
    <xf numFmtId="0" fontId="1" fillId="33" borderId="20" xfId="0" applyFont="1" applyFill="1" applyBorder="1" applyAlignment="1">
      <alignment horizontal="center" wrapText="1"/>
    </xf>
    <xf numFmtId="0" fontId="1" fillId="33" borderId="20" xfId="0" applyFont="1" applyFill="1" applyBorder="1" applyAlignment="1">
      <alignment wrapText="1"/>
    </xf>
    <xf numFmtId="197" fontId="16" fillId="33" borderId="20" xfId="33" applyNumberFormat="1" applyFont="1" applyFill="1" applyBorder="1" applyAlignment="1">
      <alignment/>
    </xf>
    <xf numFmtId="171" fontId="1" fillId="33" borderId="20" xfId="33" applyFont="1" applyFill="1" applyBorder="1" applyAlignment="1">
      <alignment horizontal="center" wrapText="1"/>
    </xf>
    <xf numFmtId="178" fontId="1" fillId="33" borderId="20" xfId="33" applyNumberFormat="1" applyFont="1" applyFill="1" applyBorder="1" applyAlignment="1">
      <alignment horizontal="center" wrapText="1"/>
    </xf>
    <xf numFmtId="177" fontId="1" fillId="33" borderId="20" xfId="33" applyNumberFormat="1" applyFont="1" applyFill="1" applyBorder="1" applyAlignment="1">
      <alignment horizontal="center" wrapText="1"/>
    </xf>
    <xf numFmtId="0" fontId="19" fillId="33" borderId="20" xfId="0" applyFont="1" applyFill="1" applyBorder="1" applyAlignment="1">
      <alignment wrapText="1"/>
    </xf>
    <xf numFmtId="171" fontId="10" fillId="33" borderId="20" xfId="33" applyFont="1" applyFill="1" applyBorder="1" applyAlignment="1">
      <alignment horizontal="center" wrapText="1"/>
    </xf>
    <xf numFmtId="197" fontId="17" fillId="33" borderId="20" xfId="33" applyNumberFormat="1" applyFont="1" applyFill="1" applyBorder="1" applyAlignment="1">
      <alignment/>
    </xf>
    <xf numFmtId="177" fontId="10" fillId="33" borderId="20" xfId="33" applyNumberFormat="1" applyFont="1" applyFill="1" applyBorder="1" applyAlignment="1">
      <alignment horizontal="center" wrapText="1"/>
    </xf>
    <xf numFmtId="171" fontId="1" fillId="33" borderId="21" xfId="33" applyFont="1" applyFill="1" applyBorder="1" applyAlignment="1">
      <alignment horizontal="center" wrapText="1"/>
    </xf>
    <xf numFmtId="0" fontId="1" fillId="33" borderId="21" xfId="0" applyFont="1" applyFill="1" applyBorder="1" applyAlignment="1">
      <alignment horizontal="center" wrapText="1"/>
    </xf>
    <xf numFmtId="0" fontId="1" fillId="33" borderId="21" xfId="0" applyFont="1" applyFill="1" applyBorder="1" applyAlignment="1">
      <alignment wrapText="1"/>
    </xf>
    <xf numFmtId="197" fontId="16" fillId="33" borderId="21" xfId="33" applyNumberFormat="1" applyFont="1" applyFill="1" applyBorder="1" applyAlignment="1">
      <alignment horizontal="center" wrapText="1"/>
    </xf>
    <xf numFmtId="197" fontId="16" fillId="33" borderId="21" xfId="33" applyNumberFormat="1" applyFont="1" applyFill="1" applyBorder="1" applyAlignment="1">
      <alignment/>
    </xf>
    <xf numFmtId="176" fontId="1" fillId="33" borderId="24" xfId="33" applyNumberFormat="1" applyFont="1" applyFill="1" applyBorder="1" applyAlignment="1">
      <alignment vertical="center" wrapText="1"/>
    </xf>
    <xf numFmtId="176" fontId="1" fillId="33" borderId="25" xfId="33" applyNumberFormat="1" applyFont="1" applyFill="1" applyBorder="1" applyAlignment="1">
      <alignment vertical="center" wrapText="1"/>
    </xf>
    <xf numFmtId="171" fontId="10" fillId="33" borderId="0" xfId="33" applyFont="1" applyFill="1" applyAlignment="1">
      <alignment wrapText="1"/>
    </xf>
    <xf numFmtId="178" fontId="1" fillId="33" borderId="0" xfId="33" applyNumberFormat="1" applyFont="1" applyFill="1" applyAlignment="1">
      <alignment/>
    </xf>
    <xf numFmtId="0" fontId="1" fillId="33" borderId="0" xfId="0" applyFont="1" applyFill="1" applyAlignment="1">
      <alignment horizontal="left"/>
    </xf>
    <xf numFmtId="171" fontId="19" fillId="33" borderId="26" xfId="33" applyFont="1" applyFill="1" applyBorder="1" applyAlignment="1">
      <alignment/>
    </xf>
    <xf numFmtId="0" fontId="1" fillId="33" borderId="18" xfId="0" applyFont="1" applyFill="1" applyBorder="1" applyAlignment="1">
      <alignment horizontal="center" vertical="center" wrapText="1"/>
    </xf>
    <xf numFmtId="177" fontId="1" fillId="33" borderId="18" xfId="33" applyNumberFormat="1" applyFont="1" applyFill="1" applyBorder="1" applyAlignment="1">
      <alignment horizontal="center" vertical="center" wrapText="1"/>
    </xf>
    <xf numFmtId="171" fontId="1" fillId="33" borderId="18" xfId="33" applyFont="1" applyFill="1" applyBorder="1" applyAlignment="1">
      <alignment horizontal="center" vertical="center" wrapText="1"/>
    </xf>
    <xf numFmtId="177" fontId="1" fillId="33" borderId="18" xfId="33" applyNumberFormat="1" applyFont="1" applyFill="1" applyBorder="1" applyAlignment="1">
      <alignment/>
    </xf>
    <xf numFmtId="0" fontId="10" fillId="33" borderId="27" xfId="0" applyFont="1" applyFill="1" applyBorder="1" applyAlignment="1">
      <alignment horizontal="center" wrapText="1"/>
    </xf>
    <xf numFmtId="0" fontId="10" fillId="33" borderId="27" xfId="0" applyFont="1" applyFill="1" applyBorder="1" applyAlignment="1">
      <alignment horizontal="left" wrapText="1"/>
    </xf>
    <xf numFmtId="4" fontId="10" fillId="33" borderId="27" xfId="33" applyNumberFormat="1" applyFont="1" applyFill="1" applyBorder="1" applyAlignment="1">
      <alignment wrapText="1"/>
    </xf>
    <xf numFmtId="4" fontId="10" fillId="33" borderId="28" xfId="33" applyNumberFormat="1" applyFont="1" applyFill="1" applyBorder="1" applyAlignment="1">
      <alignment wrapText="1"/>
    </xf>
    <xf numFmtId="177" fontId="10" fillId="33" borderId="27" xfId="33" applyNumberFormat="1" applyFont="1" applyFill="1" applyBorder="1" applyAlignment="1">
      <alignment wrapText="1"/>
    </xf>
    <xf numFmtId="0" fontId="10" fillId="33" borderId="28" xfId="0" applyFont="1" applyFill="1" applyBorder="1" applyAlignment="1">
      <alignment horizontal="center" wrapText="1"/>
    </xf>
    <xf numFmtId="0" fontId="10" fillId="33" borderId="28" xfId="0" applyFont="1" applyFill="1" applyBorder="1" applyAlignment="1">
      <alignment horizontal="left" wrapText="1"/>
    </xf>
    <xf numFmtId="4" fontId="10" fillId="33" borderId="28" xfId="33" applyNumberFormat="1" applyFont="1" applyFill="1" applyBorder="1" applyAlignment="1">
      <alignment horizontal="center" wrapText="1"/>
    </xf>
    <xf numFmtId="177" fontId="10" fillId="33" borderId="28" xfId="33" applyNumberFormat="1" applyFont="1" applyFill="1" applyBorder="1" applyAlignment="1">
      <alignment horizontal="center" wrapText="1"/>
    </xf>
    <xf numFmtId="177" fontId="10" fillId="33" borderId="28" xfId="33" applyNumberFormat="1" applyFont="1" applyFill="1" applyBorder="1" applyAlignment="1">
      <alignment wrapText="1"/>
    </xf>
    <xf numFmtId="4" fontId="10" fillId="33" borderId="0" xfId="0" applyNumberFormat="1" applyFont="1" applyFill="1" applyAlignment="1">
      <alignment/>
    </xf>
    <xf numFmtId="4" fontId="1" fillId="33" borderId="28" xfId="33" applyNumberFormat="1" applyFont="1" applyFill="1" applyBorder="1" applyAlignment="1">
      <alignment wrapText="1"/>
    </xf>
    <xf numFmtId="177" fontId="10" fillId="33" borderId="29" xfId="33" applyNumberFormat="1" applyFont="1" applyFill="1" applyBorder="1" applyAlignment="1">
      <alignment wrapText="1"/>
    </xf>
    <xf numFmtId="177" fontId="10" fillId="33" borderId="20" xfId="33" applyNumberFormat="1" applyFont="1" applyFill="1" applyBorder="1" applyAlignment="1">
      <alignment wrapText="1"/>
    </xf>
    <xf numFmtId="177" fontId="1" fillId="33" borderId="0" xfId="0" applyNumberFormat="1" applyFont="1" applyFill="1" applyAlignment="1">
      <alignment/>
    </xf>
    <xf numFmtId="0" fontId="1" fillId="33" borderId="28" xfId="0" applyFont="1" applyFill="1" applyBorder="1" applyAlignment="1">
      <alignment horizontal="center" wrapText="1"/>
    </xf>
    <xf numFmtId="0" fontId="1" fillId="33" borderId="28" xfId="0" applyFont="1" applyFill="1" applyBorder="1" applyAlignment="1">
      <alignment horizontal="left" wrapText="1"/>
    </xf>
    <xf numFmtId="171" fontId="1" fillId="33" borderId="29" xfId="33" applyFont="1" applyFill="1" applyBorder="1" applyAlignment="1">
      <alignment wrapText="1"/>
    </xf>
    <xf numFmtId="0" fontId="19" fillId="33" borderId="28" xfId="0" applyFont="1" applyFill="1" applyBorder="1" applyAlignment="1">
      <alignment horizontal="left" wrapText="1"/>
    </xf>
    <xf numFmtId="177" fontId="1" fillId="33" borderId="29" xfId="33" applyNumberFormat="1" applyFont="1" applyFill="1" applyBorder="1" applyAlignment="1">
      <alignment wrapText="1"/>
    </xf>
    <xf numFmtId="178" fontId="1" fillId="33" borderId="0" xfId="0" applyNumberFormat="1" applyFont="1" applyFill="1" applyAlignment="1">
      <alignment/>
    </xf>
    <xf numFmtId="194" fontId="1" fillId="33" borderId="0" xfId="0" applyNumberFormat="1" applyFont="1" applyFill="1" applyAlignment="1">
      <alignment/>
    </xf>
    <xf numFmtId="4" fontId="1" fillId="33" borderId="0" xfId="0" applyNumberFormat="1" applyFont="1" applyFill="1" applyAlignment="1">
      <alignment/>
    </xf>
    <xf numFmtId="178" fontId="10" fillId="33" borderId="0" xfId="33" applyNumberFormat="1" applyFont="1" applyFill="1" applyAlignment="1">
      <alignment/>
    </xf>
    <xf numFmtId="3" fontId="13" fillId="33" borderId="28" xfId="0" applyNumberFormat="1" applyFont="1" applyFill="1" applyBorder="1" applyAlignment="1">
      <alignment horizontal="justify" vertical="center" wrapText="1"/>
    </xf>
    <xf numFmtId="0" fontId="1" fillId="33" borderId="0" xfId="0" applyFont="1" applyFill="1" applyAlignment="1" quotePrefix="1">
      <alignment/>
    </xf>
    <xf numFmtId="177" fontId="1" fillId="33" borderId="30" xfId="33" applyNumberFormat="1" applyFont="1" applyFill="1" applyBorder="1" applyAlignment="1">
      <alignment wrapText="1"/>
    </xf>
    <xf numFmtId="0" fontId="19" fillId="33" borderId="28" xfId="0" applyFont="1" applyFill="1" applyBorder="1" applyAlignment="1">
      <alignment horizontal="center" wrapText="1"/>
    </xf>
    <xf numFmtId="177" fontId="19" fillId="33" borderId="31" xfId="33" applyNumberFormat="1" applyFont="1" applyFill="1" applyBorder="1" applyAlignment="1">
      <alignment wrapText="1"/>
    </xf>
    <xf numFmtId="0" fontId="19" fillId="33" borderId="0" xfId="0" applyFont="1" applyFill="1" applyAlignment="1">
      <alignment/>
    </xf>
    <xf numFmtId="178" fontId="19" fillId="33" borderId="0" xfId="33" applyNumberFormat="1" applyFont="1" applyFill="1" applyAlignment="1">
      <alignment/>
    </xf>
    <xf numFmtId="171" fontId="19" fillId="33" borderId="0" xfId="33" applyFont="1" applyFill="1" applyAlignment="1">
      <alignment/>
    </xf>
    <xf numFmtId="177" fontId="19" fillId="33" borderId="29" xfId="33" applyNumberFormat="1" applyFont="1" applyFill="1" applyBorder="1" applyAlignment="1">
      <alignment wrapText="1"/>
    </xf>
    <xf numFmtId="0" fontId="20" fillId="33" borderId="28" xfId="0" applyFont="1" applyFill="1" applyBorder="1" applyAlignment="1">
      <alignment horizontal="center"/>
    </xf>
    <xf numFmtId="0" fontId="20" fillId="33" borderId="28" xfId="0" applyFont="1" applyFill="1" applyBorder="1" applyAlignment="1">
      <alignment horizontal="justify" wrapText="1"/>
    </xf>
    <xf numFmtId="0" fontId="1" fillId="33" borderId="28" xfId="0" applyFont="1" applyFill="1" applyBorder="1" applyAlignment="1">
      <alignment horizontal="justify" wrapText="1"/>
    </xf>
    <xf numFmtId="2" fontId="20" fillId="33" borderId="28" xfId="0" applyNumberFormat="1" applyFont="1" applyFill="1" applyBorder="1" applyAlignment="1">
      <alignment horizontal="justify" vertical="center" wrapText="1"/>
    </xf>
    <xf numFmtId="177" fontId="20" fillId="33" borderId="29" xfId="33" applyNumberFormat="1" applyFont="1" applyFill="1" applyBorder="1" applyAlignment="1">
      <alignment wrapText="1"/>
    </xf>
    <xf numFmtId="0" fontId="20" fillId="33" borderId="0" xfId="0" applyFont="1" applyFill="1" applyAlignment="1">
      <alignment/>
    </xf>
    <xf numFmtId="178" fontId="20" fillId="33" borderId="0" xfId="33" applyNumberFormat="1" applyFont="1" applyFill="1" applyAlignment="1">
      <alignment/>
    </xf>
    <xf numFmtId="171" fontId="20" fillId="33" borderId="0" xfId="33" applyFont="1" applyFill="1" applyAlignment="1">
      <alignment/>
    </xf>
    <xf numFmtId="0" fontId="1" fillId="33" borderId="28" xfId="0" applyFont="1" applyFill="1" applyBorder="1" applyAlignment="1">
      <alignment horizontal="center"/>
    </xf>
    <xf numFmtId="0" fontId="20" fillId="33" borderId="32" xfId="0" applyFont="1" applyFill="1" applyBorder="1" applyAlignment="1">
      <alignment horizontal="center"/>
    </xf>
    <xf numFmtId="0" fontId="20" fillId="33" borderId="32" xfId="0" applyFont="1" applyFill="1" applyBorder="1" applyAlignment="1">
      <alignment horizontal="justify" wrapText="1"/>
    </xf>
    <xf numFmtId="177" fontId="20" fillId="33" borderId="0" xfId="33" applyNumberFormat="1" applyFont="1" applyFill="1" applyBorder="1" applyAlignment="1">
      <alignment wrapText="1"/>
    </xf>
    <xf numFmtId="0" fontId="1" fillId="33" borderId="32" xfId="0" applyFont="1" applyFill="1" applyBorder="1" applyAlignment="1">
      <alignment horizontal="justify" wrapText="1"/>
    </xf>
    <xf numFmtId="177" fontId="1" fillId="33" borderId="0" xfId="33" applyNumberFormat="1" applyFont="1" applyFill="1" applyBorder="1" applyAlignment="1">
      <alignment wrapText="1"/>
    </xf>
    <xf numFmtId="0" fontId="10" fillId="33" borderId="33" xfId="0" applyFont="1" applyFill="1" applyBorder="1" applyAlignment="1">
      <alignment/>
    </xf>
    <xf numFmtId="0" fontId="10" fillId="33" borderId="33" xfId="0" applyFont="1" applyFill="1" applyBorder="1" applyAlignment="1">
      <alignment horizontal="left"/>
    </xf>
    <xf numFmtId="177" fontId="10" fillId="33" borderId="0" xfId="33" applyNumberFormat="1" applyFont="1" applyFill="1" applyAlignment="1">
      <alignment/>
    </xf>
    <xf numFmtId="4" fontId="1" fillId="33" borderId="28" xfId="33" applyNumberFormat="1" applyFont="1" applyFill="1" applyBorder="1" applyAlignment="1">
      <alignment wrapText="1"/>
    </xf>
    <xf numFmtId="4" fontId="19" fillId="33" borderId="28" xfId="33" applyNumberFormat="1" applyFont="1" applyFill="1" applyBorder="1" applyAlignment="1">
      <alignment wrapText="1"/>
    </xf>
    <xf numFmtId="4" fontId="1" fillId="33" borderId="28" xfId="33" applyNumberFormat="1" applyFont="1" applyFill="1" applyBorder="1" applyAlignment="1">
      <alignment/>
    </xf>
    <xf numFmtId="4" fontId="19" fillId="33" borderId="28" xfId="33" applyNumberFormat="1" applyFont="1" applyFill="1" applyBorder="1" applyAlignment="1">
      <alignment/>
    </xf>
    <xf numFmtId="171" fontId="19" fillId="33" borderId="28" xfId="33" applyFont="1" applyFill="1" applyBorder="1" applyAlignment="1">
      <alignment wrapText="1"/>
    </xf>
    <xf numFmtId="171" fontId="1" fillId="33" borderId="28" xfId="33" applyFont="1" applyFill="1" applyBorder="1" applyAlignment="1">
      <alignment/>
    </xf>
    <xf numFmtId="171" fontId="19" fillId="33" borderId="32" xfId="33" applyFont="1" applyFill="1" applyBorder="1" applyAlignment="1">
      <alignment/>
    </xf>
    <xf numFmtId="4" fontId="1" fillId="33" borderId="32" xfId="33" applyNumberFormat="1" applyFont="1" applyFill="1" applyBorder="1" applyAlignment="1">
      <alignment/>
    </xf>
    <xf numFmtId="4" fontId="1" fillId="33" borderId="33" xfId="33" applyNumberFormat="1" applyFont="1" applyFill="1" applyBorder="1" applyAlignment="1">
      <alignment/>
    </xf>
    <xf numFmtId="197" fontId="10" fillId="33" borderId="28" xfId="33" applyNumberFormat="1" applyFont="1" applyFill="1" applyBorder="1" applyAlignment="1">
      <alignment wrapText="1"/>
    </xf>
    <xf numFmtId="197" fontId="1" fillId="33" borderId="28" xfId="33" applyNumberFormat="1" applyFont="1" applyFill="1" applyBorder="1" applyAlignment="1">
      <alignment wrapText="1"/>
    </xf>
    <xf numFmtId="197" fontId="1" fillId="33" borderId="28" xfId="33" applyNumberFormat="1" applyFont="1" applyFill="1" applyBorder="1" applyAlignment="1">
      <alignment wrapText="1"/>
    </xf>
    <xf numFmtId="197" fontId="10" fillId="33" borderId="28" xfId="33" applyNumberFormat="1" applyFont="1" applyFill="1" applyBorder="1" applyAlignment="1">
      <alignment wrapText="1"/>
    </xf>
    <xf numFmtId="176" fontId="10" fillId="33" borderId="28" xfId="33" applyNumberFormat="1" applyFont="1" applyFill="1" applyBorder="1" applyAlignment="1">
      <alignment horizontal="right" wrapText="1"/>
    </xf>
    <xf numFmtId="176" fontId="10" fillId="33" borderId="27" xfId="33" applyNumberFormat="1" applyFont="1" applyFill="1" applyBorder="1" applyAlignment="1">
      <alignment horizontal="right" wrapText="1"/>
    </xf>
    <xf numFmtId="176" fontId="1" fillId="33" borderId="28" xfId="33" applyNumberFormat="1" applyFont="1" applyFill="1" applyBorder="1" applyAlignment="1">
      <alignment horizontal="right" wrapText="1"/>
    </xf>
    <xf numFmtId="176" fontId="1" fillId="33" borderId="28" xfId="33" applyNumberFormat="1" applyFont="1" applyFill="1" applyBorder="1" applyAlignment="1">
      <alignment horizontal="right" wrapText="1"/>
    </xf>
    <xf numFmtId="176" fontId="1" fillId="33" borderId="28" xfId="33" applyNumberFormat="1" applyFont="1" applyFill="1" applyBorder="1" applyAlignment="1">
      <alignment horizontal="right"/>
    </xf>
    <xf numFmtId="176" fontId="13" fillId="33" borderId="28" xfId="33" applyNumberFormat="1" applyFont="1" applyFill="1" applyBorder="1" applyAlignment="1">
      <alignment horizontal="right"/>
    </xf>
    <xf numFmtId="176" fontId="19" fillId="33" borderId="28" xfId="33" applyNumberFormat="1" applyFont="1" applyFill="1" applyBorder="1" applyAlignment="1">
      <alignment horizontal="right" wrapText="1"/>
    </xf>
    <xf numFmtId="176" fontId="19" fillId="33" borderId="28" xfId="33" applyNumberFormat="1" applyFont="1" applyFill="1" applyBorder="1" applyAlignment="1">
      <alignment horizontal="right" wrapText="1"/>
    </xf>
    <xf numFmtId="176" fontId="1" fillId="33" borderId="28" xfId="33" applyNumberFormat="1" applyFont="1" applyFill="1" applyBorder="1" applyAlignment="1">
      <alignment horizontal="right"/>
    </xf>
    <xf numFmtId="176" fontId="20" fillId="33" borderId="28" xfId="33" applyNumberFormat="1" applyFont="1" applyFill="1" applyBorder="1" applyAlignment="1">
      <alignment horizontal="right" wrapText="1"/>
    </xf>
    <xf numFmtId="176" fontId="19" fillId="33" borderId="28" xfId="33" applyNumberFormat="1" applyFont="1" applyFill="1" applyBorder="1" applyAlignment="1">
      <alignment horizontal="right"/>
    </xf>
    <xf numFmtId="176" fontId="20" fillId="33" borderId="32" xfId="33" applyNumberFormat="1" applyFont="1" applyFill="1" applyBorder="1" applyAlignment="1">
      <alignment horizontal="right" wrapText="1"/>
    </xf>
    <xf numFmtId="176" fontId="19" fillId="33" borderId="32" xfId="33" applyNumberFormat="1" applyFont="1" applyFill="1" applyBorder="1" applyAlignment="1">
      <alignment horizontal="right" wrapText="1"/>
    </xf>
    <xf numFmtId="176" fontId="19" fillId="33" borderId="32" xfId="33" applyNumberFormat="1" applyFont="1" applyFill="1" applyBorder="1" applyAlignment="1">
      <alignment horizontal="right"/>
    </xf>
    <xf numFmtId="176" fontId="1" fillId="33" borderId="32" xfId="33" applyNumberFormat="1" applyFont="1" applyFill="1" applyBorder="1" applyAlignment="1">
      <alignment horizontal="right" wrapText="1"/>
    </xf>
    <xf numFmtId="176" fontId="1" fillId="33" borderId="32" xfId="33" applyNumberFormat="1" applyFont="1" applyFill="1" applyBorder="1" applyAlignment="1">
      <alignment horizontal="right" wrapText="1"/>
    </xf>
    <xf numFmtId="176" fontId="1" fillId="33" borderId="32" xfId="33" applyNumberFormat="1" applyFont="1" applyFill="1" applyBorder="1" applyAlignment="1">
      <alignment horizontal="right"/>
    </xf>
    <xf numFmtId="176" fontId="10" fillId="33" borderId="33" xfId="33" applyNumberFormat="1" applyFont="1" applyFill="1" applyBorder="1" applyAlignment="1">
      <alignment horizontal="right"/>
    </xf>
    <xf numFmtId="176" fontId="1" fillId="33" borderId="33" xfId="33" applyNumberFormat="1" applyFont="1" applyFill="1" applyBorder="1" applyAlignment="1">
      <alignment horizontal="right"/>
    </xf>
    <xf numFmtId="176" fontId="1" fillId="33" borderId="33" xfId="33" applyNumberFormat="1" applyFont="1" applyFill="1" applyBorder="1" applyAlignment="1">
      <alignment horizontal="right" wrapText="1"/>
    </xf>
    <xf numFmtId="177" fontId="17" fillId="33" borderId="19" xfId="33" applyNumberFormat="1" applyFont="1" applyFill="1" applyBorder="1" applyAlignment="1">
      <alignment horizontal="right" wrapText="1"/>
    </xf>
    <xf numFmtId="197" fontId="17" fillId="33" borderId="20" xfId="33" applyNumberFormat="1" applyFont="1" applyFill="1" applyBorder="1" applyAlignment="1">
      <alignment horizontal="right" wrapText="1"/>
    </xf>
    <xf numFmtId="177" fontId="17" fillId="33" borderId="20" xfId="33" applyNumberFormat="1" applyFont="1" applyFill="1" applyBorder="1" applyAlignment="1">
      <alignment horizontal="right" wrapText="1"/>
    </xf>
    <xf numFmtId="177" fontId="16" fillId="33" borderId="20" xfId="33" applyNumberFormat="1" applyFont="1" applyFill="1" applyBorder="1" applyAlignment="1">
      <alignment horizontal="right" wrapText="1"/>
    </xf>
    <xf numFmtId="197" fontId="16" fillId="33" borderId="20" xfId="33" applyNumberFormat="1" applyFont="1" applyFill="1" applyBorder="1" applyAlignment="1">
      <alignment horizontal="right" wrapText="1"/>
    </xf>
    <xf numFmtId="184" fontId="16" fillId="34" borderId="28" xfId="0" applyNumberFormat="1" applyFont="1" applyFill="1" applyBorder="1" applyAlignment="1" applyProtection="1">
      <alignment horizontal="right" vertical="center" wrapText="1"/>
      <protection/>
    </xf>
    <xf numFmtId="177" fontId="16" fillId="33" borderId="0" xfId="33" applyNumberFormat="1" applyFont="1" applyFill="1" applyAlignment="1">
      <alignment horizontal="right"/>
    </xf>
    <xf numFmtId="177" fontId="16" fillId="33" borderId="34" xfId="33" applyNumberFormat="1" applyFont="1" applyFill="1" applyBorder="1" applyAlignment="1">
      <alignment horizontal="right" wrapText="1"/>
    </xf>
    <xf numFmtId="197" fontId="16" fillId="33" borderId="34" xfId="33" applyNumberFormat="1" applyFont="1" applyFill="1" applyBorder="1" applyAlignment="1">
      <alignment horizontal="right" wrapText="1"/>
    </xf>
    <xf numFmtId="0" fontId="8" fillId="0" borderId="0" xfId="0" applyFont="1" applyAlignment="1">
      <alignment horizontal="left" wrapText="1"/>
    </xf>
    <xf numFmtId="0" fontId="10"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8" xfId="0" applyBorder="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horizontal="center" vertical="center" wrapText="1"/>
    </xf>
    <xf numFmtId="0" fontId="5" fillId="0" borderId="35"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5" xfId="0" applyFont="1" applyBorder="1" applyAlignment="1">
      <alignment horizontal="center" wrapText="1"/>
    </xf>
    <xf numFmtId="0" fontId="0" fillId="0" borderId="35" xfId="0" applyFont="1" applyBorder="1" applyAlignment="1">
      <alignment horizontal="center" wrapText="1"/>
    </xf>
    <xf numFmtId="0" fontId="0" fillId="0" borderId="12" xfId="0" applyFont="1" applyBorder="1" applyAlignment="1">
      <alignment horizontal="center" wrapText="1"/>
    </xf>
    <xf numFmtId="0" fontId="5" fillId="0" borderId="16" xfId="0" applyFont="1" applyBorder="1" applyAlignment="1">
      <alignment horizontal="center" wrapText="1"/>
    </xf>
    <xf numFmtId="0" fontId="0" fillId="0" borderId="13" xfId="0" applyFont="1" applyBorder="1" applyAlignment="1">
      <alignment horizontal="center" wrapText="1"/>
    </xf>
    <xf numFmtId="0" fontId="0" fillId="0" borderId="36" xfId="0" applyFont="1" applyBorder="1" applyAlignment="1">
      <alignment horizont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3" fillId="0" borderId="35" xfId="0" applyFont="1" applyBorder="1" applyAlignment="1">
      <alignment horizontal="center" wrapText="1"/>
    </xf>
    <xf numFmtId="0" fontId="3" fillId="0" borderId="16"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36" xfId="0" applyFont="1" applyBorder="1" applyAlignment="1">
      <alignment horizontal="center" wrapText="1"/>
    </xf>
    <xf numFmtId="0" fontId="3" fillId="0" borderId="15" xfId="0" applyFont="1" applyBorder="1" applyAlignment="1">
      <alignment horizontal="center" wrapText="1"/>
    </xf>
    <xf numFmtId="0" fontId="6" fillId="0" borderId="13" xfId="0" applyFont="1" applyBorder="1" applyAlignment="1">
      <alignment horizontal="center" wrapText="1"/>
    </xf>
    <xf numFmtId="0" fontId="6" fillId="0" borderId="15" xfId="0" applyFont="1" applyBorder="1" applyAlignment="1">
      <alignment horizontal="center" wrapText="1"/>
    </xf>
    <xf numFmtId="0" fontId="6" fillId="0" borderId="36" xfId="0" applyFont="1" applyBorder="1" applyAlignment="1">
      <alignment horizontal="center" wrapText="1"/>
    </xf>
    <xf numFmtId="0" fontId="6" fillId="0" borderId="35" xfId="0" applyFont="1" applyBorder="1" applyAlignment="1">
      <alignment horizontal="center" wrapText="1"/>
    </xf>
    <xf numFmtId="0" fontId="6" fillId="0" borderId="12" xfId="0" applyFont="1" applyBorder="1" applyAlignment="1">
      <alignment horizontal="center" wrapText="1"/>
    </xf>
    <xf numFmtId="0" fontId="5" fillId="0" borderId="36" xfId="0" applyFont="1" applyBorder="1" applyAlignment="1">
      <alignment horizontal="center" wrapText="1"/>
    </xf>
    <xf numFmtId="0" fontId="5" fillId="0" borderId="10" xfId="0" applyFont="1" applyBorder="1" applyAlignment="1">
      <alignment horizontal="center" wrapText="1"/>
    </xf>
    <xf numFmtId="0" fontId="5" fillId="0" borderId="37" xfId="0" applyFont="1" applyBorder="1" applyAlignment="1">
      <alignment horizontal="center" wrapText="1"/>
    </xf>
    <xf numFmtId="0" fontId="5" fillId="0" borderId="38" xfId="0" applyFont="1" applyBorder="1" applyAlignment="1">
      <alignment horizontal="center" wrapText="1"/>
    </xf>
    <xf numFmtId="0" fontId="5" fillId="0" borderId="11" xfId="0" applyFont="1" applyBorder="1" applyAlignment="1">
      <alignment horizontal="center" wrapText="1"/>
    </xf>
    <xf numFmtId="0" fontId="5" fillId="0" borderId="39" xfId="0" applyFont="1" applyBorder="1" applyAlignment="1">
      <alignment horizontal="center" wrapText="1"/>
    </xf>
    <xf numFmtId="0" fontId="5" fillId="0" borderId="40" xfId="0" applyFont="1" applyBorder="1" applyAlignment="1">
      <alignment horizontal="center" wrapText="1"/>
    </xf>
    <xf numFmtId="171" fontId="11" fillId="0" borderId="0" xfId="33" applyFont="1" applyAlignment="1">
      <alignment horizontal="right"/>
    </xf>
    <xf numFmtId="0" fontId="14" fillId="0" borderId="0" xfId="0" applyFont="1" applyAlignment="1">
      <alignment horizontal="center" vertical="center" wrapText="1"/>
    </xf>
    <xf numFmtId="171" fontId="14" fillId="0" borderId="26" xfId="33" applyFont="1" applyBorder="1" applyAlignment="1">
      <alignment horizontal="right"/>
    </xf>
    <xf numFmtId="177" fontId="12" fillId="0" borderId="41" xfId="33" applyNumberFormat="1" applyFont="1" applyBorder="1" applyAlignment="1">
      <alignment horizontal="center" vertical="center" wrapText="1"/>
    </xf>
    <xf numFmtId="177" fontId="12" fillId="0" borderId="42" xfId="33" applyNumberFormat="1" applyFont="1" applyBorder="1" applyAlignment="1">
      <alignment horizontal="center" vertical="center" wrapText="1"/>
    </xf>
    <xf numFmtId="177" fontId="15" fillId="0" borderId="41" xfId="33" applyNumberFormat="1" applyFont="1" applyBorder="1" applyAlignment="1">
      <alignment horizontal="center" vertical="center" wrapText="1"/>
    </xf>
    <xf numFmtId="177" fontId="15" fillId="0" borderId="42" xfId="33" applyNumberFormat="1" applyFont="1" applyBorder="1" applyAlignment="1">
      <alignment horizontal="center" vertical="center" wrapText="1"/>
    </xf>
    <xf numFmtId="177" fontId="12" fillId="0" borderId="18" xfId="33" applyNumberFormat="1" applyFont="1" applyBorder="1" applyAlignment="1">
      <alignment horizontal="center" vertical="center" wrapText="1"/>
    </xf>
    <xf numFmtId="0" fontId="15" fillId="0" borderId="0" xfId="0" applyFont="1" applyAlignment="1">
      <alignment horizontal="justify" wrapText="1"/>
    </xf>
    <xf numFmtId="0" fontId="12" fillId="0" borderId="18" xfId="0" applyFont="1" applyBorder="1" applyAlignment="1">
      <alignment horizontal="center" vertical="center" wrapText="1"/>
    </xf>
    <xf numFmtId="171" fontId="12" fillId="0" borderId="18" xfId="33" applyFont="1" applyBorder="1" applyAlignment="1">
      <alignment horizontal="center" vertical="center" wrapText="1"/>
    </xf>
    <xf numFmtId="0" fontId="15" fillId="0" borderId="0" xfId="0" applyFont="1" applyAlignment="1">
      <alignment horizontal="center" vertical="center" wrapText="1"/>
    </xf>
    <xf numFmtId="0" fontId="12" fillId="33" borderId="0" xfId="0" applyFont="1" applyFill="1" applyAlignment="1">
      <alignment horizontal="left" wrapText="1"/>
    </xf>
    <xf numFmtId="0" fontId="10" fillId="33" borderId="41" xfId="0" applyFont="1" applyFill="1" applyBorder="1" applyAlignment="1">
      <alignment horizontal="center" vertical="center" wrapText="1"/>
    </xf>
    <xf numFmtId="0" fontId="10" fillId="33" borderId="42" xfId="0" applyFont="1" applyFill="1" applyBorder="1" applyAlignment="1">
      <alignment horizontal="center" vertical="center" wrapText="1"/>
    </xf>
    <xf numFmtId="171" fontId="10" fillId="33" borderId="41" xfId="33" applyFont="1" applyFill="1" applyBorder="1" applyAlignment="1">
      <alignment horizontal="center" vertical="center" wrapText="1"/>
    </xf>
    <xf numFmtId="171" fontId="10" fillId="33" borderId="42" xfId="33" applyFont="1" applyFill="1" applyBorder="1" applyAlignment="1">
      <alignment horizontal="center" vertical="center" wrapText="1"/>
    </xf>
    <xf numFmtId="176" fontId="1" fillId="33" borderId="18" xfId="33" applyNumberFormat="1" applyFont="1" applyFill="1" applyBorder="1" applyAlignment="1">
      <alignment horizontal="center" vertical="center" wrapText="1"/>
    </xf>
    <xf numFmtId="176" fontId="19" fillId="33" borderId="26" xfId="33" applyNumberFormat="1" applyFont="1" applyFill="1" applyBorder="1" applyAlignment="1">
      <alignment horizontal="right"/>
    </xf>
    <xf numFmtId="171" fontId="10" fillId="33" borderId="18" xfId="33" applyFont="1" applyFill="1" applyBorder="1" applyAlignment="1">
      <alignment horizontal="center" vertical="center" wrapText="1"/>
    </xf>
    <xf numFmtId="0" fontId="15" fillId="33" borderId="0" xfId="0" applyFont="1" applyFill="1" applyAlignment="1">
      <alignment horizontal="center"/>
    </xf>
    <xf numFmtId="0" fontId="14" fillId="33" borderId="0" xfId="0" applyFont="1" applyFill="1" applyAlignment="1">
      <alignment horizontal="center"/>
    </xf>
    <xf numFmtId="0" fontId="10" fillId="33" borderId="18" xfId="0" applyFont="1" applyFill="1" applyBorder="1" applyAlignment="1">
      <alignment horizontal="center" vertical="center" wrapText="1"/>
    </xf>
    <xf numFmtId="0" fontId="10" fillId="33" borderId="43" xfId="0" applyFont="1" applyFill="1" applyBorder="1" applyAlignment="1">
      <alignment horizontal="center" vertical="center" wrapText="1"/>
    </xf>
    <xf numFmtId="177" fontId="10" fillId="33" borderId="18" xfId="33" applyNumberFormat="1" applyFont="1" applyFill="1" applyBorder="1" applyAlignment="1">
      <alignment horizontal="center" vertical="center" wrapText="1"/>
    </xf>
    <xf numFmtId="177" fontId="10" fillId="33" borderId="41" xfId="33" applyNumberFormat="1" applyFont="1" applyFill="1" applyBorder="1" applyAlignment="1">
      <alignment horizontal="center" vertical="center" wrapText="1"/>
    </xf>
    <xf numFmtId="177" fontId="10" fillId="33" borderId="42" xfId="33" applyNumberFormat="1" applyFont="1" applyFill="1" applyBorder="1" applyAlignment="1">
      <alignment horizontal="center" vertical="center" wrapText="1"/>
    </xf>
    <xf numFmtId="176" fontId="10" fillId="33" borderId="41" xfId="33" applyNumberFormat="1" applyFont="1" applyFill="1" applyBorder="1" applyAlignment="1">
      <alignment horizontal="center" vertical="center" wrapText="1"/>
    </xf>
    <xf numFmtId="176" fontId="10" fillId="33" borderId="42" xfId="33" applyNumberFormat="1" applyFont="1" applyFill="1" applyBorder="1" applyAlignment="1">
      <alignment horizontal="center" vertical="center" wrapText="1"/>
    </xf>
    <xf numFmtId="177" fontId="10" fillId="33" borderId="44" xfId="33" applyNumberFormat="1" applyFont="1" applyFill="1" applyBorder="1" applyAlignment="1">
      <alignment horizontal="center" vertical="center" wrapText="1"/>
    </xf>
    <xf numFmtId="177" fontId="10" fillId="33" borderId="25" xfId="33" applyNumberFormat="1" applyFont="1" applyFill="1" applyBorder="1" applyAlignment="1">
      <alignment horizontal="center" vertical="center" wrapText="1"/>
    </xf>
    <xf numFmtId="2" fontId="1" fillId="33" borderId="23" xfId="0" applyNumberFormat="1" applyFont="1" applyFill="1" applyBorder="1" applyAlignment="1">
      <alignment horizontal="justify" vertical="center" wrapText="1"/>
    </xf>
    <xf numFmtId="171" fontId="10" fillId="33" borderId="0" xfId="33" applyFont="1" applyFill="1" applyAlignment="1">
      <alignment horizontal="center" wrapText="1"/>
    </xf>
    <xf numFmtId="177" fontId="10" fillId="33" borderId="24" xfId="33" applyNumberFormat="1" applyFont="1" applyFill="1" applyBorder="1" applyAlignment="1">
      <alignment horizontal="center" vertical="center" wrapText="1"/>
    </xf>
    <xf numFmtId="171" fontId="10" fillId="33" borderId="44" xfId="33" applyFont="1" applyFill="1" applyBorder="1" applyAlignment="1">
      <alignment horizontal="center" vertical="center" wrapText="1"/>
    </xf>
    <xf numFmtId="171" fontId="10" fillId="33" borderId="24" xfId="33" applyFont="1" applyFill="1" applyBorder="1" applyAlignment="1">
      <alignment horizontal="center" vertical="center" wrapText="1"/>
    </xf>
    <xf numFmtId="171" fontId="10" fillId="33" borderId="25" xfId="33" applyFont="1" applyFill="1" applyBorder="1" applyAlignment="1">
      <alignment horizontal="center" vertical="center" wrapText="1"/>
    </xf>
    <xf numFmtId="171" fontId="19" fillId="33" borderId="26" xfId="33" applyFont="1" applyFill="1" applyBorder="1" applyAlignment="1">
      <alignment horizontal="center"/>
    </xf>
  </cellXfs>
  <cellStyles count="49">
    <cellStyle name="Normal" xfId="0"/>
    <cellStyle name="20% - Nhấn1" xfId="15"/>
    <cellStyle name="20% - Nhấn2" xfId="16"/>
    <cellStyle name="20% - Nhấn3" xfId="17"/>
    <cellStyle name="20% - Nhấn4" xfId="18"/>
    <cellStyle name="20% - Nhấn5" xfId="19"/>
    <cellStyle name="20% - Nhấn6" xfId="20"/>
    <cellStyle name="40% - Nhấn1" xfId="21"/>
    <cellStyle name="40% - Nhấn2" xfId="22"/>
    <cellStyle name="40% - Nhấn3" xfId="23"/>
    <cellStyle name="40% - Nhấn4" xfId="24"/>
    <cellStyle name="40% - Nhấn5" xfId="25"/>
    <cellStyle name="40% - Nhấn6" xfId="26"/>
    <cellStyle name="60% - Nhấn1" xfId="27"/>
    <cellStyle name="60% - Nhấn2" xfId="28"/>
    <cellStyle name="60% - Nhấn3" xfId="29"/>
    <cellStyle name="60% - Nhấn4" xfId="30"/>
    <cellStyle name="60% - Nhấn5" xfId="31"/>
    <cellStyle name="60% - Nhấn6" xfId="32"/>
    <cellStyle name="Comma" xfId="33"/>
    <cellStyle name="Comma [0]" xfId="34"/>
    <cellStyle name="Dấu phảy [0] 3" xfId="35"/>
    <cellStyle name="Đầu ra" xfId="36"/>
    <cellStyle name="Đầu vào" xfId="37"/>
    <cellStyle name="Đề mục 1" xfId="38"/>
    <cellStyle name="Đề mục 2" xfId="39"/>
    <cellStyle name="Đề mục 3" xfId="40"/>
    <cellStyle name="Đề mục 4" xfId="41"/>
    <cellStyle name="Ghi chú" xfId="42"/>
    <cellStyle name="Kiểm tra Ô" xfId="43"/>
    <cellStyle name="Nhấn1" xfId="44"/>
    <cellStyle name="Nhấn2" xfId="45"/>
    <cellStyle name="Nhấn3" xfId="46"/>
    <cellStyle name="Nhấn4" xfId="47"/>
    <cellStyle name="Nhấn5" xfId="48"/>
    <cellStyle name="Nhấn6" xfId="49"/>
    <cellStyle name="Normal_Bieu mau (CV )" xfId="50"/>
    <cellStyle name="Ô Được nối kết" xfId="51"/>
    <cellStyle name="Percent" xfId="52"/>
    <cellStyle name="Currency" xfId="53"/>
    <cellStyle name="Currency [0]" xfId="54"/>
    <cellStyle name="Tiêu đề" xfId="55"/>
    <cellStyle name="Tính toán" xfId="56"/>
    <cellStyle name="Tổng" xfId="57"/>
    <cellStyle name="Tốt" xfId="58"/>
    <cellStyle name="Trung tính" xfId="59"/>
    <cellStyle name="Văn bản Cảnh báo" xfId="60"/>
    <cellStyle name="Văn bản Giải thích" xfId="61"/>
    <cellStyle name="Xấu"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9"/>
  <sheetViews>
    <sheetView zoomScalePageLayoutView="0" workbookViewId="0" topLeftCell="A1">
      <selection activeCell="E14" sqref="E14"/>
    </sheetView>
  </sheetViews>
  <sheetFormatPr defaultColWidth="9.140625" defaultRowHeight="12.75"/>
  <cols>
    <col min="1" max="1" width="9.140625" style="1" customWidth="1"/>
    <col min="2" max="2" width="38.28125" style="1" customWidth="1"/>
    <col min="3" max="16384" width="9.140625" style="1" customWidth="1"/>
  </cols>
  <sheetData>
    <row r="1" spans="1:6" ht="18" customHeight="1">
      <c r="A1" s="243" t="s">
        <v>6</v>
      </c>
      <c r="B1" s="243"/>
      <c r="C1" s="243"/>
      <c r="E1" s="243" t="s">
        <v>7</v>
      </c>
      <c r="F1" s="243"/>
    </row>
    <row r="2" ht="12.75">
      <c r="A2" s="46"/>
    </row>
    <row r="3" spans="1:6" ht="12.75">
      <c r="A3" s="247" t="s">
        <v>8</v>
      </c>
      <c r="B3" s="248"/>
      <c r="C3" s="248"/>
      <c r="D3" s="248"/>
      <c r="E3" s="248"/>
      <c r="F3" s="248"/>
    </row>
    <row r="4" spans="1:6" ht="34.5" customHeight="1">
      <c r="A4" s="249" t="s">
        <v>9</v>
      </c>
      <c r="B4" s="248"/>
      <c r="C4" s="248"/>
      <c r="D4" s="248"/>
      <c r="E4" s="248"/>
      <c r="F4" s="248"/>
    </row>
    <row r="5" ht="12.75">
      <c r="E5" s="47" t="s">
        <v>10</v>
      </c>
    </row>
    <row r="6" spans="1:6" ht="12.75">
      <c r="A6" s="244" t="s">
        <v>0</v>
      </c>
      <c r="B6" s="244" t="s">
        <v>11</v>
      </c>
      <c r="C6" s="244" t="s">
        <v>289</v>
      </c>
      <c r="D6" s="244" t="s">
        <v>290</v>
      </c>
      <c r="E6" s="245"/>
      <c r="F6" s="245"/>
    </row>
    <row r="7" spans="1:6" ht="25.5">
      <c r="A7" s="244"/>
      <c r="B7" s="244"/>
      <c r="C7" s="246"/>
      <c r="D7" s="246"/>
      <c r="E7" s="49" t="s">
        <v>15</v>
      </c>
      <c r="F7" s="49" t="s">
        <v>3</v>
      </c>
    </row>
    <row r="8" spans="1:6" ht="12.75">
      <c r="A8" s="50" t="s">
        <v>4</v>
      </c>
      <c r="B8" s="50" t="s">
        <v>5</v>
      </c>
      <c r="C8" s="50">
        <v>1</v>
      </c>
      <c r="D8" s="50">
        <v>2</v>
      </c>
      <c r="E8" s="50">
        <v>3</v>
      </c>
      <c r="F8" s="50">
        <v>4</v>
      </c>
    </row>
    <row r="9" spans="1:6" ht="18" customHeight="1">
      <c r="A9" s="51" t="s">
        <v>4</v>
      </c>
      <c r="B9" s="52" t="s">
        <v>16</v>
      </c>
      <c r="C9" s="52"/>
      <c r="D9" s="52"/>
      <c r="E9" s="52"/>
      <c r="F9" s="52"/>
    </row>
    <row r="10" spans="1:6" ht="18" customHeight="1">
      <c r="A10" s="53" t="s">
        <v>17</v>
      </c>
      <c r="B10" s="54" t="s">
        <v>18</v>
      </c>
      <c r="C10" s="54"/>
      <c r="D10" s="54"/>
      <c r="E10" s="54"/>
      <c r="F10" s="54"/>
    </row>
    <row r="11" spans="1:6" ht="18" customHeight="1">
      <c r="A11" s="55" t="s">
        <v>19</v>
      </c>
      <c r="B11" s="56" t="s">
        <v>20</v>
      </c>
      <c r="C11" s="56"/>
      <c r="D11" s="56"/>
      <c r="E11" s="56"/>
      <c r="F11" s="56"/>
    </row>
    <row r="12" spans="1:6" ht="18" customHeight="1">
      <c r="A12" s="55" t="s">
        <v>19</v>
      </c>
      <c r="B12" s="56" t="s">
        <v>21</v>
      </c>
      <c r="C12" s="56"/>
      <c r="D12" s="56"/>
      <c r="E12" s="56"/>
      <c r="F12" s="56"/>
    </row>
    <row r="13" spans="1:6" ht="18" customHeight="1">
      <c r="A13" s="53" t="s">
        <v>22</v>
      </c>
      <c r="B13" s="54" t="s">
        <v>23</v>
      </c>
      <c r="C13" s="56"/>
      <c r="D13" s="56"/>
      <c r="E13" s="56"/>
      <c r="F13" s="56"/>
    </row>
    <row r="14" spans="1:6" ht="18" customHeight="1">
      <c r="A14" s="55" t="s">
        <v>19</v>
      </c>
      <c r="B14" s="56" t="s">
        <v>24</v>
      </c>
      <c r="C14" s="56"/>
      <c r="D14" s="56"/>
      <c r="E14" s="56"/>
      <c r="F14" s="56"/>
    </row>
    <row r="15" spans="1:6" ht="18" customHeight="1">
      <c r="A15" s="55" t="s">
        <v>19</v>
      </c>
      <c r="B15" s="56" t="s">
        <v>25</v>
      </c>
      <c r="C15" s="56"/>
      <c r="D15" s="56"/>
      <c r="E15" s="56"/>
      <c r="F15" s="56"/>
    </row>
    <row r="16" spans="1:6" ht="18" customHeight="1">
      <c r="A16" s="53" t="s">
        <v>26</v>
      </c>
      <c r="B16" s="54" t="s">
        <v>27</v>
      </c>
      <c r="C16" s="56"/>
      <c r="D16" s="56"/>
      <c r="E16" s="56"/>
      <c r="F16" s="56"/>
    </row>
    <row r="17" spans="1:6" ht="18" customHeight="1">
      <c r="A17" s="53" t="s">
        <v>28</v>
      </c>
      <c r="B17" s="54" t="s">
        <v>29</v>
      </c>
      <c r="C17" s="56"/>
      <c r="D17" s="56"/>
      <c r="E17" s="56"/>
      <c r="F17" s="56"/>
    </row>
    <row r="18" spans="1:6" ht="18" customHeight="1">
      <c r="A18" s="53" t="s">
        <v>5</v>
      </c>
      <c r="B18" s="54" t="s">
        <v>30</v>
      </c>
      <c r="C18" s="54"/>
      <c r="D18" s="54"/>
      <c r="E18" s="54"/>
      <c r="F18" s="54"/>
    </row>
    <row r="19" spans="1:6" ht="18" customHeight="1">
      <c r="A19" s="53" t="s">
        <v>31</v>
      </c>
      <c r="B19" s="54" t="s">
        <v>32</v>
      </c>
      <c r="C19" s="56"/>
      <c r="D19" s="56"/>
      <c r="E19" s="56"/>
      <c r="F19" s="56"/>
    </row>
    <row r="20" spans="1:6" ht="18" customHeight="1">
      <c r="A20" s="55">
        <v>1</v>
      </c>
      <c r="B20" s="56" t="s">
        <v>33</v>
      </c>
      <c r="C20" s="56"/>
      <c r="D20" s="56"/>
      <c r="E20" s="56"/>
      <c r="F20" s="56"/>
    </row>
    <row r="21" spans="1:6" ht="18" customHeight="1">
      <c r="A21" s="55">
        <v>2</v>
      </c>
      <c r="B21" s="56" t="s">
        <v>34</v>
      </c>
      <c r="C21" s="56"/>
      <c r="D21" s="56"/>
      <c r="E21" s="56"/>
      <c r="F21" s="56"/>
    </row>
    <row r="22" spans="1:6" ht="18" customHeight="1">
      <c r="A22" s="55">
        <v>3</v>
      </c>
      <c r="B22" s="56" t="s">
        <v>35</v>
      </c>
      <c r="C22" s="56"/>
      <c r="D22" s="56"/>
      <c r="E22" s="56"/>
      <c r="F22" s="56"/>
    </row>
    <row r="23" spans="1:6" ht="18" customHeight="1">
      <c r="A23" s="55">
        <v>4</v>
      </c>
      <c r="B23" s="56" t="s">
        <v>36</v>
      </c>
      <c r="C23" s="56"/>
      <c r="D23" s="56"/>
      <c r="E23" s="56"/>
      <c r="F23" s="56"/>
    </row>
    <row r="24" spans="1:6" ht="18" customHeight="1">
      <c r="A24" s="53" t="s">
        <v>22</v>
      </c>
      <c r="B24" s="54" t="s">
        <v>37</v>
      </c>
      <c r="C24" s="56"/>
      <c r="D24" s="56"/>
      <c r="E24" s="56"/>
      <c r="F24" s="56"/>
    </row>
    <row r="25" spans="1:6" ht="18" customHeight="1">
      <c r="A25" s="55">
        <v>1</v>
      </c>
      <c r="B25" s="56" t="s">
        <v>38</v>
      </c>
      <c r="C25" s="56"/>
      <c r="D25" s="56"/>
      <c r="E25" s="56"/>
      <c r="F25" s="56"/>
    </row>
    <row r="26" spans="1:6" ht="18" customHeight="1">
      <c r="A26" s="55">
        <v>2</v>
      </c>
      <c r="B26" s="56" t="s">
        <v>39</v>
      </c>
      <c r="C26" s="56"/>
      <c r="D26" s="56"/>
      <c r="E26" s="56"/>
      <c r="F26" s="56"/>
    </row>
    <row r="27" spans="1:6" ht="18" customHeight="1">
      <c r="A27" s="57" t="s">
        <v>26</v>
      </c>
      <c r="B27" s="58" t="s">
        <v>40</v>
      </c>
      <c r="C27" s="59"/>
      <c r="D27" s="59"/>
      <c r="E27" s="59"/>
      <c r="F27" s="59"/>
    </row>
    <row r="28" ht="12.75">
      <c r="A28" s="48" t="s">
        <v>41</v>
      </c>
    </row>
    <row r="29" ht="12.75">
      <c r="A29" s="48"/>
    </row>
  </sheetData>
  <sheetProtection/>
  <mergeCells count="9">
    <mergeCell ref="A1:C1"/>
    <mergeCell ref="E1:F1"/>
    <mergeCell ref="A6:A7"/>
    <mergeCell ref="B6:B7"/>
    <mergeCell ref="E6:F6"/>
    <mergeCell ref="C6:C7"/>
    <mergeCell ref="D6:D7"/>
    <mergeCell ref="A3:F3"/>
    <mergeCell ref="A4:F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F12"/>
    </sheetView>
  </sheetViews>
  <sheetFormatPr defaultColWidth="9.140625" defaultRowHeight="12.75"/>
  <sheetData>
    <row r="1" spans="1:2" ht="76.5">
      <c r="A1" s="2" t="s">
        <v>6</v>
      </c>
      <c r="B1" s="3" t="s">
        <v>188</v>
      </c>
    </row>
    <row r="2" ht="12.75">
      <c r="A2" s="26"/>
    </row>
    <row r="3" ht="12.75">
      <c r="A3" s="5" t="s">
        <v>189</v>
      </c>
    </row>
    <row r="4" ht="12.75">
      <c r="A4" s="6" t="s">
        <v>9</v>
      </c>
    </row>
    <row r="5" ht="13.5" thickBot="1">
      <c r="A5" s="7" t="s">
        <v>10</v>
      </c>
    </row>
    <row r="6" spans="1:6" ht="141" thickBot="1">
      <c r="A6" s="32" t="s">
        <v>0</v>
      </c>
      <c r="B6" s="32" t="s">
        <v>176</v>
      </c>
      <c r="C6" s="32" t="s">
        <v>182</v>
      </c>
      <c r="D6" s="32" t="s">
        <v>190</v>
      </c>
      <c r="E6" s="32" t="s">
        <v>191</v>
      </c>
      <c r="F6" s="40" t="s">
        <v>192</v>
      </c>
    </row>
    <row r="7" spans="1:6" ht="13.5" thickBot="1">
      <c r="A7" s="34" t="s">
        <v>4</v>
      </c>
      <c r="B7" s="34" t="s">
        <v>5</v>
      </c>
      <c r="C7" s="34">
        <v>1</v>
      </c>
      <c r="D7" s="34">
        <v>2</v>
      </c>
      <c r="E7" s="34">
        <v>3</v>
      </c>
      <c r="F7" s="35">
        <v>4</v>
      </c>
    </row>
    <row r="8" spans="1:6" ht="26.25" thickBot="1">
      <c r="A8" s="36"/>
      <c r="B8" s="37" t="s">
        <v>147</v>
      </c>
      <c r="C8" s="36"/>
      <c r="D8" s="36"/>
      <c r="E8" s="36"/>
      <c r="F8" s="38"/>
    </row>
    <row r="9" spans="1:6" ht="13.5" thickBot="1">
      <c r="A9" s="34">
        <v>1</v>
      </c>
      <c r="B9" s="36" t="s">
        <v>185</v>
      </c>
      <c r="C9" s="36"/>
      <c r="D9" s="36"/>
      <c r="E9" s="36"/>
      <c r="F9" s="38"/>
    </row>
    <row r="10" spans="1:6" ht="26.25" thickBot="1">
      <c r="A10" s="34">
        <v>2</v>
      </c>
      <c r="B10" s="36" t="s">
        <v>186</v>
      </c>
      <c r="C10" s="36"/>
      <c r="D10" s="36"/>
      <c r="E10" s="36"/>
      <c r="F10" s="38"/>
    </row>
    <row r="11" spans="1:6" ht="13.5" thickBot="1">
      <c r="A11" s="34">
        <v>3</v>
      </c>
      <c r="B11" s="36" t="s">
        <v>187</v>
      </c>
      <c r="C11" s="36"/>
      <c r="D11" s="36"/>
      <c r="E11" s="36"/>
      <c r="F11" s="38"/>
    </row>
    <row r="12" spans="1:6" ht="13.5" thickBot="1">
      <c r="A12" s="34" t="s">
        <v>153</v>
      </c>
      <c r="B12" s="36" t="s">
        <v>153</v>
      </c>
      <c r="C12" s="36"/>
      <c r="D12" s="36"/>
      <c r="E12" s="36"/>
      <c r="F12" s="38"/>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19"/>
  <sheetViews>
    <sheetView zoomScalePageLayoutView="0" workbookViewId="0" topLeftCell="A1">
      <selection activeCell="A1" sqref="A1:S19"/>
    </sheetView>
  </sheetViews>
  <sheetFormatPr defaultColWidth="9.140625" defaultRowHeight="12.75"/>
  <sheetData>
    <row r="1" spans="1:2" ht="76.5">
      <c r="A1" s="2" t="s">
        <v>6</v>
      </c>
      <c r="B1" s="3" t="s">
        <v>193</v>
      </c>
    </row>
    <row r="2" ht="12.75">
      <c r="A2" s="26"/>
    </row>
    <row r="3" ht="12.75">
      <c r="A3" s="5" t="s">
        <v>194</v>
      </c>
    </row>
    <row r="4" ht="12.75">
      <c r="A4" s="6" t="s">
        <v>9</v>
      </c>
    </row>
    <row r="5" ht="13.5" thickBot="1">
      <c r="A5" s="7" t="s">
        <v>10</v>
      </c>
    </row>
    <row r="6" spans="1:19" ht="13.5" thickBot="1">
      <c r="A6" s="261" t="s">
        <v>0</v>
      </c>
      <c r="B6" s="261" t="s">
        <v>176</v>
      </c>
      <c r="C6" s="261" t="s">
        <v>182</v>
      </c>
      <c r="D6" s="264" t="s">
        <v>195</v>
      </c>
      <c r="E6" s="266"/>
      <c r="F6" s="264" t="s">
        <v>196</v>
      </c>
      <c r="G6" s="265"/>
      <c r="H6" s="265"/>
      <c r="I6" s="265"/>
      <c r="J6" s="265"/>
      <c r="K6" s="265"/>
      <c r="L6" s="266"/>
      <c r="M6" s="264" t="s">
        <v>196</v>
      </c>
      <c r="N6" s="265"/>
      <c r="O6" s="265"/>
      <c r="P6" s="265"/>
      <c r="Q6" s="265"/>
      <c r="R6" s="265"/>
      <c r="S6" s="266"/>
    </row>
    <row r="7" spans="1:19" ht="13.5" thickBot="1">
      <c r="A7" s="262"/>
      <c r="B7" s="262"/>
      <c r="C7" s="262"/>
      <c r="D7" s="270" t="s">
        <v>197</v>
      </c>
      <c r="E7" s="270" t="s">
        <v>198</v>
      </c>
      <c r="F7" s="261" t="s">
        <v>182</v>
      </c>
      <c r="G7" s="267" t="s">
        <v>197</v>
      </c>
      <c r="H7" s="269"/>
      <c r="I7" s="268"/>
      <c r="J7" s="267" t="s">
        <v>198</v>
      </c>
      <c r="K7" s="269"/>
      <c r="L7" s="268"/>
      <c r="M7" s="261" t="s">
        <v>182</v>
      </c>
      <c r="N7" s="267" t="s">
        <v>197</v>
      </c>
      <c r="O7" s="269"/>
      <c r="P7" s="268"/>
      <c r="Q7" s="267" t="s">
        <v>198</v>
      </c>
      <c r="R7" s="269"/>
      <c r="S7" s="268"/>
    </row>
    <row r="8" spans="1:19" ht="39" thickBot="1">
      <c r="A8" s="263"/>
      <c r="B8" s="263"/>
      <c r="C8" s="263"/>
      <c r="D8" s="271"/>
      <c r="E8" s="271"/>
      <c r="F8" s="263"/>
      <c r="G8" s="33" t="s">
        <v>182</v>
      </c>
      <c r="H8" s="33" t="s">
        <v>199</v>
      </c>
      <c r="I8" s="33" t="s">
        <v>200</v>
      </c>
      <c r="J8" s="33" t="s">
        <v>182</v>
      </c>
      <c r="K8" s="33" t="s">
        <v>199</v>
      </c>
      <c r="L8" s="33" t="s">
        <v>200</v>
      </c>
      <c r="M8" s="263"/>
      <c r="N8" s="33" t="s">
        <v>182</v>
      </c>
      <c r="O8" s="33" t="s">
        <v>199</v>
      </c>
      <c r="P8" s="33" t="s">
        <v>200</v>
      </c>
      <c r="Q8" s="33" t="s">
        <v>182</v>
      </c>
      <c r="R8" s="33" t="s">
        <v>199</v>
      </c>
      <c r="S8" s="41" t="s">
        <v>200</v>
      </c>
    </row>
    <row r="9" spans="1:19" ht="26.25" thickBot="1">
      <c r="A9" s="33" t="s">
        <v>4</v>
      </c>
      <c r="B9" s="33" t="s">
        <v>5</v>
      </c>
      <c r="C9" s="33" t="s">
        <v>95</v>
      </c>
      <c r="D9" s="33" t="s">
        <v>201</v>
      </c>
      <c r="E9" s="33" t="s">
        <v>202</v>
      </c>
      <c r="F9" s="33" t="s">
        <v>203</v>
      </c>
      <c r="G9" s="33" t="s">
        <v>204</v>
      </c>
      <c r="H9" s="33">
        <v>6</v>
      </c>
      <c r="I9" s="33">
        <v>7</v>
      </c>
      <c r="J9" s="33" t="s">
        <v>205</v>
      </c>
      <c r="K9" s="33">
        <v>9</v>
      </c>
      <c r="L9" s="33">
        <v>10</v>
      </c>
      <c r="M9" s="33" t="s">
        <v>206</v>
      </c>
      <c r="N9" s="33" t="s">
        <v>207</v>
      </c>
      <c r="O9" s="33">
        <v>13</v>
      </c>
      <c r="P9" s="33">
        <v>14</v>
      </c>
      <c r="Q9" s="33" t="s">
        <v>208</v>
      </c>
      <c r="R9" s="33">
        <v>16</v>
      </c>
      <c r="S9" s="41">
        <v>17</v>
      </c>
    </row>
    <row r="10" spans="1:19" ht="26.25" thickBot="1">
      <c r="A10" s="42"/>
      <c r="B10" s="43" t="s">
        <v>147</v>
      </c>
      <c r="C10" s="42"/>
      <c r="D10" s="42"/>
      <c r="E10" s="42"/>
      <c r="F10" s="42"/>
      <c r="G10" s="42"/>
      <c r="H10" s="42"/>
      <c r="I10" s="42"/>
      <c r="J10" s="42"/>
      <c r="K10" s="42"/>
      <c r="L10" s="42"/>
      <c r="M10" s="42"/>
      <c r="N10" s="42"/>
      <c r="O10" s="42"/>
      <c r="P10" s="42"/>
      <c r="Q10" s="42"/>
      <c r="R10" s="42"/>
      <c r="S10" s="39"/>
    </row>
    <row r="11" spans="1:19" ht="39" thickBot="1">
      <c r="A11" s="42" t="s">
        <v>17</v>
      </c>
      <c r="B11" s="43" t="s">
        <v>92</v>
      </c>
      <c r="C11" s="42"/>
      <c r="D11" s="42"/>
      <c r="E11" s="42"/>
      <c r="F11" s="42"/>
      <c r="G11" s="42"/>
      <c r="H11" s="42"/>
      <c r="I11" s="42"/>
      <c r="J11" s="42"/>
      <c r="K11" s="42"/>
      <c r="L11" s="42"/>
      <c r="M11" s="42"/>
      <c r="N11" s="42"/>
      <c r="O11" s="42"/>
      <c r="P11" s="42"/>
      <c r="Q11" s="42"/>
      <c r="R11" s="42"/>
      <c r="S11" s="39"/>
    </row>
    <row r="12" spans="1:19" ht="26.25" thickBot="1">
      <c r="A12" s="33">
        <v>1</v>
      </c>
      <c r="B12" s="44" t="s">
        <v>151</v>
      </c>
      <c r="C12" s="33"/>
      <c r="D12" s="33"/>
      <c r="E12" s="33"/>
      <c r="F12" s="33"/>
      <c r="G12" s="33"/>
      <c r="H12" s="33"/>
      <c r="I12" s="33"/>
      <c r="J12" s="33"/>
      <c r="K12" s="33"/>
      <c r="L12" s="33"/>
      <c r="M12" s="33"/>
      <c r="N12" s="33"/>
      <c r="O12" s="33"/>
      <c r="P12" s="33"/>
      <c r="Q12" s="33"/>
      <c r="R12" s="33"/>
      <c r="S12" s="41"/>
    </row>
    <row r="13" spans="1:19" ht="26.25" thickBot="1">
      <c r="A13" s="33">
        <v>2</v>
      </c>
      <c r="B13" s="44" t="s">
        <v>152</v>
      </c>
      <c r="C13" s="33"/>
      <c r="D13" s="33"/>
      <c r="E13" s="33"/>
      <c r="F13" s="33"/>
      <c r="G13" s="33"/>
      <c r="H13" s="33"/>
      <c r="I13" s="33"/>
      <c r="J13" s="33"/>
      <c r="K13" s="33"/>
      <c r="L13" s="33"/>
      <c r="M13" s="33"/>
      <c r="N13" s="33"/>
      <c r="O13" s="33"/>
      <c r="P13" s="33"/>
      <c r="Q13" s="33"/>
      <c r="R13" s="33"/>
      <c r="S13" s="41"/>
    </row>
    <row r="14" spans="1:19" ht="13.5" thickBot="1">
      <c r="A14" s="33" t="s">
        <v>153</v>
      </c>
      <c r="B14" s="44" t="s">
        <v>153</v>
      </c>
      <c r="C14" s="33"/>
      <c r="D14" s="33"/>
      <c r="E14" s="33"/>
      <c r="F14" s="33"/>
      <c r="G14" s="33"/>
      <c r="H14" s="33"/>
      <c r="I14" s="33"/>
      <c r="J14" s="33"/>
      <c r="K14" s="33"/>
      <c r="L14" s="33"/>
      <c r="M14" s="33"/>
      <c r="N14" s="33"/>
      <c r="O14" s="33"/>
      <c r="P14" s="33"/>
      <c r="Q14" s="33"/>
      <c r="R14" s="33"/>
      <c r="S14" s="41"/>
    </row>
    <row r="15" spans="1:19" ht="39" thickBot="1">
      <c r="A15" s="42" t="s">
        <v>22</v>
      </c>
      <c r="B15" s="43" t="s">
        <v>90</v>
      </c>
      <c r="C15" s="42"/>
      <c r="D15" s="42"/>
      <c r="E15" s="42"/>
      <c r="F15" s="42"/>
      <c r="G15" s="42"/>
      <c r="H15" s="42"/>
      <c r="I15" s="42"/>
      <c r="J15" s="42"/>
      <c r="K15" s="42"/>
      <c r="L15" s="42"/>
      <c r="M15" s="42"/>
      <c r="N15" s="42"/>
      <c r="O15" s="42"/>
      <c r="P15" s="42"/>
      <c r="Q15" s="42"/>
      <c r="R15" s="42"/>
      <c r="S15" s="39"/>
    </row>
    <row r="16" spans="1:19" ht="13.5" thickBot="1">
      <c r="A16" s="34">
        <v>1</v>
      </c>
      <c r="B16" s="36" t="s">
        <v>185</v>
      </c>
      <c r="C16" s="33"/>
      <c r="D16" s="33"/>
      <c r="E16" s="33"/>
      <c r="F16" s="33"/>
      <c r="G16" s="33"/>
      <c r="H16" s="33"/>
      <c r="I16" s="33"/>
      <c r="J16" s="33"/>
      <c r="K16" s="33"/>
      <c r="L16" s="33"/>
      <c r="M16" s="33"/>
      <c r="N16" s="33"/>
      <c r="O16" s="33"/>
      <c r="P16" s="33"/>
      <c r="Q16" s="33"/>
      <c r="R16" s="33"/>
      <c r="S16" s="41"/>
    </row>
    <row r="17" spans="1:19" ht="26.25" thickBot="1">
      <c r="A17" s="34">
        <v>2</v>
      </c>
      <c r="B17" s="36" t="s">
        <v>186</v>
      </c>
      <c r="C17" s="33"/>
      <c r="D17" s="33"/>
      <c r="E17" s="33"/>
      <c r="F17" s="33"/>
      <c r="G17" s="33"/>
      <c r="H17" s="33"/>
      <c r="I17" s="33"/>
      <c r="J17" s="33"/>
      <c r="K17" s="33"/>
      <c r="L17" s="33"/>
      <c r="M17" s="33"/>
      <c r="N17" s="33"/>
      <c r="O17" s="33"/>
      <c r="P17" s="33"/>
      <c r="Q17" s="33"/>
      <c r="R17" s="33"/>
      <c r="S17" s="41"/>
    </row>
    <row r="18" spans="1:19" ht="13.5" thickBot="1">
      <c r="A18" s="34">
        <v>3</v>
      </c>
      <c r="B18" s="36" t="s">
        <v>187</v>
      </c>
      <c r="C18" s="33"/>
      <c r="D18" s="33"/>
      <c r="E18" s="33"/>
      <c r="F18" s="33"/>
      <c r="G18" s="33"/>
      <c r="H18" s="33"/>
      <c r="I18" s="33"/>
      <c r="J18" s="33"/>
      <c r="K18" s="33"/>
      <c r="L18" s="33"/>
      <c r="M18" s="33"/>
      <c r="N18" s="33"/>
      <c r="O18" s="33"/>
      <c r="P18" s="33"/>
      <c r="Q18" s="33"/>
      <c r="R18" s="33"/>
      <c r="S18" s="41"/>
    </row>
    <row r="19" spans="1:19" ht="13.5" thickBot="1">
      <c r="A19" s="34" t="s">
        <v>153</v>
      </c>
      <c r="B19" s="36" t="s">
        <v>153</v>
      </c>
      <c r="C19" s="33"/>
      <c r="D19" s="33"/>
      <c r="E19" s="33"/>
      <c r="F19" s="33"/>
      <c r="G19" s="33"/>
      <c r="H19" s="33"/>
      <c r="I19" s="33"/>
      <c r="J19" s="33"/>
      <c r="K19" s="33"/>
      <c r="L19" s="33"/>
      <c r="M19" s="33"/>
      <c r="N19" s="33"/>
      <c r="O19" s="33"/>
      <c r="P19" s="33"/>
      <c r="Q19" s="33"/>
      <c r="R19" s="33"/>
      <c r="S19" s="41"/>
    </row>
  </sheetData>
  <sheetProtection/>
  <mergeCells count="14">
    <mergeCell ref="D7:D8"/>
    <mergeCell ref="E7:E8"/>
    <mergeCell ref="F7:F8"/>
    <mergeCell ref="G7:I7"/>
    <mergeCell ref="J7:L7"/>
    <mergeCell ref="M7:M8"/>
    <mergeCell ref="N7:P7"/>
    <mergeCell ref="Q7:S7"/>
    <mergeCell ref="A6:A8"/>
    <mergeCell ref="B6:B8"/>
    <mergeCell ref="C6:C8"/>
    <mergeCell ref="D6:E6"/>
    <mergeCell ref="F6:L6"/>
    <mergeCell ref="M6:S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V28"/>
  <sheetViews>
    <sheetView zoomScalePageLayoutView="0" workbookViewId="0" topLeftCell="A1">
      <selection activeCell="A1" sqref="A1:V28"/>
    </sheetView>
  </sheetViews>
  <sheetFormatPr defaultColWidth="9.140625" defaultRowHeight="12.75"/>
  <sheetData>
    <row r="1" spans="1:2" ht="76.5">
      <c r="A1" s="2" t="s">
        <v>6</v>
      </c>
      <c r="B1" s="3" t="s">
        <v>209</v>
      </c>
    </row>
    <row r="2" ht="12.75">
      <c r="A2" s="26"/>
    </row>
    <row r="3" ht="12.75">
      <c r="A3" s="5" t="s">
        <v>210</v>
      </c>
    </row>
    <row r="4" ht="12.75">
      <c r="A4" s="6" t="s">
        <v>9</v>
      </c>
    </row>
    <row r="5" ht="13.5" thickBot="1">
      <c r="A5" s="7" t="s">
        <v>10</v>
      </c>
    </row>
    <row r="6" spans="1:22" ht="13.5" thickBot="1">
      <c r="A6" s="250" t="s">
        <v>0</v>
      </c>
      <c r="B6" s="250" t="s">
        <v>211</v>
      </c>
      <c r="C6" s="250" t="s">
        <v>212</v>
      </c>
      <c r="D6" s="250" t="s">
        <v>213</v>
      </c>
      <c r="E6" s="250" t="s">
        <v>214</v>
      </c>
      <c r="F6" s="252" t="s">
        <v>215</v>
      </c>
      <c r="G6" s="272"/>
      <c r="H6" s="272"/>
      <c r="I6" s="272"/>
      <c r="J6" s="253"/>
      <c r="K6" s="273" t="s">
        <v>216</v>
      </c>
      <c r="L6" s="274"/>
      <c r="M6" s="274"/>
      <c r="N6" s="275"/>
      <c r="O6" s="273" t="s">
        <v>217</v>
      </c>
      <c r="P6" s="274"/>
      <c r="Q6" s="274"/>
      <c r="R6" s="275"/>
      <c r="S6" s="273" t="s">
        <v>218</v>
      </c>
      <c r="T6" s="274"/>
      <c r="U6" s="274"/>
      <c r="V6" s="275"/>
    </row>
    <row r="7" spans="1:22" ht="13.5" thickBot="1">
      <c r="A7" s="256"/>
      <c r="B7" s="256"/>
      <c r="C7" s="256"/>
      <c r="D7" s="256"/>
      <c r="E7" s="256"/>
      <c r="F7" s="250" t="s">
        <v>219</v>
      </c>
      <c r="G7" s="252" t="s">
        <v>220</v>
      </c>
      <c r="H7" s="272"/>
      <c r="I7" s="272"/>
      <c r="J7" s="253"/>
      <c r="K7" s="276"/>
      <c r="L7" s="277"/>
      <c r="M7" s="277"/>
      <c r="N7" s="278"/>
      <c r="O7" s="276"/>
      <c r="P7" s="277"/>
      <c r="Q7" s="277"/>
      <c r="R7" s="278"/>
      <c r="S7" s="276"/>
      <c r="T7" s="277"/>
      <c r="U7" s="277"/>
      <c r="V7" s="278"/>
    </row>
    <row r="8" spans="1:22" ht="13.5" thickBot="1">
      <c r="A8" s="256"/>
      <c r="B8" s="256"/>
      <c r="C8" s="256"/>
      <c r="D8" s="256"/>
      <c r="E8" s="256"/>
      <c r="F8" s="256"/>
      <c r="G8" s="250" t="s">
        <v>221</v>
      </c>
      <c r="H8" s="252" t="s">
        <v>222</v>
      </c>
      <c r="I8" s="272"/>
      <c r="J8" s="253"/>
      <c r="K8" s="250" t="s">
        <v>182</v>
      </c>
      <c r="L8" s="252" t="s">
        <v>222</v>
      </c>
      <c r="M8" s="272"/>
      <c r="N8" s="253"/>
      <c r="O8" s="250" t="s">
        <v>182</v>
      </c>
      <c r="P8" s="252" t="s">
        <v>222</v>
      </c>
      <c r="Q8" s="272"/>
      <c r="R8" s="253"/>
      <c r="S8" s="250" t="s">
        <v>182</v>
      </c>
      <c r="T8" s="252" t="s">
        <v>222</v>
      </c>
      <c r="U8" s="272"/>
      <c r="V8" s="253"/>
    </row>
    <row r="9" spans="1:22" ht="51.75" thickBot="1">
      <c r="A9" s="251"/>
      <c r="B9" s="251"/>
      <c r="C9" s="251"/>
      <c r="D9" s="251"/>
      <c r="E9" s="251"/>
      <c r="F9" s="251"/>
      <c r="G9" s="251"/>
      <c r="H9" s="9" t="s">
        <v>223</v>
      </c>
      <c r="I9" s="9" t="s">
        <v>224</v>
      </c>
      <c r="J9" s="9" t="s">
        <v>153</v>
      </c>
      <c r="K9" s="251"/>
      <c r="L9" s="9" t="s">
        <v>223</v>
      </c>
      <c r="M9" s="9" t="s">
        <v>224</v>
      </c>
      <c r="N9" s="9" t="s">
        <v>153</v>
      </c>
      <c r="O9" s="251"/>
      <c r="P9" s="9" t="s">
        <v>223</v>
      </c>
      <c r="Q9" s="9" t="s">
        <v>224</v>
      </c>
      <c r="R9" s="9" t="s">
        <v>153</v>
      </c>
      <c r="S9" s="251"/>
      <c r="T9" s="9" t="s">
        <v>223</v>
      </c>
      <c r="U9" s="9" t="s">
        <v>224</v>
      </c>
      <c r="V9" s="18" t="s">
        <v>153</v>
      </c>
    </row>
    <row r="10" spans="1:22" ht="13.5" thickBot="1">
      <c r="A10" s="9" t="s">
        <v>4</v>
      </c>
      <c r="B10" s="9" t="s">
        <v>5</v>
      </c>
      <c r="C10" s="9">
        <v>1</v>
      </c>
      <c r="D10" s="9">
        <v>2</v>
      </c>
      <c r="E10" s="9">
        <v>3</v>
      </c>
      <c r="F10" s="9">
        <v>4</v>
      </c>
      <c r="G10" s="9">
        <v>5</v>
      </c>
      <c r="H10" s="9">
        <v>6</v>
      </c>
      <c r="I10" s="9">
        <v>7</v>
      </c>
      <c r="J10" s="9">
        <v>8</v>
      </c>
      <c r="K10" s="9">
        <v>9</v>
      </c>
      <c r="L10" s="9">
        <v>10</v>
      </c>
      <c r="M10" s="9">
        <v>11</v>
      </c>
      <c r="N10" s="9">
        <v>12</v>
      </c>
      <c r="O10" s="9">
        <v>13</v>
      </c>
      <c r="P10" s="9">
        <v>14</v>
      </c>
      <c r="Q10" s="9">
        <v>15</v>
      </c>
      <c r="R10" s="9">
        <v>16</v>
      </c>
      <c r="S10" s="9">
        <v>17</v>
      </c>
      <c r="T10" s="9">
        <v>18</v>
      </c>
      <c r="U10" s="9">
        <v>19</v>
      </c>
      <c r="V10" s="18">
        <v>20</v>
      </c>
    </row>
    <row r="11" spans="1:22" ht="13.5" thickBot="1">
      <c r="A11" s="9"/>
      <c r="B11" s="22" t="s">
        <v>182</v>
      </c>
      <c r="C11" s="9"/>
      <c r="D11" s="9"/>
      <c r="E11" s="9"/>
      <c r="F11" s="9"/>
      <c r="G11" s="9"/>
      <c r="H11" s="9"/>
      <c r="I11" s="9"/>
      <c r="J11" s="9"/>
      <c r="K11" s="9"/>
      <c r="L11" s="9"/>
      <c r="M11" s="9"/>
      <c r="N11" s="9"/>
      <c r="O11" s="9"/>
      <c r="P11" s="9"/>
      <c r="Q11" s="9"/>
      <c r="R11" s="9"/>
      <c r="S11" s="9"/>
      <c r="T11" s="9"/>
      <c r="U11" s="9"/>
      <c r="V11" s="18"/>
    </row>
    <row r="12" spans="1:22" ht="77.25" thickBot="1">
      <c r="A12" s="9" t="s">
        <v>4</v>
      </c>
      <c r="B12" s="22" t="s">
        <v>225</v>
      </c>
      <c r="C12" s="9"/>
      <c r="D12" s="9"/>
      <c r="E12" s="9"/>
      <c r="F12" s="9"/>
      <c r="G12" s="9"/>
      <c r="H12" s="9"/>
      <c r="I12" s="9"/>
      <c r="J12" s="9"/>
      <c r="K12" s="9"/>
      <c r="L12" s="9"/>
      <c r="M12" s="9"/>
      <c r="N12" s="9"/>
      <c r="O12" s="9"/>
      <c r="P12" s="9"/>
      <c r="Q12" s="9"/>
      <c r="R12" s="9"/>
      <c r="S12" s="9"/>
      <c r="T12" s="9"/>
      <c r="U12" s="9"/>
      <c r="V12" s="18"/>
    </row>
    <row r="13" spans="1:22" ht="51.75" thickBot="1">
      <c r="A13" s="9" t="s">
        <v>17</v>
      </c>
      <c r="B13" s="22" t="s">
        <v>226</v>
      </c>
      <c r="C13" s="9"/>
      <c r="D13" s="9"/>
      <c r="E13" s="9"/>
      <c r="F13" s="9"/>
      <c r="G13" s="9"/>
      <c r="H13" s="9"/>
      <c r="I13" s="9"/>
      <c r="J13" s="9"/>
      <c r="K13" s="9"/>
      <c r="L13" s="9"/>
      <c r="M13" s="9"/>
      <c r="N13" s="9"/>
      <c r="O13" s="9"/>
      <c r="P13" s="9"/>
      <c r="Q13" s="9"/>
      <c r="R13" s="9"/>
      <c r="S13" s="9"/>
      <c r="T13" s="9"/>
      <c r="U13" s="9"/>
      <c r="V13" s="18"/>
    </row>
    <row r="14" spans="1:22" ht="26.25" thickBot="1">
      <c r="A14" s="9">
        <v>1</v>
      </c>
      <c r="B14" s="22" t="s">
        <v>227</v>
      </c>
      <c r="C14" s="9"/>
      <c r="D14" s="9"/>
      <c r="E14" s="9"/>
      <c r="F14" s="9"/>
      <c r="G14" s="9"/>
      <c r="H14" s="9"/>
      <c r="I14" s="9"/>
      <c r="J14" s="9"/>
      <c r="K14" s="9"/>
      <c r="L14" s="9"/>
      <c r="M14" s="9"/>
      <c r="N14" s="9"/>
      <c r="O14" s="9"/>
      <c r="P14" s="9"/>
      <c r="Q14" s="9"/>
      <c r="R14" s="9"/>
      <c r="S14" s="9"/>
      <c r="T14" s="9"/>
      <c r="U14" s="9"/>
      <c r="V14" s="18"/>
    </row>
    <row r="15" spans="1:22" ht="13.5" thickBot="1">
      <c r="A15" s="10" t="s">
        <v>19</v>
      </c>
      <c r="B15" s="24" t="s">
        <v>228</v>
      </c>
      <c r="C15" s="10"/>
      <c r="D15" s="10"/>
      <c r="E15" s="10"/>
      <c r="F15" s="10"/>
      <c r="G15" s="10"/>
      <c r="H15" s="10"/>
      <c r="I15" s="10"/>
      <c r="J15" s="10"/>
      <c r="K15" s="10"/>
      <c r="L15" s="10"/>
      <c r="M15" s="10"/>
      <c r="N15" s="10"/>
      <c r="O15" s="10"/>
      <c r="P15" s="10"/>
      <c r="Q15" s="10"/>
      <c r="R15" s="10"/>
      <c r="S15" s="10"/>
      <c r="T15" s="10"/>
      <c r="U15" s="10"/>
      <c r="V15" s="21"/>
    </row>
    <row r="16" spans="1:22" ht="13.5" thickBot="1">
      <c r="A16" s="10" t="s">
        <v>19</v>
      </c>
      <c r="B16" s="24" t="s">
        <v>229</v>
      </c>
      <c r="C16" s="10"/>
      <c r="D16" s="10"/>
      <c r="E16" s="10"/>
      <c r="F16" s="10"/>
      <c r="G16" s="10"/>
      <c r="H16" s="10"/>
      <c r="I16" s="10"/>
      <c r="J16" s="10"/>
      <c r="K16" s="10"/>
      <c r="L16" s="10"/>
      <c r="M16" s="10"/>
      <c r="N16" s="10"/>
      <c r="O16" s="10"/>
      <c r="P16" s="10"/>
      <c r="Q16" s="10"/>
      <c r="R16" s="10"/>
      <c r="S16" s="10"/>
      <c r="T16" s="10"/>
      <c r="U16" s="10"/>
      <c r="V16" s="21"/>
    </row>
    <row r="17" spans="1:22" ht="39" thickBot="1">
      <c r="A17" s="9">
        <v>2</v>
      </c>
      <c r="B17" s="22" t="s">
        <v>230</v>
      </c>
      <c r="C17" s="9"/>
      <c r="D17" s="9"/>
      <c r="E17" s="9"/>
      <c r="F17" s="9"/>
      <c r="G17" s="9"/>
      <c r="H17" s="9"/>
      <c r="I17" s="9"/>
      <c r="J17" s="9"/>
      <c r="K17" s="9"/>
      <c r="L17" s="9"/>
      <c r="M17" s="9"/>
      <c r="N17" s="9"/>
      <c r="O17" s="9"/>
      <c r="P17" s="9"/>
      <c r="Q17" s="9"/>
      <c r="R17" s="9"/>
      <c r="S17" s="9"/>
      <c r="T17" s="9"/>
      <c r="U17" s="9"/>
      <c r="V17" s="18"/>
    </row>
    <row r="18" spans="1:22" ht="128.25" thickBot="1">
      <c r="A18" s="9" t="s">
        <v>231</v>
      </c>
      <c r="B18" s="22" t="s">
        <v>232</v>
      </c>
      <c r="C18" s="9"/>
      <c r="D18" s="9"/>
      <c r="E18" s="9"/>
      <c r="F18" s="9"/>
      <c r="G18" s="9"/>
      <c r="H18" s="9"/>
      <c r="I18" s="9"/>
      <c r="J18" s="9"/>
      <c r="K18" s="9"/>
      <c r="L18" s="9"/>
      <c r="M18" s="9"/>
      <c r="N18" s="9"/>
      <c r="O18" s="9"/>
      <c r="P18" s="9"/>
      <c r="Q18" s="9"/>
      <c r="R18" s="9"/>
      <c r="S18" s="9"/>
      <c r="T18" s="9"/>
      <c r="U18" s="9"/>
      <c r="V18" s="18"/>
    </row>
    <row r="19" spans="1:22" ht="13.5" thickBot="1">
      <c r="A19" s="10" t="s">
        <v>19</v>
      </c>
      <c r="B19" s="24" t="s">
        <v>233</v>
      </c>
      <c r="C19" s="10"/>
      <c r="D19" s="10"/>
      <c r="E19" s="10"/>
      <c r="F19" s="10"/>
      <c r="G19" s="10"/>
      <c r="H19" s="10"/>
      <c r="I19" s="10"/>
      <c r="J19" s="10"/>
      <c r="K19" s="10"/>
      <c r="L19" s="10"/>
      <c r="M19" s="10"/>
      <c r="N19" s="10"/>
      <c r="O19" s="10"/>
      <c r="P19" s="10"/>
      <c r="Q19" s="10"/>
      <c r="R19" s="10"/>
      <c r="S19" s="10"/>
      <c r="T19" s="10"/>
      <c r="U19" s="10"/>
      <c r="V19" s="21"/>
    </row>
    <row r="20" spans="1:22" ht="13.5" thickBot="1">
      <c r="A20" s="10" t="s">
        <v>19</v>
      </c>
      <c r="B20" s="24" t="s">
        <v>234</v>
      </c>
      <c r="C20" s="10"/>
      <c r="D20" s="10"/>
      <c r="E20" s="10"/>
      <c r="F20" s="10"/>
      <c r="G20" s="10"/>
      <c r="H20" s="10"/>
      <c r="I20" s="10"/>
      <c r="J20" s="10"/>
      <c r="K20" s="10"/>
      <c r="L20" s="10"/>
      <c r="M20" s="10"/>
      <c r="N20" s="10"/>
      <c r="O20" s="10"/>
      <c r="P20" s="10"/>
      <c r="Q20" s="10"/>
      <c r="R20" s="10"/>
      <c r="S20" s="10"/>
      <c r="T20" s="10"/>
      <c r="U20" s="10"/>
      <c r="V20" s="21"/>
    </row>
    <row r="21" spans="1:22" ht="115.5" thickBot="1">
      <c r="A21" s="9" t="s">
        <v>235</v>
      </c>
      <c r="B21" s="22" t="s">
        <v>236</v>
      </c>
      <c r="C21" s="9"/>
      <c r="D21" s="9"/>
      <c r="E21" s="9"/>
      <c r="F21" s="9"/>
      <c r="G21" s="9"/>
      <c r="H21" s="9"/>
      <c r="I21" s="9"/>
      <c r="J21" s="9"/>
      <c r="K21" s="9"/>
      <c r="L21" s="9"/>
      <c r="M21" s="9"/>
      <c r="N21" s="9"/>
      <c r="O21" s="9"/>
      <c r="P21" s="9"/>
      <c r="Q21" s="9"/>
      <c r="R21" s="9"/>
      <c r="S21" s="9"/>
      <c r="T21" s="9"/>
      <c r="U21" s="9"/>
      <c r="V21" s="18"/>
    </row>
    <row r="22" spans="1:22" ht="13.5" thickBot="1">
      <c r="A22" s="10" t="s">
        <v>19</v>
      </c>
      <c r="B22" s="24" t="s">
        <v>237</v>
      </c>
      <c r="C22" s="10"/>
      <c r="D22" s="10"/>
      <c r="E22" s="10"/>
      <c r="F22" s="10"/>
      <c r="G22" s="10"/>
      <c r="H22" s="10"/>
      <c r="I22" s="10"/>
      <c r="J22" s="10"/>
      <c r="K22" s="10"/>
      <c r="L22" s="10"/>
      <c r="M22" s="10"/>
      <c r="N22" s="10"/>
      <c r="O22" s="10"/>
      <c r="P22" s="10"/>
      <c r="Q22" s="10"/>
      <c r="R22" s="10"/>
      <c r="S22" s="10"/>
      <c r="T22" s="10"/>
      <c r="U22" s="10"/>
      <c r="V22" s="21"/>
    </row>
    <row r="23" spans="1:22" ht="13.5" thickBot="1">
      <c r="A23" s="10" t="s">
        <v>19</v>
      </c>
      <c r="B23" s="24" t="s">
        <v>234</v>
      </c>
      <c r="C23" s="10"/>
      <c r="D23" s="10"/>
      <c r="E23" s="10"/>
      <c r="F23" s="10"/>
      <c r="G23" s="10"/>
      <c r="H23" s="10"/>
      <c r="I23" s="10"/>
      <c r="J23" s="10"/>
      <c r="K23" s="10"/>
      <c r="L23" s="10"/>
      <c r="M23" s="10"/>
      <c r="N23" s="10"/>
      <c r="O23" s="10"/>
      <c r="P23" s="10"/>
      <c r="Q23" s="10"/>
      <c r="R23" s="10"/>
      <c r="S23" s="10"/>
      <c r="T23" s="10"/>
      <c r="U23" s="10"/>
      <c r="V23" s="21"/>
    </row>
    <row r="24" spans="1:22" ht="51.75" thickBot="1">
      <c r="A24" s="9" t="s">
        <v>22</v>
      </c>
      <c r="B24" s="22" t="s">
        <v>226</v>
      </c>
      <c r="C24" s="9"/>
      <c r="D24" s="9"/>
      <c r="E24" s="9"/>
      <c r="F24" s="9"/>
      <c r="G24" s="9"/>
      <c r="H24" s="9"/>
      <c r="I24" s="9"/>
      <c r="J24" s="9"/>
      <c r="K24" s="9"/>
      <c r="L24" s="9"/>
      <c r="M24" s="9"/>
      <c r="N24" s="9"/>
      <c r="O24" s="9"/>
      <c r="P24" s="9"/>
      <c r="Q24" s="9"/>
      <c r="R24" s="9"/>
      <c r="S24" s="9"/>
      <c r="T24" s="9"/>
      <c r="U24" s="9"/>
      <c r="V24" s="18"/>
    </row>
    <row r="25" spans="1:22" ht="26.25" thickBot="1">
      <c r="A25" s="10"/>
      <c r="B25" s="24" t="s">
        <v>238</v>
      </c>
      <c r="C25" s="10"/>
      <c r="D25" s="10"/>
      <c r="E25" s="10"/>
      <c r="F25" s="10"/>
      <c r="G25" s="10"/>
      <c r="H25" s="10"/>
      <c r="I25" s="10"/>
      <c r="J25" s="10"/>
      <c r="K25" s="10"/>
      <c r="L25" s="10"/>
      <c r="M25" s="10"/>
      <c r="N25" s="10"/>
      <c r="O25" s="10"/>
      <c r="P25" s="10"/>
      <c r="Q25" s="10"/>
      <c r="R25" s="10"/>
      <c r="S25" s="10"/>
      <c r="T25" s="10"/>
      <c r="U25" s="10"/>
      <c r="V25" s="21"/>
    </row>
    <row r="26" spans="1:22" ht="77.25" thickBot="1">
      <c r="A26" s="9" t="s">
        <v>5</v>
      </c>
      <c r="B26" s="22" t="s">
        <v>225</v>
      </c>
      <c r="C26" s="9"/>
      <c r="D26" s="9"/>
      <c r="E26" s="9"/>
      <c r="F26" s="9"/>
      <c r="G26" s="9"/>
      <c r="H26" s="9"/>
      <c r="I26" s="9"/>
      <c r="J26" s="9"/>
      <c r="K26" s="9"/>
      <c r="L26" s="9"/>
      <c r="M26" s="9"/>
      <c r="N26" s="9"/>
      <c r="O26" s="9"/>
      <c r="P26" s="9"/>
      <c r="Q26" s="9"/>
      <c r="R26" s="9"/>
      <c r="S26" s="9"/>
      <c r="T26" s="9"/>
      <c r="U26" s="9"/>
      <c r="V26" s="18"/>
    </row>
    <row r="27" spans="1:22" ht="51.75" thickBot="1">
      <c r="A27" s="10"/>
      <c r="B27" s="24" t="s">
        <v>239</v>
      </c>
      <c r="C27" s="10"/>
      <c r="D27" s="10"/>
      <c r="E27" s="10"/>
      <c r="F27" s="10"/>
      <c r="G27" s="10"/>
      <c r="H27" s="10"/>
      <c r="I27" s="10"/>
      <c r="J27" s="10"/>
      <c r="K27" s="10"/>
      <c r="L27" s="10"/>
      <c r="M27" s="10"/>
      <c r="N27" s="10"/>
      <c r="O27" s="10"/>
      <c r="P27" s="10"/>
      <c r="Q27" s="10"/>
      <c r="R27" s="10"/>
      <c r="S27" s="10"/>
      <c r="T27" s="10"/>
      <c r="U27" s="10"/>
      <c r="V27" s="21"/>
    </row>
    <row r="28" spans="1:22" ht="26.25" thickBot="1">
      <c r="A28" s="10" t="s">
        <v>19</v>
      </c>
      <c r="B28" s="24" t="s">
        <v>240</v>
      </c>
      <c r="C28" s="10"/>
      <c r="D28" s="10"/>
      <c r="E28" s="10"/>
      <c r="F28" s="10"/>
      <c r="G28" s="10"/>
      <c r="H28" s="10"/>
      <c r="I28" s="10"/>
      <c r="J28" s="10"/>
      <c r="K28" s="10"/>
      <c r="L28" s="10"/>
      <c r="M28" s="10"/>
      <c r="N28" s="10"/>
      <c r="O28" s="10"/>
      <c r="P28" s="10"/>
      <c r="Q28" s="10"/>
      <c r="R28" s="10"/>
      <c r="S28" s="10"/>
      <c r="T28" s="10"/>
      <c r="U28" s="10"/>
      <c r="V28" s="21"/>
    </row>
  </sheetData>
  <sheetProtection/>
  <mergeCells count="19">
    <mergeCell ref="T8:V8"/>
    <mergeCell ref="S6:V7"/>
    <mergeCell ref="F7:F9"/>
    <mergeCell ref="G7:J7"/>
    <mergeCell ref="G8:G9"/>
    <mergeCell ref="H8:J8"/>
    <mergeCell ref="K8:K9"/>
    <mergeCell ref="L8:N8"/>
    <mergeCell ref="O8:O9"/>
    <mergeCell ref="P8:R8"/>
    <mergeCell ref="S8:S9"/>
    <mergeCell ref="E6:E9"/>
    <mergeCell ref="F6:J6"/>
    <mergeCell ref="K6:N7"/>
    <mergeCell ref="O6:R7"/>
    <mergeCell ref="A6:A9"/>
    <mergeCell ref="B6:B9"/>
    <mergeCell ref="C6:C9"/>
    <mergeCell ref="D6:D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25"/>
  <sheetViews>
    <sheetView zoomScalePageLayoutView="0" workbookViewId="0" topLeftCell="A23">
      <selection activeCell="D33" sqref="D33"/>
    </sheetView>
  </sheetViews>
  <sheetFormatPr defaultColWidth="9.140625" defaultRowHeight="12.75"/>
  <sheetData>
    <row r="1" spans="1:2" ht="76.5">
      <c r="A1" s="2" t="s">
        <v>6</v>
      </c>
      <c r="B1" s="3" t="s">
        <v>241</v>
      </c>
    </row>
    <row r="2" ht="12.75">
      <c r="A2" s="4"/>
    </row>
    <row r="3" ht="12.75">
      <c r="A3" s="5" t="s">
        <v>8</v>
      </c>
    </row>
    <row r="4" ht="12.75">
      <c r="A4" s="6" t="s">
        <v>242</v>
      </c>
    </row>
    <row r="5" ht="13.5" thickBot="1">
      <c r="A5" s="7" t="s">
        <v>10</v>
      </c>
    </row>
    <row r="6" spans="1:3" ht="26.25" thickBot="1">
      <c r="A6" s="20" t="s">
        <v>0</v>
      </c>
      <c r="B6" s="20" t="s">
        <v>11</v>
      </c>
      <c r="C6" s="45" t="s">
        <v>114</v>
      </c>
    </row>
    <row r="7" spans="1:3" ht="77.25" thickBot="1">
      <c r="A7" s="13" t="s">
        <v>4</v>
      </c>
      <c r="B7" s="14" t="s">
        <v>16</v>
      </c>
      <c r="C7" s="15"/>
    </row>
    <row r="8" spans="1:3" ht="115.5" thickBot="1">
      <c r="A8" s="13" t="s">
        <v>17</v>
      </c>
      <c r="B8" s="14" t="s">
        <v>18</v>
      </c>
      <c r="C8" s="15"/>
    </row>
    <row r="9" spans="1:3" ht="64.5" thickBot="1">
      <c r="A9" s="11" t="s">
        <v>19</v>
      </c>
      <c r="B9" s="16" t="s">
        <v>20</v>
      </c>
      <c r="C9" s="17"/>
    </row>
    <row r="10" spans="1:3" ht="90" thickBot="1">
      <c r="A10" s="11" t="s">
        <v>19</v>
      </c>
      <c r="B10" s="16" t="s">
        <v>21</v>
      </c>
      <c r="C10" s="17"/>
    </row>
    <row r="11" spans="1:3" ht="64.5" thickBot="1">
      <c r="A11" s="13" t="s">
        <v>22</v>
      </c>
      <c r="B11" s="14" t="s">
        <v>23</v>
      </c>
      <c r="C11" s="17"/>
    </row>
    <row r="12" spans="1:3" ht="39" thickBot="1">
      <c r="A12" s="11" t="s">
        <v>19</v>
      </c>
      <c r="B12" s="16" t="s">
        <v>24</v>
      </c>
      <c r="C12" s="17"/>
    </row>
    <row r="13" spans="1:3" ht="39" thickBot="1">
      <c r="A13" s="11" t="s">
        <v>19</v>
      </c>
      <c r="B13" s="16" t="s">
        <v>25</v>
      </c>
      <c r="C13" s="17"/>
    </row>
    <row r="14" spans="1:3" ht="26.25" thickBot="1">
      <c r="A14" s="13" t="s">
        <v>26</v>
      </c>
      <c r="B14" s="14" t="s">
        <v>27</v>
      </c>
      <c r="C14" s="17"/>
    </row>
    <row r="15" spans="1:3" ht="90" thickBot="1">
      <c r="A15" s="13" t="s">
        <v>28</v>
      </c>
      <c r="B15" s="14" t="s">
        <v>29</v>
      </c>
      <c r="C15" s="17"/>
    </row>
    <row r="16" spans="1:3" ht="64.5" thickBot="1">
      <c r="A16" s="13" t="s">
        <v>5</v>
      </c>
      <c r="B16" s="14" t="s">
        <v>30</v>
      </c>
      <c r="C16" s="15"/>
    </row>
    <row r="17" spans="1:3" ht="64.5" thickBot="1">
      <c r="A17" s="13" t="s">
        <v>31</v>
      </c>
      <c r="B17" s="14" t="s">
        <v>32</v>
      </c>
      <c r="C17" s="17"/>
    </row>
    <row r="18" spans="1:3" ht="39" thickBot="1">
      <c r="A18" s="11">
        <v>1</v>
      </c>
      <c r="B18" s="16" t="s">
        <v>33</v>
      </c>
      <c r="C18" s="17"/>
    </row>
    <row r="19" spans="1:3" ht="39" thickBot="1">
      <c r="A19" s="11">
        <v>2</v>
      </c>
      <c r="B19" s="16" t="s">
        <v>34</v>
      </c>
      <c r="C19" s="17"/>
    </row>
    <row r="20" spans="1:3" ht="39" thickBot="1">
      <c r="A20" s="11">
        <v>3</v>
      </c>
      <c r="B20" s="16" t="s">
        <v>35</v>
      </c>
      <c r="C20" s="17"/>
    </row>
    <row r="21" spans="1:3" ht="64.5" thickBot="1">
      <c r="A21" s="11">
        <v>4</v>
      </c>
      <c r="B21" s="16" t="s">
        <v>36</v>
      </c>
      <c r="C21" s="17"/>
    </row>
    <row r="22" spans="1:3" ht="51.75" thickBot="1">
      <c r="A22" s="13" t="s">
        <v>22</v>
      </c>
      <c r="B22" s="14" t="s">
        <v>37</v>
      </c>
      <c r="C22" s="17"/>
    </row>
    <row r="23" spans="1:3" ht="64.5" thickBot="1">
      <c r="A23" s="11">
        <v>1</v>
      </c>
      <c r="B23" s="16" t="s">
        <v>38</v>
      </c>
      <c r="C23" s="17"/>
    </row>
    <row r="24" spans="1:3" ht="64.5" thickBot="1">
      <c r="A24" s="11">
        <v>2</v>
      </c>
      <c r="B24" s="16" t="s">
        <v>39</v>
      </c>
      <c r="C24" s="17"/>
    </row>
    <row r="25" spans="1:3" ht="64.5" thickBot="1">
      <c r="A25" s="13" t="s">
        <v>26</v>
      </c>
      <c r="B25" s="14" t="s">
        <v>40</v>
      </c>
      <c r="C25" s="17"/>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30"/>
  <sheetViews>
    <sheetView zoomScalePageLayoutView="0" workbookViewId="0" topLeftCell="A1">
      <selection activeCell="A1" sqref="A1:C30"/>
    </sheetView>
  </sheetViews>
  <sheetFormatPr defaultColWidth="9.140625" defaultRowHeight="12.75"/>
  <sheetData>
    <row r="1" spans="1:2" ht="76.5">
      <c r="A1" s="2" t="s">
        <v>6</v>
      </c>
      <c r="B1" s="3" t="s">
        <v>243</v>
      </c>
    </row>
    <row r="2" ht="12.75">
      <c r="A2" s="19"/>
    </row>
    <row r="3" ht="12.75">
      <c r="A3" s="5" t="s">
        <v>43</v>
      </c>
    </row>
    <row r="4" ht="12.75">
      <c r="A4" s="6" t="s">
        <v>242</v>
      </c>
    </row>
    <row r="5" ht="13.5" thickBot="1">
      <c r="A5" s="7" t="s">
        <v>10</v>
      </c>
    </row>
    <row r="6" spans="1:3" ht="26.25" thickBot="1">
      <c r="A6" s="20" t="s">
        <v>0</v>
      </c>
      <c r="B6" s="20" t="s">
        <v>11</v>
      </c>
      <c r="C6" s="45" t="s">
        <v>244</v>
      </c>
    </row>
    <row r="7" spans="1:3" ht="51.75" thickBot="1">
      <c r="A7" s="13" t="s">
        <v>4</v>
      </c>
      <c r="B7" s="14" t="s">
        <v>45</v>
      </c>
      <c r="C7" s="12"/>
    </row>
    <row r="8" spans="1:3" ht="39" thickBot="1">
      <c r="A8" s="13" t="s">
        <v>17</v>
      </c>
      <c r="B8" s="14" t="s">
        <v>46</v>
      </c>
      <c r="C8" s="12"/>
    </row>
    <row r="9" spans="1:3" ht="77.25" thickBot="1">
      <c r="A9" s="11">
        <v>1</v>
      </c>
      <c r="B9" s="16" t="s">
        <v>47</v>
      </c>
      <c r="C9" s="12"/>
    </row>
    <row r="10" spans="1:3" ht="64.5" thickBot="1">
      <c r="A10" s="11">
        <v>2</v>
      </c>
      <c r="B10" s="16" t="s">
        <v>23</v>
      </c>
      <c r="C10" s="12"/>
    </row>
    <row r="11" spans="1:3" ht="39" thickBot="1">
      <c r="A11" s="11" t="s">
        <v>19</v>
      </c>
      <c r="B11" s="16" t="s">
        <v>24</v>
      </c>
      <c r="C11" s="12"/>
    </row>
    <row r="12" spans="1:3" ht="39" thickBot="1">
      <c r="A12" s="11" t="s">
        <v>19</v>
      </c>
      <c r="B12" s="16" t="s">
        <v>25</v>
      </c>
      <c r="C12" s="12"/>
    </row>
    <row r="13" spans="1:3" ht="26.25" thickBot="1">
      <c r="A13" s="11">
        <v>3</v>
      </c>
      <c r="B13" s="16" t="s">
        <v>27</v>
      </c>
      <c r="C13" s="12"/>
    </row>
    <row r="14" spans="1:3" ht="90" thickBot="1">
      <c r="A14" s="11">
        <v>4</v>
      </c>
      <c r="B14" s="16" t="s">
        <v>29</v>
      </c>
      <c r="C14" s="12"/>
    </row>
    <row r="15" spans="1:3" ht="26.25" thickBot="1">
      <c r="A15" s="13" t="s">
        <v>22</v>
      </c>
      <c r="B15" s="14" t="s">
        <v>48</v>
      </c>
      <c r="C15" s="12"/>
    </row>
    <row r="16" spans="1:3" ht="64.5" thickBot="1">
      <c r="A16" s="11">
        <v>1</v>
      </c>
      <c r="B16" s="16" t="s">
        <v>49</v>
      </c>
      <c r="C16" s="12"/>
    </row>
    <row r="17" spans="1:3" ht="51.75" thickBot="1">
      <c r="A17" s="11">
        <v>2</v>
      </c>
      <c r="B17" s="16" t="s">
        <v>50</v>
      </c>
      <c r="C17" s="12"/>
    </row>
    <row r="18" spans="1:3" ht="39" thickBot="1">
      <c r="A18" s="11" t="s">
        <v>51</v>
      </c>
      <c r="B18" s="16" t="s">
        <v>52</v>
      </c>
      <c r="C18" s="12"/>
    </row>
    <row r="19" spans="1:3" ht="39" thickBot="1">
      <c r="A19" s="11" t="s">
        <v>51</v>
      </c>
      <c r="B19" s="16" t="s">
        <v>53</v>
      </c>
      <c r="C19" s="12"/>
    </row>
    <row r="20" spans="1:3" ht="64.5" thickBot="1">
      <c r="A20" s="11">
        <v>3</v>
      </c>
      <c r="B20" s="16" t="s">
        <v>40</v>
      </c>
      <c r="C20" s="12"/>
    </row>
    <row r="21" spans="1:3" ht="39" thickBot="1">
      <c r="A21" s="13" t="s">
        <v>5</v>
      </c>
      <c r="B21" s="14" t="s">
        <v>54</v>
      </c>
      <c r="C21" s="12"/>
    </row>
    <row r="22" spans="1:3" ht="39" thickBot="1">
      <c r="A22" s="13" t="s">
        <v>17</v>
      </c>
      <c r="B22" s="14" t="s">
        <v>46</v>
      </c>
      <c r="C22" s="12"/>
    </row>
    <row r="23" spans="1:3" ht="77.25" thickBot="1">
      <c r="A23" s="11">
        <v>1</v>
      </c>
      <c r="B23" s="16" t="s">
        <v>47</v>
      </c>
      <c r="C23" s="12"/>
    </row>
    <row r="24" spans="1:3" ht="64.5" thickBot="1">
      <c r="A24" s="11">
        <v>2</v>
      </c>
      <c r="B24" s="16" t="s">
        <v>55</v>
      </c>
      <c r="C24" s="12"/>
    </row>
    <row r="25" spans="1:3" ht="39" thickBot="1">
      <c r="A25" s="11" t="s">
        <v>56</v>
      </c>
      <c r="B25" s="16" t="s">
        <v>24</v>
      </c>
      <c r="C25" s="12"/>
    </row>
    <row r="26" spans="1:3" ht="39" thickBot="1">
      <c r="A26" s="11" t="s">
        <v>56</v>
      </c>
      <c r="B26" s="16" t="s">
        <v>25</v>
      </c>
      <c r="C26" s="12"/>
    </row>
    <row r="27" spans="1:3" ht="26.25" thickBot="1">
      <c r="A27" s="11">
        <v>3</v>
      </c>
      <c r="B27" s="16" t="s">
        <v>27</v>
      </c>
      <c r="C27" s="12"/>
    </row>
    <row r="28" spans="1:3" ht="90" thickBot="1">
      <c r="A28" s="11">
        <v>4</v>
      </c>
      <c r="B28" s="16" t="s">
        <v>29</v>
      </c>
      <c r="C28" s="12"/>
    </row>
    <row r="29" spans="1:3" ht="26.25" thickBot="1">
      <c r="A29" s="13" t="s">
        <v>22</v>
      </c>
      <c r="B29" s="14" t="s">
        <v>48</v>
      </c>
      <c r="C29" s="12"/>
    </row>
    <row r="30" ht="12.75">
      <c r="A30" s="4"/>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32"/>
  <sheetViews>
    <sheetView zoomScalePageLayoutView="0" workbookViewId="0" topLeftCell="A1">
      <selection activeCell="K11" sqref="K11"/>
    </sheetView>
  </sheetViews>
  <sheetFormatPr defaultColWidth="9.140625" defaultRowHeight="12.75"/>
  <sheetData>
    <row r="1" spans="1:2" ht="76.5">
      <c r="A1" s="2" t="s">
        <v>6</v>
      </c>
      <c r="B1" s="3" t="s">
        <v>245</v>
      </c>
    </row>
    <row r="2" ht="12.75">
      <c r="A2" s="4"/>
    </row>
    <row r="3" ht="12.75">
      <c r="A3" s="5" t="s">
        <v>59</v>
      </c>
    </row>
    <row r="4" ht="12.75">
      <c r="A4" s="6" t="s">
        <v>242</v>
      </c>
    </row>
    <row r="5" ht="13.5" thickBot="1">
      <c r="A5" s="7" t="s">
        <v>10</v>
      </c>
    </row>
    <row r="6" spans="1:3" ht="26.25" thickBot="1">
      <c r="A6" s="250" t="s">
        <v>0</v>
      </c>
      <c r="B6" s="250" t="s">
        <v>11</v>
      </c>
      <c r="C6" s="20" t="s">
        <v>15</v>
      </c>
    </row>
    <row r="7" spans="1:3" ht="26.25" thickBot="1">
      <c r="A7" s="251"/>
      <c r="B7" s="251"/>
      <c r="C7" s="9" t="s">
        <v>246</v>
      </c>
    </row>
    <row r="8" spans="1:3" ht="77.25" thickBot="1">
      <c r="A8" s="10"/>
      <c r="B8" s="22" t="s">
        <v>66</v>
      </c>
      <c r="C8" s="10"/>
    </row>
    <row r="9" spans="1:3" ht="26.25" thickBot="1">
      <c r="A9" s="9" t="s">
        <v>17</v>
      </c>
      <c r="B9" s="22" t="s">
        <v>67</v>
      </c>
      <c r="C9" s="10"/>
    </row>
    <row r="10" spans="1:3" ht="77.25" thickBot="1">
      <c r="A10" s="10">
        <v>1</v>
      </c>
      <c r="B10" s="24" t="s">
        <v>68</v>
      </c>
      <c r="C10" s="10"/>
    </row>
    <row r="11" spans="1:3" ht="39" thickBot="1">
      <c r="A11" s="10"/>
      <c r="B11" s="24" t="s">
        <v>69</v>
      </c>
      <c r="C11" s="10"/>
    </row>
    <row r="12" spans="1:3" ht="77.25" thickBot="1">
      <c r="A12" s="10">
        <v>2</v>
      </c>
      <c r="B12" s="24" t="s">
        <v>248</v>
      </c>
      <c r="C12" s="10"/>
    </row>
    <row r="13" spans="1:3" ht="39" thickBot="1">
      <c r="A13" s="10"/>
      <c r="B13" s="24" t="s">
        <v>69</v>
      </c>
      <c r="C13" s="10"/>
    </row>
    <row r="14" spans="1:3" ht="90" thickBot="1">
      <c r="A14" s="10">
        <v>3</v>
      </c>
      <c r="B14" s="24" t="s">
        <v>71</v>
      </c>
      <c r="C14" s="10"/>
    </row>
    <row r="15" spans="1:3" ht="39" thickBot="1">
      <c r="A15" s="10"/>
      <c r="B15" s="24" t="s">
        <v>69</v>
      </c>
      <c r="C15" s="10"/>
    </row>
    <row r="16" spans="1:3" ht="77.25" thickBot="1">
      <c r="A16" s="10">
        <v>4</v>
      </c>
      <c r="B16" s="24" t="s">
        <v>72</v>
      </c>
      <c r="C16" s="10"/>
    </row>
    <row r="17" spans="1:3" ht="39" thickBot="1">
      <c r="A17" s="10"/>
      <c r="B17" s="24" t="s">
        <v>69</v>
      </c>
      <c r="C17" s="10"/>
    </row>
    <row r="18" spans="1:3" ht="39" thickBot="1">
      <c r="A18" s="10">
        <v>5</v>
      </c>
      <c r="B18" s="24" t="s">
        <v>73</v>
      </c>
      <c r="C18" s="10"/>
    </row>
    <row r="19" spans="1:3" ht="39" thickBot="1">
      <c r="A19" s="10">
        <v>6</v>
      </c>
      <c r="B19" s="24" t="s">
        <v>74</v>
      </c>
      <c r="C19" s="10"/>
    </row>
    <row r="20" spans="1:3" ht="26.25" thickBot="1">
      <c r="A20" s="10">
        <v>7</v>
      </c>
      <c r="B20" s="24" t="s">
        <v>75</v>
      </c>
      <c r="C20" s="10"/>
    </row>
    <row r="21" spans="1:3" ht="26.25" thickBot="1">
      <c r="A21" s="10">
        <v>8</v>
      </c>
      <c r="B21" s="24" t="s">
        <v>76</v>
      </c>
      <c r="C21" s="10"/>
    </row>
    <row r="22" spans="1:3" ht="51.75" thickBot="1">
      <c r="A22" s="10">
        <v>9</v>
      </c>
      <c r="B22" s="24" t="s">
        <v>77</v>
      </c>
      <c r="C22" s="10"/>
    </row>
    <row r="23" spans="1:3" ht="51.75" thickBot="1">
      <c r="A23" s="10">
        <v>10</v>
      </c>
      <c r="B23" s="24" t="s">
        <v>78</v>
      </c>
      <c r="C23" s="10"/>
    </row>
    <row r="24" spans="1:3" ht="51.75" thickBot="1">
      <c r="A24" s="10">
        <v>11</v>
      </c>
      <c r="B24" s="24" t="s">
        <v>79</v>
      </c>
      <c r="C24" s="10"/>
    </row>
    <row r="25" spans="1:3" ht="39" thickBot="1">
      <c r="A25" s="10">
        <v>12</v>
      </c>
      <c r="B25" s="24" t="s">
        <v>80</v>
      </c>
      <c r="C25" s="10"/>
    </row>
    <row r="26" spans="1:3" ht="90" thickBot="1">
      <c r="A26" s="10">
        <v>13</v>
      </c>
      <c r="B26" s="24" t="s">
        <v>81</v>
      </c>
      <c r="C26" s="10"/>
    </row>
    <row r="27" spans="1:3" ht="51.75" thickBot="1">
      <c r="A27" s="10">
        <v>14</v>
      </c>
      <c r="B27" s="24" t="s">
        <v>82</v>
      </c>
      <c r="C27" s="10"/>
    </row>
    <row r="28" spans="1:3" ht="39" thickBot="1">
      <c r="A28" s="10"/>
      <c r="B28" s="24" t="s">
        <v>69</v>
      </c>
      <c r="C28" s="10"/>
    </row>
    <row r="29" spans="1:3" ht="77.25" thickBot="1">
      <c r="A29" s="10">
        <v>15</v>
      </c>
      <c r="B29" s="24" t="s">
        <v>84</v>
      </c>
      <c r="C29" s="10"/>
    </row>
    <row r="30" spans="1:3" ht="39" thickBot="1">
      <c r="A30" s="10">
        <v>16</v>
      </c>
      <c r="B30" s="24" t="s">
        <v>85</v>
      </c>
      <c r="C30" s="10"/>
    </row>
    <row r="31" spans="1:3" ht="77.25" thickBot="1">
      <c r="A31" s="10">
        <v>17</v>
      </c>
      <c r="B31" s="24" t="s">
        <v>86</v>
      </c>
      <c r="C31" s="10"/>
    </row>
    <row r="32" spans="1:3" ht="26.25" thickBot="1">
      <c r="A32" s="9" t="s">
        <v>22</v>
      </c>
      <c r="B32" s="22" t="s">
        <v>87</v>
      </c>
      <c r="C32" s="10"/>
    </row>
  </sheetData>
  <sheetProtection/>
  <mergeCells count="2">
    <mergeCell ref="A6:A7"/>
    <mergeCell ref="B6:B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31"/>
  <sheetViews>
    <sheetView zoomScalePageLayoutView="0" workbookViewId="0" topLeftCell="A1">
      <selection activeCell="A1" sqref="A1:D31"/>
    </sheetView>
  </sheetViews>
  <sheetFormatPr defaultColWidth="9.140625" defaultRowHeight="12.75"/>
  <sheetData>
    <row r="1" spans="1:2" ht="76.5">
      <c r="A1" s="2" t="s">
        <v>6</v>
      </c>
      <c r="B1" s="3" t="s">
        <v>249</v>
      </c>
    </row>
    <row r="2" ht="12.75">
      <c r="A2" s="26"/>
    </row>
    <row r="3" ht="12.75">
      <c r="A3" s="5" t="s">
        <v>89</v>
      </c>
    </row>
    <row r="4" ht="12.75">
      <c r="A4" s="6" t="s">
        <v>242</v>
      </c>
    </row>
    <row r="5" ht="13.5" thickBot="1">
      <c r="A5" s="7" t="s">
        <v>10</v>
      </c>
    </row>
    <row r="6" spans="1:3" ht="12.75">
      <c r="A6" s="250" t="s">
        <v>0</v>
      </c>
      <c r="B6" s="250" t="s">
        <v>1</v>
      </c>
      <c r="C6" s="250" t="s">
        <v>90</v>
      </c>
    </row>
    <row r="7" spans="1:3" ht="12.75">
      <c r="A7" s="256"/>
      <c r="B7" s="256"/>
      <c r="C7" s="256"/>
    </row>
    <row r="8" spans="1:3" ht="13.5" thickBot="1">
      <c r="A8" s="251"/>
      <c r="B8" s="251"/>
      <c r="C8" s="251"/>
    </row>
    <row r="9" spans="1:3" ht="64.5" thickBot="1">
      <c r="A9" s="13"/>
      <c r="B9" s="13" t="s">
        <v>30</v>
      </c>
      <c r="C9" s="14"/>
    </row>
    <row r="10" spans="1:3" ht="64.5" thickBot="1">
      <c r="A10" s="13" t="s">
        <v>4</v>
      </c>
      <c r="B10" s="14" t="s">
        <v>96</v>
      </c>
      <c r="C10" s="16"/>
    </row>
    <row r="11" spans="1:3" ht="39" thickBot="1">
      <c r="A11" s="13" t="s">
        <v>17</v>
      </c>
      <c r="B11" s="14" t="s">
        <v>33</v>
      </c>
      <c r="C11" s="14"/>
    </row>
    <row r="12" spans="1:3" ht="51.75" thickBot="1">
      <c r="A12" s="11">
        <v>1</v>
      </c>
      <c r="B12" s="16" t="s">
        <v>97</v>
      </c>
      <c r="C12" s="16"/>
    </row>
    <row r="13" spans="1:3" ht="39" thickBot="1">
      <c r="A13" s="11"/>
      <c r="B13" s="16" t="s">
        <v>98</v>
      </c>
      <c r="C13" s="16"/>
    </row>
    <row r="14" spans="1:3" ht="51.75" thickBot="1">
      <c r="A14" s="11" t="s">
        <v>19</v>
      </c>
      <c r="B14" s="28" t="s">
        <v>99</v>
      </c>
      <c r="C14" s="16"/>
    </row>
    <row r="15" spans="1:3" ht="51.75" thickBot="1">
      <c r="A15" s="11" t="s">
        <v>19</v>
      </c>
      <c r="B15" s="28" t="s">
        <v>100</v>
      </c>
      <c r="C15" s="16"/>
    </row>
    <row r="16" spans="1:3" ht="51.75" thickBot="1">
      <c r="A16" s="11"/>
      <c r="B16" s="16" t="s">
        <v>101</v>
      </c>
      <c r="C16" s="16"/>
    </row>
    <row r="17" spans="1:3" ht="77.25" thickBot="1">
      <c r="A17" s="11" t="s">
        <v>19</v>
      </c>
      <c r="B17" s="28" t="s">
        <v>102</v>
      </c>
      <c r="C17" s="16"/>
    </row>
    <row r="18" spans="1:3" ht="64.5" thickBot="1">
      <c r="A18" s="11" t="s">
        <v>19</v>
      </c>
      <c r="B18" s="28" t="s">
        <v>103</v>
      </c>
      <c r="C18" s="16"/>
    </row>
    <row r="19" spans="1:3" ht="39" thickBot="1">
      <c r="A19" s="11">
        <v>2</v>
      </c>
      <c r="B19" s="16" t="s">
        <v>104</v>
      </c>
      <c r="C19" s="16"/>
    </row>
    <row r="20" spans="1:3" ht="39" thickBot="1">
      <c r="A20" s="13" t="s">
        <v>22</v>
      </c>
      <c r="B20" s="14" t="s">
        <v>34</v>
      </c>
      <c r="C20" s="16"/>
    </row>
    <row r="21" spans="1:3" ht="13.5" thickBot="1">
      <c r="A21" s="11"/>
      <c r="B21" s="16" t="s">
        <v>105</v>
      </c>
      <c r="C21" s="16"/>
    </row>
    <row r="22" spans="1:3" ht="51.75" thickBot="1">
      <c r="A22" s="11">
        <v>1</v>
      </c>
      <c r="B22" s="28" t="s">
        <v>99</v>
      </c>
      <c r="C22" s="16"/>
    </row>
    <row r="23" spans="1:3" ht="51.75" thickBot="1">
      <c r="A23" s="11">
        <v>2</v>
      </c>
      <c r="B23" s="28" t="s">
        <v>100</v>
      </c>
      <c r="C23" s="16"/>
    </row>
    <row r="24" spans="1:3" ht="51.75" thickBot="1">
      <c r="A24" s="13" t="s">
        <v>26</v>
      </c>
      <c r="B24" s="14" t="s">
        <v>35</v>
      </c>
      <c r="C24" s="16"/>
    </row>
    <row r="25" spans="1:3" ht="77.25" thickBot="1">
      <c r="A25" s="13" t="s">
        <v>28</v>
      </c>
      <c r="B25" s="14" t="s">
        <v>36</v>
      </c>
      <c r="C25" s="16"/>
    </row>
    <row r="26" spans="1:3" ht="64.5" thickBot="1">
      <c r="A26" s="13" t="s">
        <v>5</v>
      </c>
      <c r="B26" s="14" t="s">
        <v>107</v>
      </c>
      <c r="C26" s="16"/>
    </row>
    <row r="27" spans="1:3" ht="64.5" thickBot="1">
      <c r="A27" s="13" t="s">
        <v>17</v>
      </c>
      <c r="B27" s="14" t="s">
        <v>38</v>
      </c>
      <c r="C27" s="16"/>
    </row>
    <row r="28" spans="1:3" ht="77.25" thickBot="1">
      <c r="A28" s="13"/>
      <c r="B28" s="16" t="s">
        <v>108</v>
      </c>
      <c r="C28" s="16"/>
    </row>
    <row r="29" spans="1:3" ht="90" thickBot="1">
      <c r="A29" s="13" t="s">
        <v>22</v>
      </c>
      <c r="B29" s="14" t="s">
        <v>39</v>
      </c>
      <c r="C29" s="16"/>
    </row>
    <row r="30" spans="1:3" ht="77.25" thickBot="1">
      <c r="A30" s="13"/>
      <c r="B30" s="16" t="s">
        <v>109</v>
      </c>
      <c r="C30" s="16"/>
    </row>
    <row r="31" spans="1:3" ht="77.25" thickBot="1">
      <c r="A31" s="13" t="s">
        <v>110</v>
      </c>
      <c r="B31" s="14" t="s">
        <v>111</v>
      </c>
      <c r="C31" s="16"/>
    </row>
  </sheetData>
  <sheetProtection/>
  <mergeCells count="3">
    <mergeCell ref="A6:A8"/>
    <mergeCell ref="B6:B8"/>
    <mergeCell ref="C6:C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
    </sheetView>
  </sheetViews>
  <sheetFormatPr defaultColWidth="9.140625" defaultRowHeight="12.75"/>
  <sheetData>
    <row r="1" spans="1:2" ht="76.5">
      <c r="A1" s="2" t="s">
        <v>6</v>
      </c>
      <c r="B1" s="3" t="s">
        <v>250</v>
      </c>
    </row>
    <row r="2" ht="13.5" thickBot="1">
      <c r="A2" s="4"/>
    </row>
    <row r="3" spans="1:4" ht="13.5" thickBot="1">
      <c r="A3" s="5" t="s">
        <v>113</v>
      </c>
      <c r="D3" s="25"/>
    </row>
    <row r="4" spans="1:4" ht="26.25" thickBot="1">
      <c r="A4" s="6" t="s">
        <v>242</v>
      </c>
      <c r="D4" s="18" t="s">
        <v>247</v>
      </c>
    </row>
    <row r="5" spans="1:4" ht="13.5" thickBot="1">
      <c r="A5" s="7" t="s">
        <v>10</v>
      </c>
      <c r="D5" s="21"/>
    </row>
    <row r="6" spans="1:4" ht="13.5" thickBot="1">
      <c r="A6" s="29" t="s">
        <v>0</v>
      </c>
      <c r="B6" s="29" t="s">
        <v>1</v>
      </c>
      <c r="C6" s="30" t="s">
        <v>114</v>
      </c>
      <c r="D6" s="21"/>
    </row>
    <row r="7" spans="1:4" ht="64.5" thickBot="1">
      <c r="A7" s="13"/>
      <c r="B7" s="13" t="s">
        <v>30</v>
      </c>
      <c r="C7" s="12"/>
      <c r="D7" s="21"/>
    </row>
    <row r="8" spans="1:4" ht="90" thickBot="1">
      <c r="A8" s="13" t="s">
        <v>4</v>
      </c>
      <c r="B8" s="14" t="s">
        <v>115</v>
      </c>
      <c r="C8" s="12"/>
      <c r="D8" s="21"/>
    </row>
    <row r="9" spans="1:4" ht="102.75" thickBot="1">
      <c r="A9" s="13" t="s">
        <v>5</v>
      </c>
      <c r="B9" s="14" t="s">
        <v>116</v>
      </c>
      <c r="C9" s="31"/>
      <c r="D9" s="21"/>
    </row>
    <row r="10" spans="1:4" ht="13.5" thickBot="1">
      <c r="A10" s="11"/>
      <c r="B10" s="28" t="s">
        <v>105</v>
      </c>
      <c r="C10" s="12"/>
      <c r="D10" s="21"/>
    </row>
    <row r="11" spans="1:4" ht="39" thickBot="1">
      <c r="A11" s="13" t="s">
        <v>17</v>
      </c>
      <c r="B11" s="14" t="s">
        <v>33</v>
      </c>
      <c r="C11" s="12"/>
      <c r="D11" s="21"/>
    </row>
    <row r="12" spans="1:4" ht="51.75" thickBot="1">
      <c r="A12" s="11">
        <v>1</v>
      </c>
      <c r="B12" s="16" t="s">
        <v>97</v>
      </c>
      <c r="C12" s="12"/>
      <c r="D12" s="21"/>
    </row>
    <row r="13" spans="1:4" ht="13.5" thickBot="1">
      <c r="A13" s="11"/>
      <c r="B13" s="28" t="s">
        <v>105</v>
      </c>
      <c r="C13" s="12"/>
      <c r="D13" s="21"/>
    </row>
    <row r="14" spans="1:4" ht="51.75" thickBot="1">
      <c r="A14" s="11" t="s">
        <v>117</v>
      </c>
      <c r="B14" s="16" t="s">
        <v>99</v>
      </c>
      <c r="C14" s="12"/>
      <c r="D14" s="21"/>
    </row>
    <row r="15" spans="1:4" ht="51.75" thickBot="1">
      <c r="A15" s="11" t="s">
        <v>118</v>
      </c>
      <c r="B15" s="16" t="s">
        <v>100</v>
      </c>
      <c r="C15" s="12"/>
      <c r="D15" s="21"/>
    </row>
    <row r="16" spans="1:4" ht="39" thickBot="1">
      <c r="A16" s="11" t="s">
        <v>119</v>
      </c>
      <c r="B16" s="16" t="s">
        <v>120</v>
      </c>
      <c r="C16" s="12"/>
      <c r="D16" s="21"/>
    </row>
    <row r="17" spans="1:4" ht="39" thickBot="1">
      <c r="A17" s="11" t="s">
        <v>121</v>
      </c>
      <c r="B17" s="16" t="s">
        <v>122</v>
      </c>
      <c r="C17" s="12"/>
      <c r="D17" s="21"/>
    </row>
    <row r="18" spans="1:4" ht="64.5" thickBot="1">
      <c r="A18" s="11" t="s">
        <v>123</v>
      </c>
      <c r="B18" s="16" t="s">
        <v>124</v>
      </c>
      <c r="C18" s="12"/>
      <c r="D18" s="21"/>
    </row>
    <row r="19" spans="1:4" ht="39" thickBot="1">
      <c r="A19" s="11" t="s">
        <v>125</v>
      </c>
      <c r="B19" s="16" t="s">
        <v>126</v>
      </c>
      <c r="C19" s="12"/>
      <c r="D19" s="21"/>
    </row>
    <row r="20" spans="1:4" ht="39" thickBot="1">
      <c r="A20" s="11" t="s">
        <v>127</v>
      </c>
      <c r="B20" s="16" t="s">
        <v>128</v>
      </c>
      <c r="C20" s="12"/>
      <c r="D20" s="21"/>
    </row>
    <row r="21" spans="1:4" ht="39" thickBot="1">
      <c r="A21" s="11" t="s">
        <v>129</v>
      </c>
      <c r="B21" s="16" t="s">
        <v>130</v>
      </c>
      <c r="C21" s="12"/>
      <c r="D21" s="21"/>
    </row>
    <row r="22" spans="1:4" ht="102.75" thickBot="1">
      <c r="A22" s="11" t="s">
        <v>131</v>
      </c>
      <c r="B22" s="16" t="s">
        <v>251</v>
      </c>
      <c r="C22" s="12"/>
      <c r="D22" s="21"/>
    </row>
    <row r="23" spans="1:4" ht="39" thickBot="1">
      <c r="A23" s="11" t="s">
        <v>133</v>
      </c>
      <c r="B23" s="16" t="s">
        <v>134</v>
      </c>
      <c r="C23" s="12"/>
      <c r="D23" s="21"/>
    </row>
    <row r="24" spans="1:4" ht="39" thickBot="1">
      <c r="A24" s="11">
        <v>2</v>
      </c>
      <c r="B24" s="16" t="s">
        <v>104</v>
      </c>
      <c r="C24" s="12"/>
      <c r="D24" s="21"/>
    </row>
    <row r="25" spans="1:4" ht="39" thickBot="1">
      <c r="A25" s="13" t="s">
        <v>22</v>
      </c>
      <c r="B25" s="14" t="s">
        <v>34</v>
      </c>
      <c r="C25" s="12"/>
      <c r="D25" s="21"/>
    </row>
    <row r="26" spans="1:4" ht="13.5" thickBot="1">
      <c r="A26" s="11"/>
      <c r="B26" s="28" t="s">
        <v>105</v>
      </c>
      <c r="C26" s="12"/>
      <c r="D26" s="21"/>
    </row>
    <row r="27" spans="1:4" ht="51.75" thickBot="1">
      <c r="A27" s="11">
        <v>1</v>
      </c>
      <c r="B27" s="16" t="s">
        <v>99</v>
      </c>
      <c r="C27" s="12"/>
      <c r="D27" s="21"/>
    </row>
    <row r="28" spans="1:4" ht="51.75" thickBot="1">
      <c r="A28" s="11">
        <v>2</v>
      </c>
      <c r="B28" s="16" t="s">
        <v>100</v>
      </c>
      <c r="C28" s="12"/>
      <c r="D28" s="21"/>
    </row>
    <row r="29" spans="1:4" ht="39" thickBot="1">
      <c r="A29" s="11">
        <v>3</v>
      </c>
      <c r="B29" s="16" t="s">
        <v>120</v>
      </c>
      <c r="C29" s="12"/>
      <c r="D29" s="21"/>
    </row>
    <row r="30" spans="1:3" ht="39" thickBot="1">
      <c r="A30" s="11">
        <v>4</v>
      </c>
      <c r="B30" s="16" t="s">
        <v>122</v>
      </c>
      <c r="C30" s="17"/>
    </row>
    <row r="31" spans="1:3" ht="64.5" thickBot="1">
      <c r="A31" s="11">
        <v>5</v>
      </c>
      <c r="B31" s="16" t="s">
        <v>124</v>
      </c>
      <c r="C31" s="17"/>
    </row>
    <row r="32" spans="1:3" ht="39" thickBot="1">
      <c r="A32" s="11">
        <v>6</v>
      </c>
      <c r="B32" s="16" t="s">
        <v>126</v>
      </c>
      <c r="C32" s="17"/>
    </row>
    <row r="33" spans="1:3" ht="39" thickBot="1">
      <c r="A33" s="11">
        <v>7</v>
      </c>
      <c r="B33" s="16" t="s">
        <v>128</v>
      </c>
      <c r="C33" s="17"/>
    </row>
    <row r="34" spans="1:3" ht="39" thickBot="1">
      <c r="A34" s="11">
        <v>8</v>
      </c>
      <c r="B34" s="16" t="s">
        <v>130</v>
      </c>
      <c r="C34" s="17"/>
    </row>
    <row r="35" spans="1:3" ht="102.75" thickBot="1">
      <c r="A35" s="11">
        <v>9</v>
      </c>
      <c r="B35" s="16" t="s">
        <v>132</v>
      </c>
      <c r="C35" s="17"/>
    </row>
    <row r="36" spans="1:4" ht="39" thickBot="1">
      <c r="A36" s="11">
        <v>10</v>
      </c>
      <c r="B36" s="16" t="s">
        <v>134</v>
      </c>
      <c r="C36" s="17"/>
      <c r="D36" s="20" t="s">
        <v>91</v>
      </c>
    </row>
    <row r="37" spans="1:4" ht="51.75" thickBot="1">
      <c r="A37" s="13" t="s">
        <v>26</v>
      </c>
      <c r="B37" s="14" t="s">
        <v>135</v>
      </c>
      <c r="C37" s="17"/>
      <c r="D37" s="250" t="s">
        <v>92</v>
      </c>
    </row>
    <row r="38" spans="1:4" ht="77.25" thickBot="1">
      <c r="A38" s="13" t="s">
        <v>28</v>
      </c>
      <c r="B38" s="14" t="s">
        <v>136</v>
      </c>
      <c r="C38" s="17"/>
      <c r="D38" s="251"/>
    </row>
    <row r="39" spans="1:4" ht="77.25" thickBot="1">
      <c r="A39" s="13" t="s">
        <v>110</v>
      </c>
      <c r="B39" s="14" t="s">
        <v>111</v>
      </c>
      <c r="C39" s="17"/>
      <c r="D39" s="14"/>
    </row>
  </sheetData>
  <sheetProtection/>
  <mergeCells count="1">
    <mergeCell ref="D37:D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D17"/>
    </sheetView>
  </sheetViews>
  <sheetFormatPr defaultColWidth="9.140625" defaultRowHeight="12.75"/>
  <sheetData>
    <row r="1" spans="1:4" ht="77.25" thickBot="1">
      <c r="A1" s="2" t="s">
        <v>6</v>
      </c>
      <c r="B1" s="3" t="s">
        <v>252</v>
      </c>
      <c r="D1" s="14"/>
    </row>
    <row r="2" spans="1:4" ht="13.5" thickBot="1">
      <c r="A2" s="26"/>
      <c r="D2" s="16"/>
    </row>
    <row r="3" spans="1:4" ht="13.5" thickBot="1">
      <c r="A3" s="5" t="s">
        <v>138</v>
      </c>
      <c r="D3" s="16"/>
    </row>
    <row r="4" spans="1:4" ht="13.5" thickBot="1">
      <c r="A4" s="6" t="s">
        <v>242</v>
      </c>
      <c r="D4" s="16"/>
    </row>
    <row r="5" spans="1:4" ht="13.5" thickBot="1">
      <c r="A5" s="7" t="s">
        <v>10</v>
      </c>
      <c r="D5" s="16"/>
    </row>
    <row r="6" spans="1:4" ht="13.5" thickBot="1">
      <c r="A6" s="254" t="s">
        <v>0</v>
      </c>
      <c r="B6" s="254" t="s">
        <v>139</v>
      </c>
      <c r="C6" s="254" t="s">
        <v>140</v>
      </c>
      <c r="D6" s="16"/>
    </row>
    <row r="7" spans="1:4" ht="13.5" thickBot="1">
      <c r="A7" s="255"/>
      <c r="B7" s="255"/>
      <c r="C7" s="255"/>
      <c r="D7" s="16"/>
    </row>
    <row r="8" spans="1:4" ht="13.5" thickBot="1">
      <c r="A8" s="10" t="s">
        <v>4</v>
      </c>
      <c r="B8" s="10" t="s">
        <v>5</v>
      </c>
      <c r="C8" s="10">
        <v>1</v>
      </c>
      <c r="D8" s="16"/>
    </row>
    <row r="9" spans="1:4" ht="26.25" thickBot="1">
      <c r="A9" s="9"/>
      <c r="B9" s="9" t="s">
        <v>147</v>
      </c>
      <c r="C9" s="9"/>
      <c r="D9" s="16"/>
    </row>
    <row r="10" spans="1:4" ht="51.75" thickBot="1">
      <c r="A10" s="9" t="s">
        <v>17</v>
      </c>
      <c r="B10" s="22" t="s">
        <v>150</v>
      </c>
      <c r="C10" s="9"/>
      <c r="D10" s="16"/>
    </row>
    <row r="11" spans="1:4" ht="26.25" thickBot="1">
      <c r="A11" s="10">
        <v>1</v>
      </c>
      <c r="B11" s="24" t="s">
        <v>151</v>
      </c>
      <c r="C11" s="10"/>
      <c r="D11" s="16"/>
    </row>
    <row r="12" spans="1:4" ht="26.25" thickBot="1">
      <c r="A12" s="10">
        <v>2</v>
      </c>
      <c r="B12" s="24" t="s">
        <v>152</v>
      </c>
      <c r="C12" s="10"/>
      <c r="D12" s="16"/>
    </row>
    <row r="13" spans="1:4" ht="13.5" thickBot="1">
      <c r="A13" s="10" t="s">
        <v>153</v>
      </c>
      <c r="B13" s="24" t="s">
        <v>153</v>
      </c>
      <c r="C13" s="10"/>
      <c r="D13" s="16"/>
    </row>
    <row r="14" spans="1:4" ht="51.75" thickBot="1">
      <c r="A14" s="9" t="s">
        <v>22</v>
      </c>
      <c r="B14" s="22" t="s">
        <v>143</v>
      </c>
      <c r="C14" s="9"/>
      <c r="D14" s="16"/>
    </row>
    <row r="15" spans="1:4" ht="77.25" thickBot="1">
      <c r="A15" s="9" t="s">
        <v>26</v>
      </c>
      <c r="B15" s="22" t="s">
        <v>144</v>
      </c>
      <c r="C15" s="9"/>
      <c r="D15" s="16"/>
    </row>
    <row r="16" spans="1:4" ht="102.75" thickBot="1">
      <c r="A16" s="9" t="s">
        <v>28</v>
      </c>
      <c r="B16" s="22" t="s">
        <v>253</v>
      </c>
      <c r="C16" s="9"/>
      <c r="D16" s="16"/>
    </row>
    <row r="17" spans="1:4" ht="102.75" thickBot="1">
      <c r="A17" s="9" t="s">
        <v>155</v>
      </c>
      <c r="B17" s="22" t="s">
        <v>146</v>
      </c>
      <c r="C17" s="9"/>
      <c r="D17" s="16"/>
    </row>
  </sheetData>
  <sheetProtection/>
  <mergeCells count="3">
    <mergeCell ref="A6:A7"/>
    <mergeCell ref="B6:B7"/>
    <mergeCell ref="C6:C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13"/>
  <sheetViews>
    <sheetView zoomScalePageLayoutView="0" workbookViewId="0" topLeftCell="A1">
      <selection activeCell="K12" sqref="K12"/>
    </sheetView>
  </sheetViews>
  <sheetFormatPr defaultColWidth="9.140625" defaultRowHeight="12.75"/>
  <sheetData>
    <row r="1" spans="1:2" ht="76.5">
      <c r="A1" s="2" t="s">
        <v>6</v>
      </c>
      <c r="B1" s="3" t="s">
        <v>254</v>
      </c>
    </row>
    <row r="2" ht="12.75">
      <c r="A2" s="26"/>
    </row>
    <row r="3" ht="12.75">
      <c r="A3" s="5" t="s">
        <v>157</v>
      </c>
    </row>
    <row r="4" ht="12.75">
      <c r="A4" s="6" t="s">
        <v>242</v>
      </c>
    </row>
    <row r="5" ht="13.5" thickBot="1">
      <c r="A5" s="7" t="s">
        <v>10</v>
      </c>
    </row>
    <row r="6" spans="1:3" ht="12.75">
      <c r="A6" s="254" t="s">
        <v>0</v>
      </c>
      <c r="B6" s="254" t="s">
        <v>139</v>
      </c>
      <c r="C6" s="254" t="s">
        <v>147</v>
      </c>
    </row>
    <row r="7" spans="1:3" ht="12.75">
      <c r="A7" s="260"/>
      <c r="B7" s="260"/>
      <c r="C7" s="260"/>
    </row>
    <row r="8" spans="1:3" ht="13.5" thickBot="1">
      <c r="A8" s="255"/>
      <c r="B8" s="255"/>
      <c r="C8" s="255"/>
    </row>
    <row r="9" spans="1:3" ht="13.5" thickBot="1">
      <c r="A9" s="10" t="s">
        <v>4</v>
      </c>
      <c r="B9" s="10" t="s">
        <v>5</v>
      </c>
      <c r="C9" s="10">
        <v>1</v>
      </c>
    </row>
    <row r="10" spans="1:3" ht="26.25" thickBot="1">
      <c r="A10" s="9"/>
      <c r="B10" s="9" t="s">
        <v>147</v>
      </c>
      <c r="C10" s="9"/>
    </row>
    <row r="11" spans="1:3" ht="26.25" thickBot="1">
      <c r="A11" s="10">
        <v>1</v>
      </c>
      <c r="B11" s="24" t="s">
        <v>151</v>
      </c>
      <c r="C11" s="10"/>
    </row>
    <row r="12" spans="1:3" ht="26.25" thickBot="1">
      <c r="A12" s="10">
        <v>2</v>
      </c>
      <c r="B12" s="24" t="s">
        <v>152</v>
      </c>
      <c r="C12" s="10"/>
    </row>
    <row r="13" spans="1:3" ht="13.5" thickBot="1">
      <c r="A13" s="10" t="s">
        <v>153</v>
      </c>
      <c r="B13" s="24" t="s">
        <v>153</v>
      </c>
      <c r="C13" s="10"/>
    </row>
  </sheetData>
  <sheetProtection/>
  <mergeCells count="3">
    <mergeCell ref="A6:A8"/>
    <mergeCell ref="B6:B8"/>
    <mergeCell ref="C6:C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2"/>
  <sheetViews>
    <sheetView zoomScalePageLayoutView="0" workbookViewId="0" topLeftCell="A1">
      <selection activeCell="H11" sqref="H11"/>
    </sheetView>
  </sheetViews>
  <sheetFormatPr defaultColWidth="9.140625" defaultRowHeight="12.75"/>
  <sheetData>
    <row r="1" spans="1:2" ht="76.5">
      <c r="A1" s="2" t="s">
        <v>6</v>
      </c>
      <c r="B1" s="3" t="s">
        <v>42</v>
      </c>
    </row>
    <row r="2" ht="12.75">
      <c r="A2" s="19"/>
    </row>
    <row r="3" ht="12.75">
      <c r="A3" s="5" t="s">
        <v>43</v>
      </c>
    </row>
    <row r="4" ht="12.75">
      <c r="A4" s="6" t="s">
        <v>9</v>
      </c>
    </row>
    <row r="5" ht="13.5" thickBot="1">
      <c r="A5" s="7" t="s">
        <v>10</v>
      </c>
    </row>
    <row r="6" spans="1:6" ht="51">
      <c r="A6" s="250" t="s">
        <v>0</v>
      </c>
      <c r="B6" s="250" t="s">
        <v>11</v>
      </c>
      <c r="C6" s="8" t="s">
        <v>12</v>
      </c>
      <c r="D6" s="8" t="s">
        <v>44</v>
      </c>
      <c r="E6" s="250" t="s">
        <v>15</v>
      </c>
      <c r="F6" s="250" t="s">
        <v>3</v>
      </c>
    </row>
    <row r="7" spans="1:6" ht="39" thickBot="1">
      <c r="A7" s="251"/>
      <c r="B7" s="251"/>
      <c r="C7" s="9" t="s">
        <v>13</v>
      </c>
      <c r="D7" s="10" t="s">
        <v>14</v>
      </c>
      <c r="E7" s="251"/>
      <c r="F7" s="251"/>
    </row>
    <row r="8" spans="1:6" ht="13.5" thickBot="1">
      <c r="A8" s="13" t="s">
        <v>4</v>
      </c>
      <c r="B8" s="13" t="s">
        <v>5</v>
      </c>
      <c r="C8" s="11">
        <v>1</v>
      </c>
      <c r="D8" s="11">
        <v>2</v>
      </c>
      <c r="E8" s="11">
        <v>3</v>
      </c>
      <c r="F8" s="12">
        <v>4</v>
      </c>
    </row>
    <row r="9" spans="1:6" ht="51.75" thickBot="1">
      <c r="A9" s="13" t="s">
        <v>4</v>
      </c>
      <c r="B9" s="14" t="s">
        <v>45</v>
      </c>
      <c r="C9" s="11"/>
      <c r="D9" s="11"/>
      <c r="E9" s="11"/>
      <c r="F9" s="12"/>
    </row>
    <row r="10" spans="1:6" ht="39" thickBot="1">
      <c r="A10" s="13" t="s">
        <v>17</v>
      </c>
      <c r="B10" s="14" t="s">
        <v>46</v>
      </c>
      <c r="C10" s="11"/>
      <c r="D10" s="11"/>
      <c r="E10" s="11"/>
      <c r="F10" s="12"/>
    </row>
    <row r="11" spans="1:6" ht="77.25" thickBot="1">
      <c r="A11" s="11">
        <v>1</v>
      </c>
      <c r="B11" s="16" t="s">
        <v>47</v>
      </c>
      <c r="C11" s="11"/>
      <c r="D11" s="11"/>
      <c r="E11" s="11"/>
      <c r="F11" s="12"/>
    </row>
    <row r="12" spans="1:6" ht="64.5" thickBot="1">
      <c r="A12" s="11">
        <v>2</v>
      </c>
      <c r="B12" s="16" t="s">
        <v>23</v>
      </c>
      <c r="C12" s="11"/>
      <c r="D12" s="11"/>
      <c r="E12" s="11"/>
      <c r="F12" s="12"/>
    </row>
    <row r="13" spans="1:6" ht="39" thickBot="1">
      <c r="A13" s="11" t="s">
        <v>19</v>
      </c>
      <c r="B13" s="16" t="s">
        <v>24</v>
      </c>
      <c r="C13" s="11"/>
      <c r="D13" s="11"/>
      <c r="E13" s="11"/>
      <c r="F13" s="12"/>
    </row>
    <row r="14" spans="1:6" ht="39" thickBot="1">
      <c r="A14" s="11" t="s">
        <v>19</v>
      </c>
      <c r="B14" s="16" t="s">
        <v>25</v>
      </c>
      <c r="C14" s="11"/>
      <c r="D14" s="11"/>
      <c r="E14" s="11"/>
      <c r="F14" s="12"/>
    </row>
    <row r="15" spans="1:6" ht="26.25" thickBot="1">
      <c r="A15" s="11">
        <v>3</v>
      </c>
      <c r="B15" s="16" t="s">
        <v>27</v>
      </c>
      <c r="C15" s="11"/>
      <c r="D15" s="11"/>
      <c r="E15" s="11"/>
      <c r="F15" s="12"/>
    </row>
    <row r="16" spans="1:6" ht="90" thickBot="1">
      <c r="A16" s="11">
        <v>4</v>
      </c>
      <c r="B16" s="16" t="s">
        <v>29</v>
      </c>
      <c r="C16" s="11"/>
      <c r="D16" s="11"/>
      <c r="E16" s="11"/>
      <c r="F16" s="12"/>
    </row>
    <row r="17" spans="1:6" ht="26.25" thickBot="1">
      <c r="A17" s="13" t="s">
        <v>22</v>
      </c>
      <c r="B17" s="14" t="s">
        <v>48</v>
      </c>
      <c r="C17" s="11"/>
      <c r="D17" s="11"/>
      <c r="E17" s="11"/>
      <c r="F17" s="12"/>
    </row>
    <row r="18" spans="1:6" ht="64.5" thickBot="1">
      <c r="A18" s="11">
        <v>1</v>
      </c>
      <c r="B18" s="16" t="s">
        <v>49</v>
      </c>
      <c r="C18" s="11"/>
      <c r="D18" s="11"/>
      <c r="E18" s="11"/>
      <c r="F18" s="12"/>
    </row>
    <row r="19" spans="1:6" ht="51.75" thickBot="1">
      <c r="A19" s="11">
        <v>2</v>
      </c>
      <c r="B19" s="16" t="s">
        <v>50</v>
      </c>
      <c r="C19" s="11"/>
      <c r="D19" s="11"/>
      <c r="E19" s="11"/>
      <c r="F19" s="12"/>
    </row>
    <row r="20" spans="1:6" ht="39" thickBot="1">
      <c r="A20" s="11" t="s">
        <v>51</v>
      </c>
      <c r="B20" s="16" t="s">
        <v>52</v>
      </c>
      <c r="C20" s="11"/>
      <c r="D20" s="11"/>
      <c r="E20" s="11"/>
      <c r="F20" s="12"/>
    </row>
    <row r="21" spans="1:6" ht="39" thickBot="1">
      <c r="A21" s="11" t="s">
        <v>51</v>
      </c>
      <c r="B21" s="16" t="s">
        <v>53</v>
      </c>
      <c r="C21" s="11"/>
      <c r="D21" s="11"/>
      <c r="E21" s="11"/>
      <c r="F21" s="12"/>
    </row>
    <row r="22" spans="1:6" ht="64.5" thickBot="1">
      <c r="A22" s="11">
        <v>3</v>
      </c>
      <c r="B22" s="16" t="s">
        <v>40</v>
      </c>
      <c r="C22" s="11"/>
      <c r="D22" s="11"/>
      <c r="E22" s="11"/>
      <c r="F22" s="12"/>
    </row>
    <row r="23" spans="1:6" ht="39" thickBot="1">
      <c r="A23" s="13" t="s">
        <v>5</v>
      </c>
      <c r="B23" s="14" t="s">
        <v>54</v>
      </c>
      <c r="C23" s="11"/>
      <c r="D23" s="11"/>
      <c r="E23" s="11"/>
      <c r="F23" s="12"/>
    </row>
    <row r="24" spans="1:6" ht="39" thickBot="1">
      <c r="A24" s="13" t="s">
        <v>17</v>
      </c>
      <c r="B24" s="14" t="s">
        <v>46</v>
      </c>
      <c r="C24" s="11"/>
      <c r="D24" s="11"/>
      <c r="E24" s="11"/>
      <c r="F24" s="12"/>
    </row>
    <row r="25" spans="1:6" ht="90" thickBot="1">
      <c r="A25" s="11">
        <v>1</v>
      </c>
      <c r="B25" s="16" t="s">
        <v>18</v>
      </c>
      <c r="C25" s="11"/>
      <c r="D25" s="11"/>
      <c r="E25" s="11"/>
      <c r="F25" s="12"/>
    </row>
    <row r="26" spans="1:6" ht="64.5" thickBot="1">
      <c r="A26" s="11">
        <v>2</v>
      </c>
      <c r="B26" s="16" t="s">
        <v>55</v>
      </c>
      <c r="C26" s="11"/>
      <c r="D26" s="11"/>
      <c r="E26" s="11"/>
      <c r="F26" s="12"/>
    </row>
    <row r="27" spans="1:6" ht="39" thickBot="1">
      <c r="A27" s="11" t="s">
        <v>56</v>
      </c>
      <c r="B27" s="16" t="s">
        <v>24</v>
      </c>
      <c r="C27" s="11"/>
      <c r="D27" s="11"/>
      <c r="E27" s="11"/>
      <c r="F27" s="12"/>
    </row>
    <row r="28" spans="1:6" ht="39" thickBot="1">
      <c r="A28" s="11" t="s">
        <v>56</v>
      </c>
      <c r="B28" s="16" t="s">
        <v>25</v>
      </c>
      <c r="C28" s="11"/>
      <c r="D28" s="11"/>
      <c r="E28" s="11"/>
      <c r="F28" s="12"/>
    </row>
    <row r="29" spans="1:6" ht="26.25" thickBot="1">
      <c r="A29" s="11">
        <v>3</v>
      </c>
      <c r="B29" s="16" t="s">
        <v>27</v>
      </c>
      <c r="C29" s="11"/>
      <c r="D29" s="11"/>
      <c r="E29" s="11"/>
      <c r="F29" s="12"/>
    </row>
    <row r="30" spans="1:6" ht="90" thickBot="1">
      <c r="A30" s="11">
        <v>4</v>
      </c>
      <c r="B30" s="16" t="s">
        <v>29</v>
      </c>
      <c r="C30" s="11"/>
      <c r="D30" s="11"/>
      <c r="E30" s="11"/>
      <c r="F30" s="12"/>
    </row>
    <row r="31" spans="1:6" ht="26.25" thickBot="1">
      <c r="A31" s="13" t="s">
        <v>22</v>
      </c>
      <c r="B31" s="14" t="s">
        <v>48</v>
      </c>
      <c r="C31" s="11"/>
      <c r="D31" s="11"/>
      <c r="E31" s="11"/>
      <c r="F31" s="12"/>
    </row>
    <row r="32" ht="12.75">
      <c r="A32" s="19" t="s">
        <v>57</v>
      </c>
    </row>
  </sheetData>
  <sheetProtection/>
  <mergeCells count="4">
    <mergeCell ref="A6:A7"/>
    <mergeCell ref="B6:B7"/>
    <mergeCell ref="E6:E7"/>
    <mergeCell ref="F6:F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tabColor rgb="FF00B050"/>
  </sheetPr>
  <dimension ref="A1:K19"/>
  <sheetViews>
    <sheetView zoomScalePageLayoutView="0" workbookViewId="0" topLeftCell="A1">
      <selection activeCell="I13" sqref="I13"/>
    </sheetView>
  </sheetViews>
  <sheetFormatPr defaultColWidth="9.140625" defaultRowHeight="12.75"/>
  <cols>
    <col min="1" max="1" width="4.8515625" style="60" customWidth="1"/>
    <col min="2" max="2" width="35.7109375" style="60" customWidth="1"/>
    <col min="3" max="4" width="10.8515625" style="61" customWidth="1"/>
    <col min="5" max="5" width="11.140625" style="61" customWidth="1"/>
    <col min="6" max="6" width="9.421875" style="62" customWidth="1"/>
    <col min="7" max="7" width="10.00390625" style="62" customWidth="1"/>
    <col min="8" max="8" width="10.140625" style="62" customWidth="1"/>
    <col min="9" max="9" width="9.7109375" style="62" customWidth="1"/>
    <col min="10" max="10" width="0.13671875" style="61" hidden="1" customWidth="1"/>
    <col min="11" max="11" width="0.13671875" style="60" hidden="1" customWidth="1"/>
    <col min="12" max="16384" width="9.140625" style="60" customWidth="1"/>
  </cols>
  <sheetData>
    <row r="1" spans="1:10" ht="26.25" customHeight="1">
      <c r="A1" s="287" t="s">
        <v>291</v>
      </c>
      <c r="B1" s="287"/>
      <c r="D1" s="279" t="s">
        <v>255</v>
      </c>
      <c r="E1" s="279"/>
      <c r="F1" s="279"/>
      <c r="G1" s="279"/>
      <c r="H1" s="279"/>
      <c r="I1" s="279"/>
      <c r="J1" s="63"/>
    </row>
    <row r="2" spans="1:10" ht="32.25" customHeight="1">
      <c r="A2" s="290" t="s">
        <v>354</v>
      </c>
      <c r="B2" s="290"/>
      <c r="C2" s="290"/>
      <c r="D2" s="290"/>
      <c r="E2" s="290"/>
      <c r="F2" s="290"/>
      <c r="G2" s="290"/>
      <c r="H2" s="290"/>
      <c r="I2" s="290"/>
      <c r="J2" s="63"/>
    </row>
    <row r="3" spans="1:10" ht="24" customHeight="1">
      <c r="A3" s="280" t="s">
        <v>339</v>
      </c>
      <c r="B3" s="280"/>
      <c r="C3" s="280"/>
      <c r="D3" s="280"/>
      <c r="E3" s="280"/>
      <c r="F3" s="280"/>
      <c r="G3" s="280"/>
      <c r="H3" s="280"/>
      <c r="I3" s="280"/>
      <c r="J3" s="63"/>
    </row>
    <row r="4" spans="6:9" ht="18.75">
      <c r="F4" s="281" t="s">
        <v>10</v>
      </c>
      <c r="G4" s="281"/>
      <c r="H4" s="281"/>
      <c r="I4" s="281"/>
    </row>
    <row r="5" spans="1:11" ht="36.75" customHeight="1">
      <c r="A5" s="288" t="s">
        <v>0</v>
      </c>
      <c r="B5" s="288" t="s">
        <v>11</v>
      </c>
      <c r="C5" s="282" t="s">
        <v>256</v>
      </c>
      <c r="D5" s="286" t="s">
        <v>340</v>
      </c>
      <c r="E5" s="286" t="s">
        <v>341</v>
      </c>
      <c r="F5" s="289" t="s">
        <v>257</v>
      </c>
      <c r="G5" s="289"/>
      <c r="H5" s="289"/>
      <c r="I5" s="289"/>
      <c r="J5" s="284" t="s">
        <v>340</v>
      </c>
      <c r="K5" s="284" t="s">
        <v>341</v>
      </c>
    </row>
    <row r="6" spans="1:11" ht="64.5" customHeight="1">
      <c r="A6" s="288"/>
      <c r="B6" s="288"/>
      <c r="C6" s="283"/>
      <c r="D6" s="286"/>
      <c r="E6" s="286"/>
      <c r="F6" s="66" t="s">
        <v>342</v>
      </c>
      <c r="G6" s="66" t="s">
        <v>343</v>
      </c>
      <c r="H6" s="66" t="s">
        <v>344</v>
      </c>
      <c r="I6" s="66" t="s">
        <v>345</v>
      </c>
      <c r="J6" s="285"/>
      <c r="K6" s="285"/>
    </row>
    <row r="7" spans="1:10" ht="25.5" customHeight="1">
      <c r="A7" s="71" t="s">
        <v>4</v>
      </c>
      <c r="B7" s="71" t="s">
        <v>5</v>
      </c>
      <c r="C7" s="72" t="s">
        <v>276</v>
      </c>
      <c r="D7" s="72" t="s">
        <v>277</v>
      </c>
      <c r="E7" s="72" t="s">
        <v>278</v>
      </c>
      <c r="F7" s="73" t="s">
        <v>313</v>
      </c>
      <c r="G7" s="73" t="s">
        <v>64</v>
      </c>
      <c r="H7" s="72">
        <v>6</v>
      </c>
      <c r="I7" s="72">
        <v>7</v>
      </c>
      <c r="J7" s="64" t="s">
        <v>277</v>
      </c>
    </row>
    <row r="8" spans="1:11" ht="40.5" customHeight="1">
      <c r="A8" s="85" t="s">
        <v>4</v>
      </c>
      <c r="B8" s="86" t="s">
        <v>258</v>
      </c>
      <c r="C8" s="76">
        <f>C9+C12</f>
        <v>23000</v>
      </c>
      <c r="D8" s="76">
        <f>D9+D12</f>
        <v>5941.375847</v>
      </c>
      <c r="E8" s="76">
        <f>E9+E12</f>
        <v>115699.869899</v>
      </c>
      <c r="F8" s="95">
        <f>D8/C8*100</f>
        <v>25.8320689</v>
      </c>
      <c r="G8" s="95">
        <f>E8/C8*100</f>
        <v>503.04291260434786</v>
      </c>
      <c r="H8" s="95">
        <f aca="true" t="shared" si="0" ref="H8:I10">D8/J8*100</f>
        <v>85.23051498352383</v>
      </c>
      <c r="I8" s="95">
        <f t="shared" si="0"/>
        <v>625.3681792691364</v>
      </c>
      <c r="J8" s="76">
        <f>J9+J12</f>
        <v>6970.949135000001</v>
      </c>
      <c r="K8" s="76">
        <f>K9+K12</f>
        <v>18501.080441</v>
      </c>
    </row>
    <row r="9" spans="1:11" ht="27" customHeight="1">
      <c r="A9" s="87" t="s">
        <v>17</v>
      </c>
      <c r="B9" s="88" t="s">
        <v>259</v>
      </c>
      <c r="C9" s="77">
        <f>C10+C11</f>
        <v>23000</v>
      </c>
      <c r="D9" s="77">
        <f>D10+D11</f>
        <v>5941.375847</v>
      </c>
      <c r="E9" s="77">
        <f>E10+E11</f>
        <v>20111.344481999997</v>
      </c>
      <c r="F9" s="96">
        <f aca="true" t="shared" si="1" ref="F9:F15">D9/C9*100</f>
        <v>25.8320689</v>
      </c>
      <c r="G9" s="96">
        <f>E9/C9*100</f>
        <v>87.44062818260868</v>
      </c>
      <c r="H9" s="96">
        <f t="shared" si="0"/>
        <v>85.23051498352383</v>
      </c>
      <c r="I9" s="96">
        <f t="shared" si="0"/>
        <v>108.70362164055842</v>
      </c>
      <c r="J9" s="77">
        <f>J10+J11</f>
        <v>6970.949135000001</v>
      </c>
      <c r="K9" s="77">
        <f>K10+K11</f>
        <v>18501.080441</v>
      </c>
    </row>
    <row r="10" spans="1:11" ht="27" customHeight="1">
      <c r="A10" s="89" t="s">
        <v>276</v>
      </c>
      <c r="B10" s="90" t="s">
        <v>67</v>
      </c>
      <c r="C10" s="78">
        <f>+'Biểu 94'!C8</f>
        <v>23000</v>
      </c>
      <c r="D10" s="78">
        <f>'Biểu 94'!D8</f>
        <v>5941.375847</v>
      </c>
      <c r="E10" s="78">
        <f>'Biểu 94'!E8</f>
        <v>20111.344481999997</v>
      </c>
      <c r="F10" s="97">
        <f>D10/C10*100</f>
        <v>25.8320689</v>
      </c>
      <c r="G10" s="97">
        <f aca="true" t="shared" si="2" ref="G10:G18">E10/C10*100</f>
        <v>87.44062818260868</v>
      </c>
      <c r="H10" s="97">
        <f t="shared" si="0"/>
        <v>85.23051498352383</v>
      </c>
      <c r="I10" s="97">
        <f t="shared" si="0"/>
        <v>108.70362164055842</v>
      </c>
      <c r="J10" s="68">
        <v>6970.949135000001</v>
      </c>
      <c r="K10" s="70">
        <v>18501.080441</v>
      </c>
    </row>
    <row r="11" spans="1:11" ht="27" customHeight="1">
      <c r="A11" s="89" t="s">
        <v>277</v>
      </c>
      <c r="B11" s="90" t="s">
        <v>87</v>
      </c>
      <c r="C11" s="78"/>
      <c r="D11" s="78"/>
      <c r="E11" s="78"/>
      <c r="F11" s="97"/>
      <c r="G11" s="96"/>
      <c r="H11" s="96"/>
      <c r="I11" s="96"/>
      <c r="J11" s="68"/>
      <c r="K11" s="70"/>
    </row>
    <row r="12" spans="1:11" ht="39.75" customHeight="1">
      <c r="A12" s="87" t="s">
        <v>22</v>
      </c>
      <c r="B12" s="88" t="s">
        <v>29</v>
      </c>
      <c r="C12" s="77"/>
      <c r="D12" s="77"/>
      <c r="E12" s="77">
        <v>95588.525417</v>
      </c>
      <c r="F12" s="96"/>
      <c r="G12" s="96"/>
      <c r="H12" s="96"/>
      <c r="I12" s="96"/>
      <c r="J12" s="67"/>
      <c r="K12" s="67"/>
    </row>
    <row r="13" spans="1:11" ht="28.5" customHeight="1">
      <c r="A13" s="87" t="s">
        <v>5</v>
      </c>
      <c r="B13" s="88" t="s">
        <v>30</v>
      </c>
      <c r="C13" s="77">
        <f>C14+C18</f>
        <v>512767.444606286</v>
      </c>
      <c r="D13" s="79">
        <f>D14+D18+D19</f>
        <v>109139.630857</v>
      </c>
      <c r="E13" s="79">
        <f>E14+E18+E19</f>
        <v>305656.38684500003</v>
      </c>
      <c r="F13" s="96">
        <f t="shared" si="1"/>
        <v>21.284430594223817</v>
      </c>
      <c r="G13" s="96">
        <f t="shared" si="2"/>
        <v>59.60916397094781</v>
      </c>
      <c r="H13" s="96">
        <f aca="true" t="shared" si="3" ref="H13:I16">D13/J13*100</f>
        <v>118.98562818417928</v>
      </c>
      <c r="I13" s="96">
        <f t="shared" si="3"/>
        <v>114.95793684443998</v>
      </c>
      <c r="J13" s="79">
        <f>J14+J18+J19</f>
        <v>91725.053288</v>
      </c>
      <c r="K13" s="79">
        <f>K14+K18+K19</f>
        <v>265885.41446999996</v>
      </c>
    </row>
    <row r="14" spans="1:11" s="65" customFormat="1" ht="28.5" customHeight="1">
      <c r="A14" s="87" t="s">
        <v>31</v>
      </c>
      <c r="B14" s="88" t="s">
        <v>32</v>
      </c>
      <c r="C14" s="77">
        <f>C15+C16+C17</f>
        <v>397771.360687286</v>
      </c>
      <c r="D14" s="79">
        <f>D15+D16+D17</f>
        <v>81864.753736</v>
      </c>
      <c r="E14" s="79">
        <f>E15+E16+E17</f>
        <v>255915.723536</v>
      </c>
      <c r="F14" s="96">
        <f t="shared" si="1"/>
        <v>20.580856699826416</v>
      </c>
      <c r="G14" s="96">
        <f t="shared" si="2"/>
        <v>64.33739299225014</v>
      </c>
      <c r="H14" s="96">
        <f t="shared" si="3"/>
        <v>89.25015663818647</v>
      </c>
      <c r="I14" s="96">
        <f t="shared" si="3"/>
        <v>96.25038065594048</v>
      </c>
      <c r="J14" s="79">
        <f>J15+J16+J17</f>
        <v>91725.053288</v>
      </c>
      <c r="K14" s="79">
        <f>K15+K16+K17</f>
        <v>265885.41446999996</v>
      </c>
    </row>
    <row r="15" spans="1:11" ht="28.5" customHeight="1">
      <c r="A15" s="89" t="s">
        <v>276</v>
      </c>
      <c r="B15" s="90" t="s">
        <v>33</v>
      </c>
      <c r="C15" s="78">
        <f>+'Biểu 95'!C11</f>
        <v>17992.5</v>
      </c>
      <c r="D15" s="78">
        <f>+'Biểu 95'!I11</f>
        <v>5126.017011999998</v>
      </c>
      <c r="E15" s="78">
        <f>+'Biểu 95'!L11</f>
        <v>17975.949533</v>
      </c>
      <c r="F15" s="97">
        <f t="shared" si="1"/>
        <v>28.48974301514519</v>
      </c>
      <c r="G15" s="97">
        <f t="shared" si="2"/>
        <v>99.90801463387523</v>
      </c>
      <c r="H15" s="97">
        <f t="shared" si="3"/>
        <v>73.83382130905579</v>
      </c>
      <c r="I15" s="97">
        <f t="shared" si="3"/>
        <v>66.72646561987948</v>
      </c>
      <c r="J15" s="68">
        <v>6942.640813</v>
      </c>
      <c r="K15" s="70">
        <v>26939.759758</v>
      </c>
    </row>
    <row r="16" spans="1:11" ht="28.5" customHeight="1">
      <c r="A16" s="89" t="s">
        <v>277</v>
      </c>
      <c r="B16" s="90" t="s">
        <v>34</v>
      </c>
      <c r="C16" s="78">
        <f>+'Biểu 95'!C15</f>
        <v>371823.860687286</v>
      </c>
      <c r="D16" s="78">
        <f>+'Biểu 95'!I15</f>
        <v>76738.736724</v>
      </c>
      <c r="E16" s="80">
        <f>+'Biểu 95'!L15</f>
        <v>237939.774003</v>
      </c>
      <c r="F16" s="97">
        <f>D16/C16*100</f>
        <v>20.63846483174983</v>
      </c>
      <c r="G16" s="97">
        <f t="shared" si="2"/>
        <v>63.99260487564939</v>
      </c>
      <c r="H16" s="97">
        <f t="shared" si="3"/>
        <v>90.5125656180498</v>
      </c>
      <c r="I16" s="97">
        <f t="shared" si="3"/>
        <v>99.57903368855467</v>
      </c>
      <c r="J16" s="68">
        <v>84782.41247499999</v>
      </c>
      <c r="K16" s="70">
        <f>176284.520349+62661.134363</f>
        <v>238945.654712</v>
      </c>
    </row>
    <row r="17" spans="1:11" ht="28.5" customHeight="1">
      <c r="A17" s="89" t="s">
        <v>278</v>
      </c>
      <c r="B17" s="90" t="s">
        <v>35</v>
      </c>
      <c r="C17" s="78">
        <f>+'Biểu 95'!C31</f>
        <v>7955</v>
      </c>
      <c r="D17" s="78">
        <f>'Biểu 95'!I31</f>
        <v>0</v>
      </c>
      <c r="E17" s="78"/>
      <c r="F17" s="97">
        <f>D17/C17*100</f>
        <v>0</v>
      </c>
      <c r="G17" s="96">
        <f t="shared" si="2"/>
        <v>0</v>
      </c>
      <c r="H17" s="96"/>
      <c r="I17" s="96"/>
      <c r="J17" s="68">
        <v>0</v>
      </c>
      <c r="K17" s="70"/>
    </row>
    <row r="18" spans="1:11" ht="34.5" customHeight="1">
      <c r="A18" s="91" t="s">
        <v>22</v>
      </c>
      <c r="B18" s="92" t="s">
        <v>260</v>
      </c>
      <c r="C18" s="81">
        <f>+'Biểu 95'!C32</f>
        <v>114996.083919</v>
      </c>
      <c r="D18" s="81">
        <f>+'Biểu 95'!I32</f>
        <v>27274.877121</v>
      </c>
      <c r="E18" s="81">
        <f>+'Biểu 95'!L32</f>
        <v>49066.237345</v>
      </c>
      <c r="F18" s="98">
        <f>D18/C18*100</f>
        <v>23.718092122347105</v>
      </c>
      <c r="G18" s="99">
        <f t="shared" si="2"/>
        <v>42.66774630304879</v>
      </c>
      <c r="H18" s="100"/>
      <c r="I18" s="100"/>
      <c r="J18" s="69"/>
      <c r="K18" s="70"/>
    </row>
    <row r="19" spans="1:10" s="75" customFormat="1" ht="42.75" customHeight="1">
      <c r="A19" s="93" t="s">
        <v>26</v>
      </c>
      <c r="B19" s="94" t="s">
        <v>338</v>
      </c>
      <c r="C19" s="82"/>
      <c r="D19" s="83">
        <f>+'Biểu 95'!I62</f>
        <v>0</v>
      </c>
      <c r="E19" s="83">
        <f>+'Biểu 95'!L62</f>
        <v>674.425964</v>
      </c>
      <c r="F19" s="84"/>
      <c r="G19" s="84"/>
      <c r="H19" s="84"/>
      <c r="I19" s="84"/>
      <c r="J19" s="74"/>
    </row>
  </sheetData>
  <sheetProtection/>
  <mergeCells count="13">
    <mergeCell ref="K5:K6"/>
    <mergeCell ref="F5:I5"/>
    <mergeCell ref="A2:I2"/>
    <mergeCell ref="D1:I1"/>
    <mergeCell ref="A3:I3"/>
    <mergeCell ref="F4:I4"/>
    <mergeCell ref="C5:C6"/>
    <mergeCell ref="J5:J6"/>
    <mergeCell ref="D5:D6"/>
    <mergeCell ref="A1:B1"/>
    <mergeCell ref="A5:A6"/>
    <mergeCell ref="B5:B6"/>
    <mergeCell ref="E5:E6"/>
  </mergeCells>
  <printOptions/>
  <pageMargins left="0.25" right="0.22" top="0.57" bottom="0.36" header="0.5" footer="0.23"/>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tabColor rgb="FFFFC000"/>
  </sheetPr>
  <dimension ref="A1:P45"/>
  <sheetViews>
    <sheetView zoomScalePageLayoutView="0" workbookViewId="0" topLeftCell="A1">
      <selection activeCell="E12" sqref="E12"/>
    </sheetView>
  </sheetViews>
  <sheetFormatPr defaultColWidth="9.140625" defaultRowHeight="12.75"/>
  <cols>
    <col min="1" max="1" width="4.28125" style="104" customWidth="1"/>
    <col min="2" max="2" width="39.421875" style="104" customWidth="1"/>
    <col min="3" max="3" width="10.7109375" style="101" customWidth="1"/>
    <col min="4" max="5" width="10.7109375" style="102" customWidth="1"/>
    <col min="6" max="6" width="8.7109375" style="105" customWidth="1"/>
    <col min="7" max="7" width="9.57421875" style="105" customWidth="1"/>
    <col min="8" max="8" width="8.421875" style="105" hidden="1" customWidth="1"/>
    <col min="9" max="9" width="8.8515625" style="105" hidden="1" customWidth="1"/>
    <col min="10" max="10" width="8.8515625" style="102" hidden="1" customWidth="1"/>
    <col min="11" max="12" width="8.8515625" style="104" hidden="1" customWidth="1"/>
    <col min="13" max="13" width="30.140625" style="104" customWidth="1"/>
    <col min="14" max="15" width="9.140625" style="104" hidden="1" customWidth="1"/>
    <col min="16" max="16" width="11.421875" style="104" hidden="1" customWidth="1"/>
    <col min="17" max="16384" width="9.140625" style="104" customWidth="1"/>
  </cols>
  <sheetData>
    <row r="1" spans="1:9" ht="24.75" customHeight="1">
      <c r="A1" s="291" t="s">
        <v>291</v>
      </c>
      <c r="B1" s="291"/>
      <c r="F1" s="103" t="s">
        <v>261</v>
      </c>
      <c r="G1" s="103"/>
      <c r="H1" s="103"/>
      <c r="I1" s="103"/>
    </row>
    <row r="2" spans="1:10" ht="26.25" customHeight="1">
      <c r="A2" s="299" t="s">
        <v>346</v>
      </c>
      <c r="B2" s="299"/>
      <c r="C2" s="299"/>
      <c r="D2" s="299"/>
      <c r="E2" s="299"/>
      <c r="F2" s="299"/>
      <c r="G2" s="299"/>
      <c r="H2" s="299"/>
      <c r="I2" s="299"/>
      <c r="J2" s="105"/>
    </row>
    <row r="3" spans="1:10" ht="18.75" customHeight="1">
      <c r="A3" s="300" t="str">
        <f>'Biểu 93'!A3:I3</f>
        <v>(Kèm theo Báo cáo số 605/BC-UBND ngày 13/10/2023 của UBND huyện Na Rì)</v>
      </c>
      <c r="B3" s="300"/>
      <c r="C3" s="300"/>
      <c r="D3" s="300"/>
      <c r="E3" s="300"/>
      <c r="F3" s="300"/>
      <c r="G3" s="300"/>
      <c r="H3" s="300"/>
      <c r="I3" s="300"/>
      <c r="J3" s="105"/>
    </row>
    <row r="4" spans="1:7" ht="17.25" customHeight="1">
      <c r="A4" s="106"/>
      <c r="E4" s="297" t="s">
        <v>10</v>
      </c>
      <c r="F4" s="297"/>
      <c r="G4" s="297"/>
    </row>
    <row r="5" spans="1:10" ht="27" customHeight="1">
      <c r="A5" s="292" t="s">
        <v>0</v>
      </c>
      <c r="B5" s="292" t="s">
        <v>11</v>
      </c>
      <c r="C5" s="294" t="s">
        <v>114</v>
      </c>
      <c r="D5" s="294" t="s">
        <v>340</v>
      </c>
      <c r="E5" s="298" t="s">
        <v>341</v>
      </c>
      <c r="F5" s="296" t="s">
        <v>257</v>
      </c>
      <c r="G5" s="296"/>
      <c r="H5" s="141"/>
      <c r="I5" s="142"/>
      <c r="J5" s="105"/>
    </row>
    <row r="6" spans="1:11" ht="67.5" customHeight="1">
      <c r="A6" s="293"/>
      <c r="B6" s="293"/>
      <c r="C6" s="295"/>
      <c r="D6" s="295"/>
      <c r="E6" s="298"/>
      <c r="F6" s="66" t="s">
        <v>342</v>
      </c>
      <c r="G6" s="66" t="s">
        <v>343</v>
      </c>
      <c r="H6" s="66" t="s">
        <v>310</v>
      </c>
      <c r="I6" s="66" t="s">
        <v>311</v>
      </c>
      <c r="J6" s="107" t="s">
        <v>317</v>
      </c>
      <c r="K6" s="108" t="s">
        <v>318</v>
      </c>
    </row>
    <row r="7" spans="1:10" ht="16.5" customHeight="1">
      <c r="A7" s="109" t="s">
        <v>4</v>
      </c>
      <c r="B7" s="109" t="s">
        <v>5</v>
      </c>
      <c r="C7" s="101">
        <v>1</v>
      </c>
      <c r="D7" s="110" t="s">
        <v>277</v>
      </c>
      <c r="E7" s="111" t="s">
        <v>278</v>
      </c>
      <c r="F7" s="112" t="s">
        <v>313</v>
      </c>
      <c r="G7" s="112" t="s">
        <v>64</v>
      </c>
      <c r="H7" s="112">
        <v>6</v>
      </c>
      <c r="I7" s="113">
        <v>7</v>
      </c>
      <c r="J7" s="110" t="s">
        <v>277</v>
      </c>
    </row>
    <row r="8" spans="1:16" s="120" customFormat="1" ht="26.25" customHeight="1">
      <c r="A8" s="114" t="s">
        <v>4</v>
      </c>
      <c r="B8" s="115" t="s">
        <v>262</v>
      </c>
      <c r="C8" s="234">
        <v>23000</v>
      </c>
      <c r="D8" s="234">
        <v>5941.375847</v>
      </c>
      <c r="E8" s="234">
        <v>20111.344481999997</v>
      </c>
      <c r="F8" s="235">
        <v>25.8320689</v>
      </c>
      <c r="G8" s="235">
        <v>87.44062818260868</v>
      </c>
      <c r="H8" s="117">
        <f aca="true" t="shared" si="0" ref="H8:I10">D8/J8*100</f>
        <v>165.59672037313678</v>
      </c>
      <c r="I8" s="118">
        <f t="shared" si="0"/>
        <v>174.42424503469914</v>
      </c>
      <c r="J8" s="119">
        <v>3587.8584029999997</v>
      </c>
      <c r="K8" s="119">
        <v>11530.131306</v>
      </c>
      <c r="P8" s="121">
        <v>14169.967990000001</v>
      </c>
    </row>
    <row r="9" spans="1:16" s="120" customFormat="1" ht="26.25" customHeight="1">
      <c r="A9" s="122" t="s">
        <v>17</v>
      </c>
      <c r="B9" s="123" t="s">
        <v>67</v>
      </c>
      <c r="C9" s="236">
        <v>23000</v>
      </c>
      <c r="D9" s="236">
        <v>5941.375847</v>
      </c>
      <c r="E9" s="236">
        <v>20111.344481999997</v>
      </c>
      <c r="F9" s="235">
        <v>25.8320689</v>
      </c>
      <c r="G9" s="235">
        <v>87.44062818260868</v>
      </c>
      <c r="H9" s="124">
        <f>D9/J9*100</f>
        <v>165.59672037313678</v>
      </c>
      <c r="I9" s="116">
        <f>I10+I11+I12+I13+I14+I15+I16+I17+I23+I24+I25+I26</f>
        <v>1306.7347229113423</v>
      </c>
      <c r="J9" s="125">
        <v>3587.8584029999997</v>
      </c>
      <c r="K9" s="125">
        <v>11530.131306</v>
      </c>
      <c r="P9" s="121">
        <v>14169.967990000001</v>
      </c>
    </row>
    <row r="10" spans="1:16" ht="26.25" customHeight="1">
      <c r="A10" s="126" t="s">
        <v>276</v>
      </c>
      <c r="B10" s="127" t="s">
        <v>263</v>
      </c>
      <c r="C10" s="237">
        <v>370</v>
      </c>
      <c r="D10" s="237">
        <v>77.33916099999999</v>
      </c>
      <c r="E10" s="237">
        <v>300.995281</v>
      </c>
      <c r="F10" s="238">
        <v>20.90247594594594</v>
      </c>
      <c r="G10" s="238">
        <v>81.35007594594595</v>
      </c>
      <c r="H10" s="124">
        <f>D10/J10*100</f>
        <v>86.12378250981165</v>
      </c>
      <c r="I10" s="128">
        <f t="shared" si="0"/>
        <v>163.23695441056626</v>
      </c>
      <c r="J10" s="129">
        <v>89.800005</v>
      </c>
      <c r="K10" s="104">
        <v>184.39163</v>
      </c>
      <c r="P10" s="102">
        <v>223.65612</v>
      </c>
    </row>
    <row r="11" spans="1:16" ht="33.75" customHeight="1">
      <c r="A11" s="126" t="s">
        <v>277</v>
      </c>
      <c r="B11" s="127" t="s">
        <v>264</v>
      </c>
      <c r="C11" s="237"/>
      <c r="D11" s="237"/>
      <c r="E11" s="237"/>
      <c r="F11" s="238"/>
      <c r="G11" s="238"/>
      <c r="H11" s="124"/>
      <c r="I11" s="128"/>
      <c r="J11" s="129"/>
      <c r="P11" s="102"/>
    </row>
    <row r="12" spans="1:16" ht="24" customHeight="1">
      <c r="A12" s="126" t="s">
        <v>278</v>
      </c>
      <c r="B12" s="127" t="s">
        <v>265</v>
      </c>
      <c r="C12" s="239">
        <v>7720</v>
      </c>
      <c r="D12" s="237">
        <v>1244.820846</v>
      </c>
      <c r="E12" s="237">
        <v>4940.799551</v>
      </c>
      <c r="F12" s="238">
        <v>16.124622357512955</v>
      </c>
      <c r="G12" s="238">
        <v>63.99999418393782</v>
      </c>
      <c r="H12" s="124">
        <f>D12/J12*100</f>
        <v>111.74316760702621</v>
      </c>
      <c r="I12" s="128">
        <f aca="true" t="shared" si="1" ref="I12:I30">E12/K12*100</f>
        <v>172.6701448157251</v>
      </c>
      <c r="J12" s="129">
        <v>1114.001753</v>
      </c>
      <c r="K12" s="104">
        <v>2861.409282</v>
      </c>
      <c r="P12" s="102">
        <v>3695.978705</v>
      </c>
    </row>
    <row r="13" spans="1:16" ht="24" customHeight="1">
      <c r="A13" s="126" t="s">
        <v>279</v>
      </c>
      <c r="B13" s="127" t="s">
        <v>73</v>
      </c>
      <c r="C13" s="237">
        <v>2000</v>
      </c>
      <c r="D13" s="237">
        <v>620.87894</v>
      </c>
      <c r="E13" s="237">
        <v>1465.113664</v>
      </c>
      <c r="F13" s="238">
        <v>31.043947</v>
      </c>
      <c r="G13" s="238">
        <v>73.25568319999999</v>
      </c>
      <c r="H13" s="124">
        <f>D13/J13*100</f>
        <v>102.80653051417966</v>
      </c>
      <c r="I13" s="128">
        <f t="shared" si="1"/>
        <v>141.349159403395</v>
      </c>
      <c r="J13" s="129">
        <v>603.929475</v>
      </c>
      <c r="K13" s="104">
        <v>1036.52096</v>
      </c>
      <c r="P13" s="102">
        <v>844.234724</v>
      </c>
    </row>
    <row r="14" spans="1:16" ht="24" customHeight="1">
      <c r="A14" s="126" t="s">
        <v>280</v>
      </c>
      <c r="B14" s="127" t="s">
        <v>74</v>
      </c>
      <c r="C14" s="237"/>
      <c r="D14" s="237">
        <v>0</v>
      </c>
      <c r="E14" s="237"/>
      <c r="F14" s="238"/>
      <c r="G14" s="238"/>
      <c r="H14" s="124"/>
      <c r="I14" s="128"/>
      <c r="J14" s="130"/>
      <c r="P14" s="102"/>
    </row>
    <row r="15" spans="1:16" ht="24" customHeight="1">
      <c r="A15" s="126" t="s">
        <v>281</v>
      </c>
      <c r="B15" s="127" t="s">
        <v>75</v>
      </c>
      <c r="C15" s="237">
        <v>4500</v>
      </c>
      <c r="D15" s="237">
        <v>898.0607810000001</v>
      </c>
      <c r="E15" s="237">
        <v>3353.814529</v>
      </c>
      <c r="F15" s="238">
        <v>19.956906244444447</v>
      </c>
      <c r="G15" s="238">
        <v>74.52921175555556</v>
      </c>
      <c r="H15" s="124">
        <f>D15/J15*100</f>
        <v>106.33008646630888</v>
      </c>
      <c r="I15" s="128">
        <f t="shared" si="1"/>
        <v>177.4591668162595</v>
      </c>
      <c r="J15" s="129">
        <v>844.597057</v>
      </c>
      <c r="K15" s="104">
        <v>1889.90774</v>
      </c>
      <c r="P15" s="102">
        <v>2455.753748</v>
      </c>
    </row>
    <row r="16" spans="1:16" ht="24" customHeight="1">
      <c r="A16" s="126" t="s">
        <v>282</v>
      </c>
      <c r="B16" s="127" t="s">
        <v>76</v>
      </c>
      <c r="C16" s="237">
        <v>1900</v>
      </c>
      <c r="D16" s="237">
        <v>986.386947</v>
      </c>
      <c r="E16" s="237">
        <v>1856.455563</v>
      </c>
      <c r="F16" s="238">
        <v>51.91510247368421</v>
      </c>
      <c r="G16" s="238">
        <v>97.7081875263158</v>
      </c>
      <c r="H16" s="124">
        <f>D16/J16*100</f>
        <v>380.0478228548689</v>
      </c>
      <c r="I16" s="128">
        <f t="shared" si="1"/>
        <v>214.40787634273647</v>
      </c>
      <c r="J16" s="129">
        <v>259.542849</v>
      </c>
      <c r="K16" s="104">
        <v>865.852316</v>
      </c>
      <c r="P16" s="102">
        <v>870.068616</v>
      </c>
    </row>
    <row r="17" spans="1:16" ht="24" customHeight="1">
      <c r="A17" s="126" t="s">
        <v>283</v>
      </c>
      <c r="B17" s="127" t="s">
        <v>266</v>
      </c>
      <c r="C17" s="237">
        <v>4010</v>
      </c>
      <c r="D17" s="237">
        <v>1225.619216</v>
      </c>
      <c r="E17" s="237">
        <v>5459.948942</v>
      </c>
      <c r="F17" s="238">
        <v>30.564070224438904</v>
      </c>
      <c r="G17" s="238">
        <v>136.1583277306733</v>
      </c>
      <c r="H17" s="124"/>
      <c r="I17" s="128">
        <f t="shared" si="1"/>
        <v>177.72237052039551</v>
      </c>
      <c r="J17" s="131"/>
      <c r="K17" s="129">
        <v>3072.1787729999996</v>
      </c>
      <c r="P17" s="102">
        <v>4234.329726</v>
      </c>
    </row>
    <row r="18" spans="1:16" ht="24" customHeight="1">
      <c r="A18" s="126" t="s">
        <v>19</v>
      </c>
      <c r="B18" s="132" t="s">
        <v>77</v>
      </c>
      <c r="C18" s="237"/>
      <c r="D18" s="237">
        <v>0</v>
      </c>
      <c r="E18" s="237"/>
      <c r="F18" s="238"/>
      <c r="G18" s="238"/>
      <c r="H18" s="124"/>
      <c r="I18" s="128"/>
      <c r="J18" s="129"/>
      <c r="P18" s="102"/>
    </row>
    <row r="19" spans="1:16" ht="24" customHeight="1">
      <c r="A19" s="126" t="s">
        <v>19</v>
      </c>
      <c r="B19" s="132" t="s">
        <v>78</v>
      </c>
      <c r="C19" s="237">
        <v>10</v>
      </c>
      <c r="D19" s="237">
        <v>0.8256689999999995</v>
      </c>
      <c r="E19" s="237">
        <v>15.665633</v>
      </c>
      <c r="F19" s="238">
        <v>8.256689999999995</v>
      </c>
      <c r="G19" s="238">
        <v>156.65633</v>
      </c>
      <c r="H19" s="124">
        <f>D19/J19*100</f>
        <v>37.899428939689564</v>
      </c>
      <c r="I19" s="128">
        <f t="shared" si="1"/>
        <v>482.47002970466264</v>
      </c>
      <c r="J19" s="129">
        <v>2.178579</v>
      </c>
      <c r="K19" s="104">
        <v>3.246965</v>
      </c>
      <c r="P19" s="102">
        <v>14.839964</v>
      </c>
    </row>
    <row r="20" spans="1:16" ht="24" customHeight="1">
      <c r="A20" s="126" t="s">
        <v>19</v>
      </c>
      <c r="B20" s="132" t="s">
        <v>80</v>
      </c>
      <c r="C20" s="237">
        <v>4000</v>
      </c>
      <c r="D20" s="237">
        <v>1224.7935470000002</v>
      </c>
      <c r="E20" s="237">
        <v>5444.283309</v>
      </c>
      <c r="F20" s="238">
        <v>30.619838675000004</v>
      </c>
      <c r="G20" s="238">
        <v>136.107082725</v>
      </c>
      <c r="H20" s="124">
        <f>D20/J20*100</f>
        <v>73.4781279105543</v>
      </c>
      <c r="I20" s="128">
        <f t="shared" si="1"/>
        <v>177.39994400683668</v>
      </c>
      <c r="J20" s="129">
        <v>1666.881808</v>
      </c>
      <c r="K20" s="104">
        <v>3068.931808</v>
      </c>
      <c r="P20" s="102">
        <v>4219.489762</v>
      </c>
    </row>
    <row r="21" spans="1:16" ht="24" customHeight="1">
      <c r="A21" s="126" t="s">
        <v>19</v>
      </c>
      <c r="B21" s="132" t="s">
        <v>79</v>
      </c>
      <c r="C21" s="237"/>
      <c r="D21" s="237"/>
      <c r="E21" s="237"/>
      <c r="F21" s="238"/>
      <c r="G21" s="238"/>
      <c r="H21" s="124"/>
      <c r="I21" s="128"/>
      <c r="J21" s="129"/>
      <c r="P21" s="102"/>
    </row>
    <row r="22" spans="1:16" ht="33" customHeight="1">
      <c r="A22" s="126" t="s">
        <v>19</v>
      </c>
      <c r="B22" s="132" t="s">
        <v>81</v>
      </c>
      <c r="C22" s="237"/>
      <c r="D22" s="237"/>
      <c r="E22" s="237"/>
      <c r="F22" s="238"/>
      <c r="G22" s="238"/>
      <c r="H22" s="124"/>
      <c r="I22" s="128"/>
      <c r="J22" s="129"/>
      <c r="P22" s="102"/>
    </row>
    <row r="23" spans="1:16" ht="17.25" customHeight="1">
      <c r="A23" s="126" t="s">
        <v>284</v>
      </c>
      <c r="B23" s="127" t="s">
        <v>267</v>
      </c>
      <c r="C23" s="237"/>
      <c r="D23" s="237"/>
      <c r="E23" s="237">
        <v>0.000645</v>
      </c>
      <c r="F23" s="238"/>
      <c r="G23" s="238"/>
      <c r="H23" s="124"/>
      <c r="I23" s="128"/>
      <c r="J23" s="129"/>
      <c r="P23" s="102"/>
    </row>
    <row r="24" spans="1:16" ht="17.25" customHeight="1">
      <c r="A24" s="126" t="s">
        <v>285</v>
      </c>
      <c r="B24" s="127" t="s">
        <v>85</v>
      </c>
      <c r="C24" s="237">
        <v>2500</v>
      </c>
      <c r="D24" s="237">
        <v>888.2699560000001</v>
      </c>
      <c r="E24" s="237">
        <v>2734.216307</v>
      </c>
      <c r="F24" s="238">
        <v>35.53079824</v>
      </c>
      <c r="G24" s="238">
        <v>109.36865228</v>
      </c>
      <c r="H24" s="124">
        <f>D24/J24*100</f>
        <v>131.40335673543106</v>
      </c>
      <c r="I24" s="128">
        <f t="shared" si="1"/>
        <v>259.8890506022645</v>
      </c>
      <c r="J24" s="129">
        <v>675.987264</v>
      </c>
      <c r="K24" s="104">
        <v>1052.070605</v>
      </c>
      <c r="P24" s="102">
        <v>1845.946351</v>
      </c>
    </row>
    <row r="25" spans="1:16" ht="27.75" customHeight="1">
      <c r="A25" s="126" t="s">
        <v>286</v>
      </c>
      <c r="B25" s="127" t="s">
        <v>86</v>
      </c>
      <c r="C25" s="237"/>
      <c r="D25" s="237"/>
      <c r="E25" s="237"/>
      <c r="F25" s="238"/>
      <c r="G25" s="238"/>
      <c r="H25" s="124"/>
      <c r="I25" s="128"/>
      <c r="J25" s="129"/>
      <c r="P25" s="102"/>
    </row>
    <row r="26" spans="1:16" ht="27.75" customHeight="1">
      <c r="A26" s="126">
        <v>12</v>
      </c>
      <c r="B26" s="127" t="s">
        <v>316</v>
      </c>
      <c r="C26" s="237"/>
      <c r="D26" s="237"/>
      <c r="E26" s="237"/>
      <c r="F26" s="238"/>
      <c r="G26" s="238"/>
      <c r="H26" s="124"/>
      <c r="I26" s="128"/>
      <c r="J26" s="129"/>
      <c r="K26" s="104">
        <v>567.8</v>
      </c>
      <c r="P26" s="102"/>
    </row>
    <row r="27" spans="1:16" s="120" customFormat="1" ht="20.25" customHeight="1">
      <c r="A27" s="122" t="s">
        <v>22</v>
      </c>
      <c r="B27" s="123" t="s">
        <v>87</v>
      </c>
      <c r="C27" s="236"/>
      <c r="D27" s="236"/>
      <c r="E27" s="236"/>
      <c r="F27" s="238"/>
      <c r="G27" s="238"/>
      <c r="H27" s="124"/>
      <c r="I27" s="128"/>
      <c r="J27" s="133"/>
      <c r="P27" s="121"/>
    </row>
    <row r="28" spans="1:16" s="120" customFormat="1" ht="38.25" customHeight="1">
      <c r="A28" s="122" t="s">
        <v>5</v>
      </c>
      <c r="B28" s="123" t="s">
        <v>268</v>
      </c>
      <c r="C28" s="236">
        <v>21970</v>
      </c>
      <c r="D28" s="236">
        <v>5166.518327</v>
      </c>
      <c r="E28" s="236">
        <v>17756.296169</v>
      </c>
      <c r="F28" s="235">
        <v>23.516241816112878</v>
      </c>
      <c r="G28" s="235">
        <v>80.82064710514338</v>
      </c>
      <c r="H28" s="116">
        <f>D28/J28*100</f>
        <v>109.97607726006906</v>
      </c>
      <c r="I28" s="134">
        <f>E28/K28*100</f>
        <v>169.1772134378021</v>
      </c>
      <c r="J28" s="135">
        <v>4697.85653</v>
      </c>
      <c r="K28" s="135">
        <v>10495.678353</v>
      </c>
      <c r="P28" s="121">
        <v>12589.777842</v>
      </c>
    </row>
    <row r="29" spans="1:16" ht="24.75" customHeight="1">
      <c r="A29" s="126" t="s">
        <v>276</v>
      </c>
      <c r="B29" s="127" t="s">
        <v>269</v>
      </c>
      <c r="C29" s="237">
        <v>3905</v>
      </c>
      <c r="D29" s="237">
        <v>1401.5569299999997</v>
      </c>
      <c r="E29" s="240">
        <v>5766.065040000001</v>
      </c>
      <c r="F29" s="238">
        <v>35.891342637644044</v>
      </c>
      <c r="G29" s="238">
        <v>147.6585157490397</v>
      </c>
      <c r="H29" s="124">
        <f>D29/J29*100</f>
        <v>84.57855584203752</v>
      </c>
      <c r="I29" s="128">
        <f>E29/K29*100</f>
        <v>159.13643360050747</v>
      </c>
      <c r="J29" s="136">
        <v>1657.1067170000001</v>
      </c>
      <c r="K29" s="136">
        <v>3623.346903999999</v>
      </c>
      <c r="P29" s="102">
        <v>4238.383465999999</v>
      </c>
    </row>
    <row r="30" spans="1:16" ht="30.75" customHeight="1">
      <c r="A30" s="137" t="s">
        <v>277</v>
      </c>
      <c r="B30" s="138" t="s">
        <v>270</v>
      </c>
      <c r="C30" s="241">
        <v>18065</v>
      </c>
      <c r="D30" s="241">
        <v>3764.961397</v>
      </c>
      <c r="E30" s="241">
        <v>11990.231129</v>
      </c>
      <c r="F30" s="242">
        <v>20.841192344312205</v>
      </c>
      <c r="G30" s="242">
        <v>66.37271590921672</v>
      </c>
      <c r="H30" s="139">
        <f>D30/J30*100</f>
        <v>123.81687506495294</v>
      </c>
      <c r="I30" s="140">
        <f t="shared" si="1"/>
        <v>174.47108332856544</v>
      </c>
      <c r="J30" s="129">
        <v>3040.749813</v>
      </c>
      <c r="K30" s="104">
        <v>6872.331449</v>
      </c>
      <c r="P30" s="102">
        <v>8351.394376</v>
      </c>
    </row>
    <row r="31" spans="5:9" ht="12.75" hidden="1">
      <c r="E31" s="102">
        <v>150.068276</v>
      </c>
      <c r="F31" s="105">
        <v>10970.469704</v>
      </c>
      <c r="I31" s="104"/>
    </row>
    <row r="32" spans="5:6" ht="12.75" hidden="1">
      <c r="E32" s="102">
        <v>10.298159</v>
      </c>
      <c r="F32" s="105">
        <v>1619.308138</v>
      </c>
    </row>
    <row r="33" spans="5:6" ht="12.75" hidden="1">
      <c r="E33" s="102">
        <v>60.235945</v>
      </c>
      <c r="F33" s="105">
        <f>SUM(F31:F32)</f>
        <v>12589.777842</v>
      </c>
    </row>
    <row r="34" spans="5:6" ht="12.75" hidden="1">
      <c r="E34" s="102">
        <v>2393.40748</v>
      </c>
      <c r="F34" s="105">
        <f>+F33-E30</f>
        <v>599.5467129999997</v>
      </c>
    </row>
    <row r="35" ht="12.75" hidden="1">
      <c r="E35" s="102">
        <v>307.625285</v>
      </c>
    </row>
    <row r="36" ht="12.75" hidden="1">
      <c r="E36" s="102">
        <v>968.815745</v>
      </c>
    </row>
    <row r="37" ht="12.75" hidden="1">
      <c r="E37" s="102">
        <v>62.245331</v>
      </c>
    </row>
    <row r="38" ht="12.75" hidden="1">
      <c r="E38" s="102">
        <v>1054.163451</v>
      </c>
    </row>
    <row r="39" ht="12.75" hidden="1">
      <c r="E39" s="102">
        <v>2270.26335</v>
      </c>
    </row>
    <row r="40" ht="12.75" hidden="1">
      <c r="E40" s="102">
        <v>185.490398</v>
      </c>
    </row>
    <row r="41" ht="12.75" hidden="1">
      <c r="E41" s="102">
        <v>312.801</v>
      </c>
    </row>
    <row r="42" ht="12.75" hidden="1">
      <c r="E42" s="102">
        <v>415.801572</v>
      </c>
    </row>
    <row r="43" ht="12.75" hidden="1">
      <c r="E43" s="102">
        <v>108.165059</v>
      </c>
    </row>
    <row r="44" ht="12.75" hidden="1">
      <c r="E44" s="102">
        <v>52.013325</v>
      </c>
    </row>
    <row r="45" ht="12.75" hidden="1">
      <c r="E45" s="102">
        <f>SUM(E31:E44)</f>
        <v>8351.394376</v>
      </c>
    </row>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mergeCells count="10">
    <mergeCell ref="A1:B1"/>
    <mergeCell ref="A5:A6"/>
    <mergeCell ref="B5:B6"/>
    <mergeCell ref="C5:C6"/>
    <mergeCell ref="F5:G5"/>
    <mergeCell ref="E4:G4"/>
    <mergeCell ref="D5:D6"/>
    <mergeCell ref="E5:E6"/>
    <mergeCell ref="A2:I2"/>
    <mergeCell ref="A3:I3"/>
  </mergeCells>
  <printOptions/>
  <pageMargins left="0.4724409448818898" right="0.1968503937007874" top="0.48" bottom="0.3937007874015748" header="0.34" footer="0.275590551181102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50"/>
  </sheetPr>
  <dimension ref="A1:AD62"/>
  <sheetViews>
    <sheetView tabSelected="1" zoomScale="90" zoomScaleNormal="90" zoomScalePageLayoutView="0" workbookViewId="0" topLeftCell="A1">
      <pane xSplit="2" ySplit="8" topLeftCell="C9" activePane="bottomRight" state="frozen"/>
      <selection pane="topLeft" activeCell="A1" sqref="A1"/>
      <selection pane="topRight" activeCell="C1" sqref="C1"/>
      <selection pane="bottomLeft" activeCell="A10" sqref="A10"/>
      <selection pane="bottomRight" activeCell="AG11" sqref="AG11"/>
    </sheetView>
  </sheetViews>
  <sheetFormatPr defaultColWidth="9.140625" defaultRowHeight="12.75"/>
  <cols>
    <col min="1" max="1" width="4.28125" style="104" customWidth="1"/>
    <col min="2" max="2" width="30.7109375" style="145" customWidth="1"/>
    <col min="3" max="3" width="10.57421875" style="101" customWidth="1"/>
    <col min="4" max="4" width="10.421875" style="101" customWidth="1"/>
    <col min="5" max="5" width="9.7109375" style="101" customWidth="1"/>
    <col min="6" max="8" width="11.28125" style="101" hidden="1" customWidth="1"/>
    <col min="9" max="9" width="11.28125" style="101" customWidth="1"/>
    <col min="10" max="11" width="11.28125" style="101" hidden="1" customWidth="1"/>
    <col min="12" max="12" width="10.8515625" style="101" customWidth="1"/>
    <col min="13" max="14" width="12.8515625" style="101" hidden="1" customWidth="1"/>
    <col min="15" max="17" width="8.00390625" style="102" customWidth="1"/>
    <col min="18" max="18" width="8.00390625" style="101" customWidth="1"/>
    <col min="19" max="19" width="9.57421875" style="101" hidden="1" customWidth="1"/>
    <col min="20" max="23" width="9.57421875" style="104" hidden="1" customWidth="1"/>
    <col min="24" max="24" width="9.57421875" style="144" hidden="1" customWidth="1"/>
    <col min="25" max="27" width="9.57421875" style="104" hidden="1" customWidth="1"/>
    <col min="28" max="29" width="9.57421875" style="104" customWidth="1"/>
    <col min="30" max="30" width="12.421875" style="102" bestFit="1" customWidth="1"/>
    <col min="31" max="16384" width="9.140625" style="104" customWidth="1"/>
  </cols>
  <sheetData>
    <row r="1" spans="1:18" ht="22.5" customHeight="1">
      <c r="A1" s="291" t="s">
        <v>291</v>
      </c>
      <c r="B1" s="291"/>
      <c r="L1" s="311" t="s">
        <v>271</v>
      </c>
      <c r="M1" s="311"/>
      <c r="N1" s="311"/>
      <c r="O1" s="311"/>
      <c r="P1" s="311"/>
      <c r="Q1" s="143"/>
      <c r="R1" s="143"/>
    </row>
    <row r="2" spans="1:18" ht="22.5" customHeight="1">
      <c r="A2" s="299" t="s">
        <v>347</v>
      </c>
      <c r="B2" s="299"/>
      <c r="C2" s="299"/>
      <c r="D2" s="299"/>
      <c r="E2" s="299"/>
      <c r="F2" s="299"/>
      <c r="G2" s="299"/>
      <c r="H2" s="299"/>
      <c r="I2" s="299"/>
      <c r="J2" s="299"/>
      <c r="K2" s="299"/>
      <c r="L2" s="299"/>
      <c r="M2" s="299"/>
      <c r="N2" s="299"/>
      <c r="O2" s="299"/>
      <c r="P2" s="299"/>
      <c r="Q2" s="299"/>
      <c r="R2" s="299"/>
    </row>
    <row r="3" spans="1:18" ht="22.5" customHeight="1">
      <c r="A3" s="300" t="str">
        <f>+'Biểu 93'!A3:I3</f>
        <v>(Kèm theo Báo cáo số 605/BC-UBND ngày 13/10/2023 của UBND huyện Na Rì)</v>
      </c>
      <c r="B3" s="300"/>
      <c r="C3" s="300"/>
      <c r="D3" s="300"/>
      <c r="E3" s="300"/>
      <c r="F3" s="300"/>
      <c r="G3" s="300"/>
      <c r="H3" s="300"/>
      <c r="I3" s="300"/>
      <c r="J3" s="300"/>
      <c r="K3" s="300"/>
      <c r="L3" s="300"/>
      <c r="M3" s="300"/>
      <c r="N3" s="300"/>
      <c r="O3" s="300"/>
      <c r="P3" s="300"/>
      <c r="Q3" s="300"/>
      <c r="R3" s="300"/>
    </row>
    <row r="4" spans="10:18" ht="12.75">
      <c r="J4" s="146"/>
      <c r="K4" s="146"/>
      <c r="L4" s="146"/>
      <c r="M4" s="146"/>
      <c r="N4" s="146"/>
      <c r="O4" s="146"/>
      <c r="P4" s="316" t="s">
        <v>10</v>
      </c>
      <c r="Q4" s="316"/>
      <c r="R4" s="316"/>
    </row>
    <row r="5" spans="1:20" ht="30.75" customHeight="1">
      <c r="A5" s="301" t="s">
        <v>0</v>
      </c>
      <c r="B5" s="292" t="s">
        <v>11</v>
      </c>
      <c r="C5" s="303" t="s">
        <v>2</v>
      </c>
      <c r="D5" s="303" t="s">
        <v>195</v>
      </c>
      <c r="E5" s="303"/>
      <c r="F5" s="308"/>
      <c r="G5" s="312"/>
      <c r="H5" s="309"/>
      <c r="I5" s="303" t="s">
        <v>340</v>
      </c>
      <c r="J5" s="308" t="s">
        <v>195</v>
      </c>
      <c r="K5" s="309"/>
      <c r="L5" s="303" t="s">
        <v>341</v>
      </c>
      <c r="M5" s="308" t="s">
        <v>195</v>
      </c>
      <c r="N5" s="309"/>
      <c r="O5" s="313" t="s">
        <v>257</v>
      </c>
      <c r="P5" s="314"/>
      <c r="Q5" s="314"/>
      <c r="R5" s="315"/>
      <c r="S5" s="303" t="s">
        <v>328</v>
      </c>
      <c r="T5" s="310" t="s">
        <v>329</v>
      </c>
    </row>
    <row r="6" spans="1:20" ht="12.75" customHeight="1">
      <c r="A6" s="301"/>
      <c r="B6" s="302"/>
      <c r="C6" s="303"/>
      <c r="D6" s="303" t="s">
        <v>323</v>
      </c>
      <c r="E6" s="303" t="s">
        <v>324</v>
      </c>
      <c r="F6" s="304" t="s">
        <v>300</v>
      </c>
      <c r="G6" s="304" t="s">
        <v>301</v>
      </c>
      <c r="H6" s="304" t="s">
        <v>302</v>
      </c>
      <c r="I6" s="303"/>
      <c r="J6" s="304" t="s">
        <v>309</v>
      </c>
      <c r="K6" s="304" t="s">
        <v>94</v>
      </c>
      <c r="L6" s="303"/>
      <c r="M6" s="304" t="s">
        <v>309</v>
      </c>
      <c r="N6" s="304" t="s">
        <v>94</v>
      </c>
      <c r="O6" s="298" t="s">
        <v>355</v>
      </c>
      <c r="P6" s="306" t="s">
        <v>356</v>
      </c>
      <c r="Q6" s="298" t="s">
        <v>342</v>
      </c>
      <c r="R6" s="306" t="s">
        <v>343</v>
      </c>
      <c r="S6" s="303"/>
      <c r="T6" s="310"/>
    </row>
    <row r="7" spans="1:20" ht="50.25" customHeight="1">
      <c r="A7" s="301"/>
      <c r="B7" s="293"/>
      <c r="C7" s="303"/>
      <c r="D7" s="303"/>
      <c r="E7" s="303"/>
      <c r="F7" s="305"/>
      <c r="G7" s="305"/>
      <c r="H7" s="305"/>
      <c r="I7" s="303"/>
      <c r="J7" s="305"/>
      <c r="K7" s="305"/>
      <c r="L7" s="303"/>
      <c r="M7" s="305"/>
      <c r="N7" s="305"/>
      <c r="O7" s="298"/>
      <c r="P7" s="307"/>
      <c r="Q7" s="298"/>
      <c r="R7" s="307"/>
      <c r="S7" s="303"/>
      <c r="T7" s="310"/>
    </row>
    <row r="8" spans="1:20" ht="21.75" customHeight="1">
      <c r="A8" s="147" t="s">
        <v>4</v>
      </c>
      <c r="B8" s="147" t="s">
        <v>5</v>
      </c>
      <c r="C8" s="148" t="s">
        <v>95</v>
      </c>
      <c r="D8" s="148">
        <v>2</v>
      </c>
      <c r="E8" s="148">
        <v>3</v>
      </c>
      <c r="F8" s="148"/>
      <c r="G8" s="148"/>
      <c r="H8" s="148"/>
      <c r="I8" s="148">
        <v>4</v>
      </c>
      <c r="J8" s="148"/>
      <c r="K8" s="148"/>
      <c r="L8" s="148">
        <v>5</v>
      </c>
      <c r="M8" s="148"/>
      <c r="N8" s="148"/>
      <c r="O8" s="149" t="s">
        <v>336</v>
      </c>
      <c r="P8" s="149" t="s">
        <v>337</v>
      </c>
      <c r="Q8" s="111">
        <v>8</v>
      </c>
      <c r="R8" s="150">
        <v>9</v>
      </c>
      <c r="S8" s="111" t="s">
        <v>277</v>
      </c>
      <c r="T8" s="104" t="s">
        <v>277</v>
      </c>
    </row>
    <row r="9" spans="1:24" ht="19.5" customHeight="1">
      <c r="A9" s="151"/>
      <c r="B9" s="152" t="s">
        <v>30</v>
      </c>
      <c r="C9" s="215">
        <v>512767.444606286</v>
      </c>
      <c r="D9" s="215">
        <v>504234.360687286</v>
      </c>
      <c r="E9" s="215">
        <v>15618.832919</v>
      </c>
      <c r="F9" s="215">
        <v>331680.11282994866</v>
      </c>
      <c r="G9" s="215">
        <v>155157.29785733734</v>
      </c>
      <c r="H9" s="215">
        <v>21331.37</v>
      </c>
      <c r="I9" s="215">
        <v>109139.630857</v>
      </c>
      <c r="J9" s="215">
        <v>83313.156198</v>
      </c>
      <c r="K9" s="215">
        <v>45442.575779000006</v>
      </c>
      <c r="L9" s="215">
        <v>305656.38684500003</v>
      </c>
      <c r="M9" s="153">
        <v>144462.22398500002</v>
      </c>
      <c r="N9" s="153">
        <v>78818.970584</v>
      </c>
      <c r="O9" s="210">
        <v>21.644623882481852</v>
      </c>
      <c r="P9" s="210">
        <v>60.61792108502513</v>
      </c>
      <c r="Q9" s="210">
        <v>21.284430594223817</v>
      </c>
      <c r="R9" s="210">
        <v>59.60916397094781</v>
      </c>
      <c r="S9" s="155">
        <f aca="true" t="shared" si="0" ref="S9:X9">+S10+S32+S62</f>
        <v>86606.895757</v>
      </c>
      <c r="T9" s="155">
        <f t="shared" si="0"/>
        <v>175070.84472300002</v>
      </c>
      <c r="U9" s="155">
        <f t="shared" si="0"/>
        <v>0</v>
      </c>
      <c r="V9" s="155">
        <f t="shared" si="0"/>
        <v>0</v>
      </c>
      <c r="W9" s="155">
        <f t="shared" si="0"/>
        <v>0</v>
      </c>
      <c r="X9" s="155">
        <f t="shared" si="0"/>
        <v>0</v>
      </c>
    </row>
    <row r="10" spans="1:30" s="120" customFormat="1" ht="34.5" customHeight="1">
      <c r="A10" s="156" t="s">
        <v>4</v>
      </c>
      <c r="B10" s="157" t="s">
        <v>96</v>
      </c>
      <c r="C10" s="214">
        <v>397771.360687286</v>
      </c>
      <c r="D10" s="214">
        <v>397771.360687286</v>
      </c>
      <c r="E10" s="214">
        <v>0</v>
      </c>
      <c r="F10" s="214">
        <v>295746.97782994865</v>
      </c>
      <c r="G10" s="214">
        <v>94544.81785733736</v>
      </c>
      <c r="H10" s="214">
        <v>7479.565</v>
      </c>
      <c r="I10" s="214">
        <v>81864.753736</v>
      </c>
      <c r="J10" s="214">
        <v>72088.314409</v>
      </c>
      <c r="K10" s="214">
        <v>23391.876166</v>
      </c>
      <c r="L10" s="214">
        <v>255915.723536</v>
      </c>
      <c r="M10" s="158">
        <v>130971.12404600001</v>
      </c>
      <c r="N10" s="158">
        <v>42569.407214</v>
      </c>
      <c r="O10" s="210">
        <v>20.580856699826416</v>
      </c>
      <c r="P10" s="210">
        <v>64.33739299225014</v>
      </c>
      <c r="Q10" s="210">
        <v>20.580856699826416</v>
      </c>
      <c r="R10" s="210">
        <v>64.33739299225014</v>
      </c>
      <c r="S10" s="159">
        <f>S11+S15+S31</f>
        <v>85961.895757</v>
      </c>
      <c r="T10" s="159">
        <f>T11+T15+T31</f>
        <v>174117.84472300002</v>
      </c>
      <c r="U10" s="160">
        <f>SUM(V10:W10)</f>
        <v>0</v>
      </c>
      <c r="V10" s="160">
        <f>SUM(W10:X10)</f>
        <v>0</v>
      </c>
      <c r="W10" s="160">
        <f>SUM(X10:Y10)</f>
        <v>0</v>
      </c>
      <c r="X10" s="160">
        <f>SUM(Y10:Z10)</f>
        <v>0</v>
      </c>
      <c r="AB10" s="161"/>
      <c r="AD10" s="121"/>
    </row>
    <row r="11" spans="1:21" ht="19.5" customHeight="1">
      <c r="A11" s="156" t="s">
        <v>17</v>
      </c>
      <c r="B11" s="157" t="s">
        <v>33</v>
      </c>
      <c r="C11" s="214">
        <v>17992.5</v>
      </c>
      <c r="D11" s="214">
        <v>17992.5</v>
      </c>
      <c r="E11" s="214"/>
      <c r="F11" s="214">
        <v>17992.5</v>
      </c>
      <c r="G11" s="214">
        <v>0</v>
      </c>
      <c r="H11" s="214">
        <v>0</v>
      </c>
      <c r="I11" s="214">
        <v>5126.017011999998</v>
      </c>
      <c r="J11" s="214">
        <v>5700.229947000002</v>
      </c>
      <c r="K11" s="214">
        <v>1292.305639000002</v>
      </c>
      <c r="L11" s="214">
        <v>17975.949533</v>
      </c>
      <c r="M11" s="154">
        <v>11557.626882</v>
      </c>
      <c r="N11" s="154">
        <v>1292.305639</v>
      </c>
      <c r="O11" s="210">
        <v>28.48974301514519</v>
      </c>
      <c r="P11" s="210">
        <v>99.90801463387523</v>
      </c>
      <c r="Q11" s="210">
        <v>28.48974301514519</v>
      </c>
      <c r="R11" s="210">
        <v>99.90801463387523</v>
      </c>
      <c r="S11" s="163">
        <v>112</v>
      </c>
      <c r="T11" s="164">
        <v>18475.65027</v>
      </c>
      <c r="U11" s="165">
        <f>+M11+M34</f>
        <v>19150.346282</v>
      </c>
    </row>
    <row r="12" spans="1:24" ht="19.5" customHeight="1">
      <c r="A12" s="166" t="s">
        <v>276</v>
      </c>
      <c r="B12" s="167" t="s">
        <v>292</v>
      </c>
      <c r="C12" s="216">
        <v>14553</v>
      </c>
      <c r="D12" s="216">
        <v>14553</v>
      </c>
      <c r="E12" s="216"/>
      <c r="F12" s="216">
        <v>14553</v>
      </c>
      <c r="G12" s="216"/>
      <c r="H12" s="216"/>
      <c r="I12" s="216">
        <v>2598.407979999998</v>
      </c>
      <c r="J12" s="216">
        <v>3033.699147000002</v>
      </c>
      <c r="K12" s="216"/>
      <c r="L12" s="216">
        <v>11489.504062</v>
      </c>
      <c r="M12" s="162">
        <v>8891.096082000002</v>
      </c>
      <c r="N12" s="162"/>
      <c r="O12" s="211">
        <v>17.854792688792674</v>
      </c>
      <c r="P12" s="211">
        <v>78.94938543255687</v>
      </c>
      <c r="Q12" s="211">
        <v>17.854792688792674</v>
      </c>
      <c r="R12" s="211">
        <v>78.94938543255687</v>
      </c>
      <c r="S12" s="168"/>
      <c r="T12" s="102">
        <v>9304.209653</v>
      </c>
      <c r="U12" s="104">
        <v>17346.893883</v>
      </c>
      <c r="X12" s="144">
        <f>+N11+N34</f>
        <v>29584.247593</v>
      </c>
    </row>
    <row r="13" spans="1:24" ht="29.25" customHeight="1">
      <c r="A13" s="166" t="s">
        <v>277</v>
      </c>
      <c r="B13" s="167" t="s">
        <v>102</v>
      </c>
      <c r="C13" s="216">
        <v>3439.5</v>
      </c>
      <c r="D13" s="216">
        <v>3439.5</v>
      </c>
      <c r="E13" s="216"/>
      <c r="F13" s="216">
        <v>3439.5</v>
      </c>
      <c r="G13" s="216"/>
      <c r="H13" s="216"/>
      <c r="I13" s="216">
        <v>844.8150000000005</v>
      </c>
      <c r="J13" s="216">
        <v>2666.5307999999995</v>
      </c>
      <c r="K13" s="216"/>
      <c r="L13" s="216">
        <v>3511.3458</v>
      </c>
      <c r="M13" s="162">
        <v>2666.5307999999995</v>
      </c>
      <c r="N13" s="162"/>
      <c r="O13" s="211">
        <v>24.562145660706513</v>
      </c>
      <c r="P13" s="211">
        <v>102.08884430876581</v>
      </c>
      <c r="Q13" s="211">
        <v>24.562145660706513</v>
      </c>
      <c r="R13" s="211">
        <v>102.08884430876581</v>
      </c>
      <c r="S13" s="168"/>
      <c r="T13" s="102">
        <v>1250.0906169999998</v>
      </c>
      <c r="U13" s="165">
        <f>+U12-U11</f>
        <v>-1803.452398999998</v>
      </c>
      <c r="X13" s="144">
        <f>+N15+N35</f>
        <v>48021.752027</v>
      </c>
    </row>
    <row r="14" spans="1:24" ht="19.5" customHeight="1">
      <c r="A14" s="166">
        <v>3</v>
      </c>
      <c r="B14" s="167" t="s">
        <v>314</v>
      </c>
      <c r="C14" s="216">
        <v>0</v>
      </c>
      <c r="D14" s="216"/>
      <c r="E14" s="216"/>
      <c r="F14" s="216"/>
      <c r="G14" s="216"/>
      <c r="H14" s="216"/>
      <c r="I14" s="216">
        <v>1682.794032</v>
      </c>
      <c r="J14" s="216"/>
      <c r="K14" s="216">
        <v>1292.305639000002</v>
      </c>
      <c r="L14" s="216">
        <v>2975.099671</v>
      </c>
      <c r="M14" s="162"/>
      <c r="N14" s="162">
        <v>1292.305639</v>
      </c>
      <c r="O14" s="211"/>
      <c r="P14" s="211"/>
      <c r="Q14" s="211"/>
      <c r="R14" s="211"/>
      <c r="S14" s="168">
        <v>112</v>
      </c>
      <c r="T14" s="102">
        <v>7921.349999999999</v>
      </c>
      <c r="X14" s="144">
        <f>13603.810407-N34+44</f>
        <v>-14644.131547</v>
      </c>
    </row>
    <row r="15" spans="1:30" s="120" customFormat="1" ht="19.5" customHeight="1">
      <c r="A15" s="156" t="s">
        <v>22</v>
      </c>
      <c r="B15" s="157" t="s">
        <v>34</v>
      </c>
      <c r="C15" s="214">
        <v>371823.860687286</v>
      </c>
      <c r="D15" s="214">
        <v>371823.860687286</v>
      </c>
      <c r="E15" s="214">
        <v>0</v>
      </c>
      <c r="F15" s="214">
        <v>271653.29778793565</v>
      </c>
      <c r="G15" s="214">
        <v>92690.99789935035</v>
      </c>
      <c r="H15" s="214">
        <v>7479.565</v>
      </c>
      <c r="I15" s="214">
        <v>76738.736724</v>
      </c>
      <c r="J15" s="214">
        <v>66388.084462</v>
      </c>
      <c r="K15" s="214">
        <v>22099.570526999996</v>
      </c>
      <c r="L15" s="214">
        <v>237939.774003</v>
      </c>
      <c r="M15" s="154">
        <v>119413.49716400001</v>
      </c>
      <c r="N15" s="154">
        <v>41277.101575</v>
      </c>
      <c r="O15" s="210">
        <v>20.63846483174983</v>
      </c>
      <c r="P15" s="210">
        <v>63.99260487564939</v>
      </c>
      <c r="Q15" s="210">
        <v>20.63846483174983</v>
      </c>
      <c r="R15" s="210">
        <v>63.99260487564939</v>
      </c>
      <c r="S15" s="160">
        <f aca="true" t="shared" si="1" ref="S15:Y15">SUM(S17:S29)</f>
        <v>85849.895757</v>
      </c>
      <c r="T15" s="160">
        <f t="shared" si="1"/>
        <v>155642.194453</v>
      </c>
      <c r="U15" s="160">
        <f t="shared" si="1"/>
        <v>0</v>
      </c>
      <c r="V15" s="160">
        <f t="shared" si="1"/>
        <v>1755.1946000000003</v>
      </c>
      <c r="W15" s="160">
        <f t="shared" si="1"/>
        <v>0</v>
      </c>
      <c r="X15" s="160">
        <f t="shared" si="1"/>
        <v>1855.0195519999997</v>
      </c>
      <c r="Y15" s="164">
        <f t="shared" si="1"/>
        <v>43132.121127000006</v>
      </c>
      <c r="AD15" s="121"/>
    </row>
    <row r="16" spans="1:28" ht="19.5" customHeight="1">
      <c r="A16" s="166"/>
      <c r="B16" s="169" t="s">
        <v>105</v>
      </c>
      <c r="C16" s="216"/>
      <c r="D16" s="216"/>
      <c r="E16" s="216"/>
      <c r="F16" s="216"/>
      <c r="G16" s="216"/>
      <c r="H16" s="216"/>
      <c r="I16" s="217"/>
      <c r="J16" s="217"/>
      <c r="K16" s="217"/>
      <c r="L16" s="217"/>
      <c r="M16" s="201"/>
      <c r="N16" s="201"/>
      <c r="O16" s="211"/>
      <c r="P16" s="211"/>
      <c r="Q16" s="211"/>
      <c r="R16" s="211"/>
      <c r="S16" s="170"/>
      <c r="T16" s="165"/>
      <c r="U16" s="171">
        <f>+U15-43132.121127</f>
        <v>-43132.121127</v>
      </c>
      <c r="Y16" s="172">
        <f aca="true" t="shared" si="2" ref="Y16:Y30">+N16+X16</f>
        <v>0</v>
      </c>
      <c r="AB16" s="173"/>
    </row>
    <row r="17" spans="1:25" ht="21.75" customHeight="1">
      <c r="A17" s="166" t="s">
        <v>276</v>
      </c>
      <c r="B17" s="167" t="s">
        <v>99</v>
      </c>
      <c r="C17" s="216">
        <v>195590.000224</v>
      </c>
      <c r="D17" s="216">
        <v>195590.000224</v>
      </c>
      <c r="E17" s="216"/>
      <c r="F17" s="216">
        <v>195590.000224</v>
      </c>
      <c r="G17" s="216"/>
      <c r="H17" s="216"/>
      <c r="I17" s="217">
        <v>38023.4626</v>
      </c>
      <c r="J17" s="217">
        <v>48721.09043</v>
      </c>
      <c r="K17" s="217"/>
      <c r="L17" s="217">
        <v>126934.099631</v>
      </c>
      <c r="M17" s="201">
        <v>88910.637031</v>
      </c>
      <c r="N17" s="201"/>
      <c r="O17" s="211">
        <v>19.440391920064176</v>
      </c>
      <c r="P17" s="211">
        <v>64.89805178466608</v>
      </c>
      <c r="Q17" s="211">
        <v>19.440391920064176</v>
      </c>
      <c r="R17" s="211">
        <v>64.89805178466608</v>
      </c>
      <c r="S17" s="170">
        <v>43695.699698</v>
      </c>
      <c r="T17" s="104">
        <v>78514.185934</v>
      </c>
      <c r="V17" s="104">
        <f>77.35+838.35</f>
        <v>915.7</v>
      </c>
      <c r="Y17" s="172">
        <f t="shared" si="2"/>
        <v>0</v>
      </c>
    </row>
    <row r="18" spans="1:25" ht="21.75" customHeight="1">
      <c r="A18" s="166" t="s">
        <v>277</v>
      </c>
      <c r="B18" s="167" t="s">
        <v>100</v>
      </c>
      <c r="C18" s="216">
        <v>0</v>
      </c>
      <c r="D18" s="216"/>
      <c r="E18" s="216"/>
      <c r="F18" s="216"/>
      <c r="G18" s="216"/>
      <c r="H18" s="216"/>
      <c r="I18" s="217">
        <v>0</v>
      </c>
      <c r="J18" s="217">
        <v>0</v>
      </c>
      <c r="K18" s="217">
        <v>0</v>
      </c>
      <c r="L18" s="217"/>
      <c r="M18" s="201"/>
      <c r="N18" s="201"/>
      <c r="O18" s="211"/>
      <c r="P18" s="211"/>
      <c r="Q18" s="211"/>
      <c r="R18" s="211"/>
      <c r="S18" s="170">
        <v>0</v>
      </c>
      <c r="T18" s="104">
        <v>0</v>
      </c>
      <c r="Y18" s="172">
        <f t="shared" si="2"/>
        <v>0</v>
      </c>
    </row>
    <row r="19" spans="1:25" ht="21.75" customHeight="1">
      <c r="A19" s="166" t="s">
        <v>278</v>
      </c>
      <c r="B19" s="167" t="s">
        <v>120</v>
      </c>
      <c r="C19" s="216">
        <v>1450</v>
      </c>
      <c r="D19" s="216">
        <v>1450</v>
      </c>
      <c r="E19" s="216"/>
      <c r="F19" s="216">
        <v>1450</v>
      </c>
      <c r="G19" s="216"/>
      <c r="H19" s="216"/>
      <c r="I19" s="217">
        <v>224.937</v>
      </c>
      <c r="J19" s="217">
        <v>191.02545</v>
      </c>
      <c r="K19" s="217"/>
      <c r="L19" s="217">
        <v>606.3174</v>
      </c>
      <c r="M19" s="201">
        <v>381.3804</v>
      </c>
      <c r="N19" s="201"/>
      <c r="O19" s="211">
        <v>15.51289655172414</v>
      </c>
      <c r="P19" s="211">
        <v>41.81499310344828</v>
      </c>
      <c r="Q19" s="211">
        <v>15.51289655172414</v>
      </c>
      <c r="R19" s="211">
        <v>41.81499310344828</v>
      </c>
      <c r="S19" s="170">
        <v>299.89535</v>
      </c>
      <c r="T19" s="104">
        <v>2421.79225</v>
      </c>
      <c r="Y19" s="172">
        <f t="shared" si="2"/>
        <v>0</v>
      </c>
    </row>
    <row r="20" spans="1:25" ht="21.75" customHeight="1">
      <c r="A20" s="166" t="s">
        <v>279</v>
      </c>
      <c r="B20" s="167" t="s">
        <v>122</v>
      </c>
      <c r="C20" s="216">
        <v>973.910612</v>
      </c>
      <c r="D20" s="216">
        <v>973.910612</v>
      </c>
      <c r="E20" s="216"/>
      <c r="F20" s="216">
        <v>618.910612</v>
      </c>
      <c r="G20" s="216">
        <v>355</v>
      </c>
      <c r="H20" s="216"/>
      <c r="I20" s="217">
        <v>565.696707</v>
      </c>
      <c r="J20" s="217">
        <v>89.477801</v>
      </c>
      <c r="K20" s="217">
        <v>10.612</v>
      </c>
      <c r="L20" s="217">
        <v>966.011894</v>
      </c>
      <c r="M20" s="201">
        <v>328.35818700000004</v>
      </c>
      <c r="N20" s="201">
        <v>71.957</v>
      </c>
      <c r="O20" s="211">
        <v>58.085074752219654</v>
      </c>
      <c r="P20" s="211">
        <v>99.18896889481681</v>
      </c>
      <c r="Q20" s="211">
        <v>58.085074752219654</v>
      </c>
      <c r="R20" s="211">
        <v>99.18896889481681</v>
      </c>
      <c r="S20" s="170">
        <v>212.35541500000002</v>
      </c>
      <c r="T20" s="104">
        <v>320.715617</v>
      </c>
      <c r="V20" s="104">
        <f>121+35.698</f>
        <v>156.698</v>
      </c>
      <c r="Y20" s="172">
        <f t="shared" si="2"/>
        <v>71.957</v>
      </c>
    </row>
    <row r="21" spans="1:25" ht="21.75" customHeight="1">
      <c r="A21" s="166" t="s">
        <v>280</v>
      </c>
      <c r="B21" s="167" t="s">
        <v>272</v>
      </c>
      <c r="C21" s="216">
        <v>1329.922407888</v>
      </c>
      <c r="D21" s="216">
        <v>1329.922407888</v>
      </c>
      <c r="E21" s="216"/>
      <c r="F21" s="216">
        <v>1053.922407888</v>
      </c>
      <c r="G21" s="216">
        <v>276</v>
      </c>
      <c r="H21" s="216"/>
      <c r="I21" s="217">
        <v>237.17211000000003</v>
      </c>
      <c r="J21" s="217">
        <v>176.620903</v>
      </c>
      <c r="K21" s="217">
        <v>14.123846</v>
      </c>
      <c r="L21" s="217">
        <v>611.793885</v>
      </c>
      <c r="M21" s="201">
        <v>349.14289</v>
      </c>
      <c r="N21" s="201">
        <v>25.478885</v>
      </c>
      <c r="O21" s="211">
        <v>17.833529880637485</v>
      </c>
      <c r="P21" s="211">
        <v>46.002223992267865</v>
      </c>
      <c r="Q21" s="211">
        <v>17.833529880637485</v>
      </c>
      <c r="R21" s="211">
        <v>46.002223992267865</v>
      </c>
      <c r="S21" s="170">
        <v>231.59810099999999</v>
      </c>
      <c r="T21" s="104">
        <v>405.32957700000003</v>
      </c>
      <c r="Y21" s="172">
        <f t="shared" si="2"/>
        <v>25.478885</v>
      </c>
    </row>
    <row r="22" spans="1:25" ht="21.75" customHeight="1">
      <c r="A22" s="166" t="s">
        <v>281</v>
      </c>
      <c r="B22" s="167" t="s">
        <v>126</v>
      </c>
      <c r="C22" s="216">
        <v>0</v>
      </c>
      <c r="D22" s="216">
        <v>0</v>
      </c>
      <c r="E22" s="216"/>
      <c r="F22" s="216"/>
      <c r="G22" s="216"/>
      <c r="H22" s="216"/>
      <c r="I22" s="217">
        <v>21.72999999999999</v>
      </c>
      <c r="J22" s="217"/>
      <c r="K22" s="217">
        <v>84.855</v>
      </c>
      <c r="L22" s="217">
        <v>221.435</v>
      </c>
      <c r="M22" s="201"/>
      <c r="N22" s="201">
        <v>199.705</v>
      </c>
      <c r="O22" s="211"/>
      <c r="P22" s="211"/>
      <c r="Q22" s="211"/>
      <c r="R22" s="211"/>
      <c r="S22" s="170">
        <v>16.81</v>
      </c>
      <c r="T22" s="104">
        <v>16.81</v>
      </c>
      <c r="Y22" s="172">
        <f t="shared" si="2"/>
        <v>199.705</v>
      </c>
    </row>
    <row r="23" spans="1:25" ht="21.75" customHeight="1">
      <c r="A23" s="166" t="s">
        <v>282</v>
      </c>
      <c r="B23" s="167" t="s">
        <v>128</v>
      </c>
      <c r="C23" s="216">
        <v>2000</v>
      </c>
      <c r="D23" s="216">
        <v>2000</v>
      </c>
      <c r="E23" s="216"/>
      <c r="F23" s="216">
        <v>810</v>
      </c>
      <c r="G23" s="216">
        <v>1190</v>
      </c>
      <c r="H23" s="216"/>
      <c r="I23" s="217">
        <v>515.6064000000001</v>
      </c>
      <c r="J23" s="217">
        <v>60</v>
      </c>
      <c r="K23" s="217">
        <v>299.677275</v>
      </c>
      <c r="L23" s="217">
        <v>1188.830028</v>
      </c>
      <c r="M23" s="201">
        <v>60</v>
      </c>
      <c r="N23" s="201">
        <v>613.223628</v>
      </c>
      <c r="O23" s="211">
        <v>25.780320000000007</v>
      </c>
      <c r="P23" s="211">
        <v>59.44150140000001</v>
      </c>
      <c r="Q23" s="211">
        <v>25.780320000000007</v>
      </c>
      <c r="R23" s="211">
        <v>59.44150140000001</v>
      </c>
      <c r="S23" s="170">
        <v>341.22341500000005</v>
      </c>
      <c r="T23" s="104">
        <v>466.823415</v>
      </c>
      <c r="Y23" s="172">
        <f t="shared" si="2"/>
        <v>613.223628</v>
      </c>
    </row>
    <row r="24" spans="1:25" ht="21.75" customHeight="1">
      <c r="A24" s="166" t="s">
        <v>283</v>
      </c>
      <c r="B24" s="167" t="s">
        <v>273</v>
      </c>
      <c r="C24" s="216">
        <v>19241.861</v>
      </c>
      <c r="D24" s="216">
        <v>19241.861</v>
      </c>
      <c r="E24" s="216"/>
      <c r="F24" s="218">
        <v>9669.957</v>
      </c>
      <c r="G24" s="218">
        <v>4791.276</v>
      </c>
      <c r="H24" s="216">
        <v>4780.628</v>
      </c>
      <c r="I24" s="217">
        <v>1638.856319</v>
      </c>
      <c r="J24" s="217">
        <v>2276.71179</v>
      </c>
      <c r="K24" s="217">
        <v>313.2310800000005</v>
      </c>
      <c r="L24" s="217">
        <v>5117.150652</v>
      </c>
      <c r="M24" s="201">
        <v>2060.567913</v>
      </c>
      <c r="N24" s="201">
        <v>907.2878800000003</v>
      </c>
      <c r="O24" s="211">
        <v>8.517140410691045</v>
      </c>
      <c r="P24" s="211">
        <v>26.59384480534393</v>
      </c>
      <c r="Q24" s="211">
        <v>8.517140410691045</v>
      </c>
      <c r="R24" s="211">
        <v>26.59384480534393</v>
      </c>
      <c r="S24" s="170">
        <v>3596.288563</v>
      </c>
      <c r="T24" s="104">
        <v>7707.779029</v>
      </c>
      <c r="V24" s="104">
        <f>149.298+13.0552</f>
        <v>162.35320000000002</v>
      </c>
      <c r="X24" s="144">
        <f>696.1335+376+438.1137+344.772352</f>
        <v>1855.0195519999997</v>
      </c>
      <c r="Y24" s="172">
        <f t="shared" si="2"/>
        <v>2762.307432</v>
      </c>
    </row>
    <row r="25" spans="1:25" ht="32.25" customHeight="1">
      <c r="A25" s="166" t="s">
        <v>284</v>
      </c>
      <c r="B25" s="167" t="s">
        <v>251</v>
      </c>
      <c r="C25" s="216">
        <v>107613.66277659801</v>
      </c>
      <c r="D25" s="216">
        <v>107613.66277659801</v>
      </c>
      <c r="E25" s="216"/>
      <c r="F25" s="216">
        <v>26191.583587328</v>
      </c>
      <c r="G25" s="216">
        <v>78723.14218927</v>
      </c>
      <c r="H25" s="216">
        <v>2698.937</v>
      </c>
      <c r="I25" s="217">
        <v>27232.511954999994</v>
      </c>
      <c r="J25" s="217">
        <v>8116.4437980000075</v>
      </c>
      <c r="K25" s="217">
        <v>17826.771382</v>
      </c>
      <c r="L25" s="217">
        <v>75426.861677</v>
      </c>
      <c r="M25" s="201">
        <v>14417.90307</v>
      </c>
      <c r="N25" s="201">
        <v>33776.446652</v>
      </c>
      <c r="O25" s="211">
        <v>25.30581271221451</v>
      </c>
      <c r="P25" s="211">
        <v>70.09041392223901</v>
      </c>
      <c r="Q25" s="211">
        <v>25.30581271221451</v>
      </c>
      <c r="R25" s="211">
        <v>70.09041392223901</v>
      </c>
      <c r="S25" s="170">
        <v>26849.974856</v>
      </c>
      <c r="T25" s="104">
        <v>47387.670680999996</v>
      </c>
      <c r="V25" s="104">
        <v>17.256</v>
      </c>
      <c r="Y25" s="172">
        <f t="shared" si="2"/>
        <v>33776.446652</v>
      </c>
    </row>
    <row r="26" spans="1:25" ht="26.25" customHeight="1">
      <c r="A26" s="166" t="s">
        <v>285</v>
      </c>
      <c r="B26" s="167" t="s">
        <v>134</v>
      </c>
      <c r="C26" s="216">
        <v>28422</v>
      </c>
      <c r="D26" s="216">
        <v>28422</v>
      </c>
      <c r="E26" s="216"/>
      <c r="F26" s="216">
        <v>26225.9592</v>
      </c>
      <c r="G26" s="216">
        <v>2196.0408</v>
      </c>
      <c r="H26" s="216"/>
      <c r="I26" s="217">
        <v>5628.647675000002</v>
      </c>
      <c r="J26" s="217">
        <v>4914.403966</v>
      </c>
      <c r="K26" s="217">
        <v>494.029</v>
      </c>
      <c r="L26" s="217">
        <v>15863.476001</v>
      </c>
      <c r="M26" s="201">
        <v>9178.629576</v>
      </c>
      <c r="N26" s="201">
        <v>1056.19875</v>
      </c>
      <c r="O26" s="211">
        <v>19.803840950672022</v>
      </c>
      <c r="P26" s="211">
        <v>55.81407360847231</v>
      </c>
      <c r="Q26" s="211">
        <v>19.803840950672022</v>
      </c>
      <c r="R26" s="211">
        <v>55.81407360847231</v>
      </c>
      <c r="S26" s="170">
        <v>5456.8090999999995</v>
      </c>
      <c r="T26" s="104">
        <v>10207.3011</v>
      </c>
      <c r="V26" s="104">
        <f>161.5+341.6874</f>
        <v>503.1874</v>
      </c>
      <c r="Y26" s="172">
        <f t="shared" si="2"/>
        <v>1056.19875</v>
      </c>
    </row>
    <row r="27" spans="1:25" ht="26.25" customHeight="1">
      <c r="A27" s="166" t="s">
        <v>286</v>
      </c>
      <c r="B27" s="167" t="s">
        <v>293</v>
      </c>
      <c r="C27" s="216">
        <v>1489.98</v>
      </c>
      <c r="D27" s="216">
        <v>1489.98</v>
      </c>
      <c r="E27" s="216"/>
      <c r="F27" s="216">
        <v>811</v>
      </c>
      <c r="G27" s="216">
        <v>678.98</v>
      </c>
      <c r="H27" s="216"/>
      <c r="I27" s="217">
        <v>728.4778400000002</v>
      </c>
      <c r="J27" s="217"/>
      <c r="K27" s="217">
        <v>673.50818</v>
      </c>
      <c r="L27" s="217">
        <v>2695.17138</v>
      </c>
      <c r="M27" s="201">
        <v>685</v>
      </c>
      <c r="N27" s="201">
        <v>1281.69354</v>
      </c>
      <c r="O27" s="211">
        <v>48.89178646693246</v>
      </c>
      <c r="P27" s="211">
        <v>180.8864132404462</v>
      </c>
      <c r="Q27" s="211">
        <v>48.89178646693246</v>
      </c>
      <c r="R27" s="211">
        <v>180.8864132404462</v>
      </c>
      <c r="S27" s="170">
        <v>647.71721</v>
      </c>
      <c r="T27" s="104">
        <v>1476.2319699999998</v>
      </c>
      <c r="Y27" s="172">
        <f t="shared" si="2"/>
        <v>1281.69354</v>
      </c>
    </row>
    <row r="28" spans="1:25" ht="26.25" customHeight="1">
      <c r="A28" s="166" t="s">
        <v>287</v>
      </c>
      <c r="B28" s="167" t="s">
        <v>294</v>
      </c>
      <c r="C28" s="216">
        <v>7556.5236668</v>
      </c>
      <c r="D28" s="216">
        <v>7556.5236668</v>
      </c>
      <c r="E28" s="216"/>
      <c r="F28" s="216">
        <v>3537.114</v>
      </c>
      <c r="G28" s="216">
        <v>4019.4096668</v>
      </c>
      <c r="H28" s="216"/>
      <c r="I28" s="217">
        <v>1921.6381179999998</v>
      </c>
      <c r="J28" s="217">
        <v>1789.940324</v>
      </c>
      <c r="K28" s="217">
        <v>2382.762764</v>
      </c>
      <c r="L28" s="217">
        <v>7656.256455</v>
      </c>
      <c r="M28" s="201">
        <v>2389.508097</v>
      </c>
      <c r="N28" s="201">
        <v>3345.11024</v>
      </c>
      <c r="O28" s="211">
        <v>25.430187249235015</v>
      </c>
      <c r="P28" s="211">
        <v>101.31982367286403</v>
      </c>
      <c r="Q28" s="211">
        <v>25.430187249235015</v>
      </c>
      <c r="R28" s="211">
        <v>101.31982367286403</v>
      </c>
      <c r="S28" s="170">
        <v>4501.524049</v>
      </c>
      <c r="T28" s="104">
        <v>6197.55488</v>
      </c>
      <c r="Y28" s="172">
        <f t="shared" si="2"/>
        <v>3345.11024</v>
      </c>
    </row>
    <row r="29" spans="1:25" ht="26.25" customHeight="1">
      <c r="A29" s="166" t="s">
        <v>288</v>
      </c>
      <c r="B29" s="167" t="s">
        <v>295</v>
      </c>
      <c r="C29" s="216">
        <v>1738</v>
      </c>
      <c r="D29" s="216">
        <v>1738</v>
      </c>
      <c r="E29" s="216"/>
      <c r="F29" s="216">
        <v>1276.85075671965</v>
      </c>
      <c r="G29" s="216">
        <v>461.14924328035</v>
      </c>
      <c r="H29" s="216"/>
      <c r="I29" s="217">
        <v>0</v>
      </c>
      <c r="J29" s="217">
        <v>52.37</v>
      </c>
      <c r="K29" s="217"/>
      <c r="L29" s="217">
        <v>652.37</v>
      </c>
      <c r="M29" s="201">
        <v>652.37</v>
      </c>
      <c r="N29" s="201"/>
      <c r="O29" s="211">
        <v>0</v>
      </c>
      <c r="P29" s="211">
        <v>37.53567318757192</v>
      </c>
      <c r="Q29" s="211">
        <v>0</v>
      </c>
      <c r="R29" s="211">
        <v>37.53567318757192</v>
      </c>
      <c r="S29" s="170">
        <v>0</v>
      </c>
      <c r="T29" s="104">
        <v>520</v>
      </c>
      <c r="Y29" s="172">
        <f t="shared" si="2"/>
        <v>0</v>
      </c>
    </row>
    <row r="30" spans="1:30" s="120" customFormat="1" ht="26.25" customHeight="1">
      <c r="A30" s="166" t="s">
        <v>312</v>
      </c>
      <c r="B30" s="167" t="s">
        <v>315</v>
      </c>
      <c r="C30" s="216">
        <v>4418</v>
      </c>
      <c r="D30" s="216">
        <v>4418</v>
      </c>
      <c r="E30" s="216"/>
      <c r="F30" s="216">
        <v>4418</v>
      </c>
      <c r="G30" s="216"/>
      <c r="H30" s="216"/>
      <c r="I30" s="217">
        <v>0</v>
      </c>
      <c r="J30" s="217"/>
      <c r="K30" s="217"/>
      <c r="L30" s="217"/>
      <c r="M30" s="201"/>
      <c r="N30" s="201"/>
      <c r="O30" s="211">
        <v>0</v>
      </c>
      <c r="P30" s="211">
        <v>0</v>
      </c>
      <c r="Q30" s="211">
        <v>0</v>
      </c>
      <c r="R30" s="211">
        <v>0</v>
      </c>
      <c r="S30" s="170"/>
      <c r="X30" s="174"/>
      <c r="Y30" s="172">
        <f t="shared" si="2"/>
        <v>0</v>
      </c>
      <c r="AD30" s="121"/>
    </row>
    <row r="31" spans="1:30" s="120" customFormat="1" ht="26.25" customHeight="1">
      <c r="A31" s="156" t="s">
        <v>26</v>
      </c>
      <c r="B31" s="157" t="s">
        <v>35</v>
      </c>
      <c r="C31" s="214">
        <v>7955</v>
      </c>
      <c r="D31" s="214">
        <v>7955</v>
      </c>
      <c r="E31" s="214"/>
      <c r="F31" s="214">
        <v>6101.18004201299</v>
      </c>
      <c r="G31" s="214">
        <v>1853.81995798701</v>
      </c>
      <c r="H31" s="214"/>
      <c r="I31" s="214">
        <v>0</v>
      </c>
      <c r="J31" s="214"/>
      <c r="K31" s="214"/>
      <c r="L31" s="214">
        <v>0</v>
      </c>
      <c r="M31" s="158"/>
      <c r="N31" s="158"/>
      <c r="O31" s="212">
        <v>0</v>
      </c>
      <c r="P31" s="212">
        <v>0</v>
      </c>
      <c r="Q31" s="213">
        <v>0</v>
      </c>
      <c r="R31" s="213">
        <v>0</v>
      </c>
      <c r="S31" s="163"/>
      <c r="T31" s="120">
        <v>0</v>
      </c>
      <c r="X31" s="174"/>
      <c r="AD31" s="121"/>
    </row>
    <row r="32" spans="1:30" s="120" customFormat="1" ht="45.75" customHeight="1">
      <c r="A32" s="156" t="s">
        <v>5</v>
      </c>
      <c r="B32" s="157" t="s">
        <v>274</v>
      </c>
      <c r="C32" s="214">
        <v>114996.083919</v>
      </c>
      <c r="D32" s="214">
        <v>106463</v>
      </c>
      <c r="E32" s="214">
        <v>15618.832919</v>
      </c>
      <c r="F32" s="214">
        <v>35933.134999999995</v>
      </c>
      <c r="G32" s="214">
        <v>60612.479999999996</v>
      </c>
      <c r="H32" s="214">
        <v>13851.805</v>
      </c>
      <c r="I32" s="214">
        <v>27274.877121</v>
      </c>
      <c r="J32" s="214">
        <v>11224.841789</v>
      </c>
      <c r="K32" s="214">
        <v>21828.081036000003</v>
      </c>
      <c r="L32" s="214">
        <v>49066.237345</v>
      </c>
      <c r="M32" s="154">
        <v>13491.099938999998</v>
      </c>
      <c r="N32" s="154">
        <v>35575.137406</v>
      </c>
      <c r="O32" s="210">
        <v>25.61911379634239</v>
      </c>
      <c r="P32" s="210">
        <v>46.087596014577834</v>
      </c>
      <c r="Q32" s="213">
        <v>23.718092122347105</v>
      </c>
      <c r="R32" s="213">
        <v>42.66774630304879</v>
      </c>
      <c r="S32" s="163">
        <f aca="true" t="shared" si="3" ref="S32:X32">+S33+S45</f>
        <v>645</v>
      </c>
      <c r="T32" s="163">
        <f t="shared" si="3"/>
        <v>953</v>
      </c>
      <c r="U32" s="163">
        <f t="shared" si="3"/>
        <v>0</v>
      </c>
      <c r="V32" s="163">
        <f t="shared" si="3"/>
        <v>0</v>
      </c>
      <c r="W32" s="163">
        <f t="shared" si="3"/>
        <v>0</v>
      </c>
      <c r="X32" s="163">
        <f t="shared" si="3"/>
        <v>0</v>
      </c>
      <c r="AD32" s="121"/>
    </row>
    <row r="33" spans="1:28" ht="26.25" customHeight="1">
      <c r="A33" s="166" t="s">
        <v>276</v>
      </c>
      <c r="B33" s="167" t="s">
        <v>275</v>
      </c>
      <c r="C33" s="216">
        <v>110443.893252</v>
      </c>
      <c r="D33" s="216">
        <v>105111</v>
      </c>
      <c r="E33" s="217">
        <v>5332.893252</v>
      </c>
      <c r="F33" s="217">
        <v>35653.134999999995</v>
      </c>
      <c r="G33" s="217">
        <v>60040.479999999996</v>
      </c>
      <c r="H33" s="217">
        <v>13851.805</v>
      </c>
      <c r="I33" s="217">
        <v>25867.941581000003</v>
      </c>
      <c r="J33" s="217">
        <v>11223.562789</v>
      </c>
      <c r="K33" s="217">
        <v>21828.081036000003</v>
      </c>
      <c r="L33" s="217">
        <v>47658.022805</v>
      </c>
      <c r="M33" s="201">
        <v>12621.430398999997</v>
      </c>
      <c r="N33" s="201">
        <v>35036.592406</v>
      </c>
      <c r="O33" s="211">
        <v>24.610118428137877</v>
      </c>
      <c r="P33" s="211">
        <v>45.34066159107991</v>
      </c>
      <c r="Q33" s="211">
        <v>23.421794378415367</v>
      </c>
      <c r="R33" s="211">
        <v>43.151342642601904</v>
      </c>
      <c r="S33" s="170"/>
      <c r="T33" s="104">
        <v>0</v>
      </c>
      <c r="AB33" s="173"/>
    </row>
    <row r="34" spans="1:21" ht="26.25" customHeight="1">
      <c r="A34" s="166" t="s">
        <v>296</v>
      </c>
      <c r="B34" s="167" t="s">
        <v>297</v>
      </c>
      <c r="C34" s="216">
        <v>44866</v>
      </c>
      <c r="D34" s="216">
        <v>44866</v>
      </c>
      <c r="E34" s="217">
        <v>0</v>
      </c>
      <c r="F34" s="217">
        <v>9925.25</v>
      </c>
      <c r="G34" s="217">
        <v>34040.75</v>
      </c>
      <c r="H34" s="217">
        <v>900</v>
      </c>
      <c r="I34" s="217">
        <v>17704.785281999997</v>
      </c>
      <c r="J34" s="217">
        <v>6907.914599999998</v>
      </c>
      <c r="K34" s="217">
        <v>15083.430584000002</v>
      </c>
      <c r="L34" s="217">
        <v>35884.661353999996</v>
      </c>
      <c r="M34" s="201">
        <v>7592.719399999998</v>
      </c>
      <c r="N34" s="201">
        <v>28291.941954</v>
      </c>
      <c r="O34" s="211">
        <v>39.46147479605937</v>
      </c>
      <c r="P34" s="211">
        <v>79.98186010341907</v>
      </c>
      <c r="Q34" s="211">
        <v>39.46147479605937</v>
      </c>
      <c r="R34" s="211">
        <v>79.98186010341907</v>
      </c>
      <c r="S34" s="170"/>
      <c r="T34" s="104">
        <v>0</v>
      </c>
      <c r="U34" s="165">
        <f>+N34-K34</f>
        <v>13208.51137</v>
      </c>
    </row>
    <row r="35" spans="1:21" ht="26.25" customHeight="1">
      <c r="A35" s="166" t="s">
        <v>296</v>
      </c>
      <c r="B35" s="167" t="s">
        <v>298</v>
      </c>
      <c r="C35" s="216">
        <v>65577.893252</v>
      </c>
      <c r="D35" s="216">
        <v>60245</v>
      </c>
      <c r="E35" s="217">
        <v>5332.893252</v>
      </c>
      <c r="F35" s="217">
        <v>25727.885</v>
      </c>
      <c r="G35" s="217">
        <v>25999.73</v>
      </c>
      <c r="H35" s="217">
        <v>12951.805</v>
      </c>
      <c r="I35" s="217">
        <v>8163.156299</v>
      </c>
      <c r="J35" s="217">
        <v>4315.6481890000005</v>
      </c>
      <c r="K35" s="217">
        <v>6744.650452</v>
      </c>
      <c r="L35" s="217">
        <v>11773.361451</v>
      </c>
      <c r="M35" s="201">
        <v>5028.710999</v>
      </c>
      <c r="N35" s="201">
        <v>6744.650452</v>
      </c>
      <c r="O35" s="211">
        <v>13.54993161092207</v>
      </c>
      <c r="P35" s="211">
        <v>19.54247066312557</v>
      </c>
      <c r="Q35" s="211">
        <v>12.448030722229767</v>
      </c>
      <c r="R35" s="211">
        <v>17.95324745453139</v>
      </c>
      <c r="S35" s="170"/>
      <c r="T35" s="104">
        <v>0</v>
      </c>
      <c r="U35" s="165">
        <f>+N35-K35</f>
        <v>0</v>
      </c>
    </row>
    <row r="36" spans="1:20" ht="37.5" customHeight="1">
      <c r="A36" s="166" t="s">
        <v>117</v>
      </c>
      <c r="B36" s="175" t="s">
        <v>352</v>
      </c>
      <c r="C36" s="216">
        <v>2872</v>
      </c>
      <c r="D36" s="216">
        <v>2833</v>
      </c>
      <c r="E36" s="217">
        <v>39</v>
      </c>
      <c r="F36" s="217">
        <v>340</v>
      </c>
      <c r="G36" s="217">
        <v>1593</v>
      </c>
      <c r="H36" s="217">
        <v>900</v>
      </c>
      <c r="I36" s="217">
        <v>3623.344346</v>
      </c>
      <c r="J36" s="217">
        <v>17.256</v>
      </c>
      <c r="K36" s="217">
        <v>4927.374507</v>
      </c>
      <c r="L36" s="217">
        <v>5239.944437</v>
      </c>
      <c r="M36" s="201">
        <v>312.56993</v>
      </c>
      <c r="N36" s="201">
        <v>4927.374507</v>
      </c>
      <c r="O36" s="211">
        <v>127.89778842216731</v>
      </c>
      <c r="P36" s="211">
        <v>184.9609755382986</v>
      </c>
      <c r="Q36" s="211">
        <v>126.16101483286909</v>
      </c>
      <c r="R36" s="211">
        <v>182.44931883704737</v>
      </c>
      <c r="S36" s="170"/>
      <c r="T36" s="104">
        <v>0</v>
      </c>
    </row>
    <row r="37" spans="1:20" ht="27.75" customHeight="1">
      <c r="A37" s="166" t="s">
        <v>296</v>
      </c>
      <c r="B37" s="167" t="s">
        <v>297</v>
      </c>
      <c r="C37" s="216">
        <v>2003</v>
      </c>
      <c r="D37" s="216">
        <v>2003</v>
      </c>
      <c r="E37" s="217"/>
      <c r="F37" s="219"/>
      <c r="G37" s="219">
        <v>1103</v>
      </c>
      <c r="H37" s="217">
        <v>900</v>
      </c>
      <c r="I37" s="217">
        <v>3117.8168160000005</v>
      </c>
      <c r="J37" s="217"/>
      <c r="K37" s="217">
        <v>4057.1609070000004</v>
      </c>
      <c r="L37" s="217">
        <v>4341.160907</v>
      </c>
      <c r="M37" s="201">
        <v>284</v>
      </c>
      <c r="N37" s="201">
        <v>4057.1609070000004</v>
      </c>
      <c r="O37" s="211">
        <v>155.65735476784826</v>
      </c>
      <c r="P37" s="211">
        <v>216.73294593110336</v>
      </c>
      <c r="Q37" s="211">
        <v>155.65735476784826</v>
      </c>
      <c r="R37" s="211">
        <v>216.73294593110336</v>
      </c>
      <c r="S37" s="170"/>
      <c r="T37" s="104">
        <v>0</v>
      </c>
    </row>
    <row r="38" spans="1:21" ht="27.75" customHeight="1">
      <c r="A38" s="166" t="s">
        <v>296</v>
      </c>
      <c r="B38" s="167" t="s">
        <v>298</v>
      </c>
      <c r="C38" s="216">
        <v>869</v>
      </c>
      <c r="D38" s="216">
        <v>830</v>
      </c>
      <c r="E38" s="217">
        <v>39</v>
      </c>
      <c r="F38" s="219">
        <v>340</v>
      </c>
      <c r="G38" s="219">
        <v>490</v>
      </c>
      <c r="H38" s="217"/>
      <c r="I38" s="217">
        <v>505.52753000000007</v>
      </c>
      <c r="J38" s="217">
        <v>17.256</v>
      </c>
      <c r="K38" s="217">
        <v>870.2136</v>
      </c>
      <c r="L38" s="217">
        <v>898.78353</v>
      </c>
      <c r="M38" s="201">
        <v>28.56993</v>
      </c>
      <c r="N38" s="201">
        <v>870.2136</v>
      </c>
      <c r="O38" s="211">
        <v>60.906931325301215</v>
      </c>
      <c r="P38" s="211">
        <v>108.28717228915663</v>
      </c>
      <c r="Q38" s="211">
        <v>58.17347871116226</v>
      </c>
      <c r="R38" s="211">
        <v>103.427333716916</v>
      </c>
      <c r="S38" s="170"/>
      <c r="T38" s="104">
        <v>0</v>
      </c>
      <c r="U38" s="104">
        <v>341</v>
      </c>
    </row>
    <row r="39" spans="1:20" ht="36" customHeight="1">
      <c r="A39" s="166" t="s">
        <v>118</v>
      </c>
      <c r="B39" s="175" t="s">
        <v>319</v>
      </c>
      <c r="C39" s="216">
        <v>14684.874</v>
      </c>
      <c r="D39" s="216">
        <v>14044</v>
      </c>
      <c r="E39" s="217">
        <v>640.874</v>
      </c>
      <c r="F39" s="217">
        <v>5921</v>
      </c>
      <c r="G39" s="217">
        <v>8123</v>
      </c>
      <c r="H39" s="217">
        <v>0</v>
      </c>
      <c r="I39" s="217">
        <v>3270.8004</v>
      </c>
      <c r="J39" s="217">
        <v>762.7606000000001</v>
      </c>
      <c r="K39" s="217">
        <v>3478.0113</v>
      </c>
      <c r="L39" s="217">
        <v>4314.5819</v>
      </c>
      <c r="M39" s="201">
        <v>836.5706</v>
      </c>
      <c r="N39" s="201">
        <v>3478.0113</v>
      </c>
      <c r="O39" s="211">
        <v>23.289663913414984</v>
      </c>
      <c r="P39" s="211">
        <v>30.72188763884933</v>
      </c>
      <c r="Q39" s="211">
        <v>22.273261588761333</v>
      </c>
      <c r="R39" s="211">
        <v>29.38112986192459</v>
      </c>
      <c r="S39" s="170"/>
      <c r="T39" s="104">
        <v>0</v>
      </c>
    </row>
    <row r="40" spans="1:20" ht="27.75" customHeight="1">
      <c r="A40" s="166" t="s">
        <v>296</v>
      </c>
      <c r="B40" s="167" t="s">
        <v>297</v>
      </c>
      <c r="C40" s="216">
        <v>0</v>
      </c>
      <c r="D40" s="216">
        <v>0</v>
      </c>
      <c r="E40" s="217"/>
      <c r="F40" s="217"/>
      <c r="G40" s="217"/>
      <c r="H40" s="217"/>
      <c r="I40" s="217">
        <v>0</v>
      </c>
      <c r="J40" s="217"/>
      <c r="K40" s="217"/>
      <c r="L40" s="217">
        <v>0</v>
      </c>
      <c r="M40" s="201"/>
      <c r="N40" s="201"/>
      <c r="O40" s="211"/>
      <c r="P40" s="211"/>
      <c r="Q40" s="211"/>
      <c r="R40" s="211"/>
      <c r="S40" s="170"/>
      <c r="T40" s="104">
        <v>0</v>
      </c>
    </row>
    <row r="41" spans="1:21" ht="27.75" customHeight="1">
      <c r="A41" s="166" t="s">
        <v>296</v>
      </c>
      <c r="B41" s="167" t="s">
        <v>298</v>
      </c>
      <c r="C41" s="216">
        <v>14684.874</v>
      </c>
      <c r="D41" s="216">
        <v>14044</v>
      </c>
      <c r="E41" s="217">
        <v>640.874</v>
      </c>
      <c r="F41" s="217">
        <v>5921</v>
      </c>
      <c r="G41" s="217">
        <v>8123</v>
      </c>
      <c r="H41" s="217"/>
      <c r="I41" s="217">
        <v>3270.8004</v>
      </c>
      <c r="J41" s="217">
        <v>762.7606000000001</v>
      </c>
      <c r="K41" s="217">
        <v>3478.0113</v>
      </c>
      <c r="L41" s="217">
        <v>4314.5819</v>
      </c>
      <c r="M41" s="201">
        <v>836.5706</v>
      </c>
      <c r="N41" s="201">
        <v>3478.0113</v>
      </c>
      <c r="O41" s="211">
        <v>23.289663913414984</v>
      </c>
      <c r="P41" s="211">
        <v>30.72188763884933</v>
      </c>
      <c r="Q41" s="211">
        <v>22.273261588761333</v>
      </c>
      <c r="R41" s="211">
        <v>29.38112986192459</v>
      </c>
      <c r="S41" s="170"/>
      <c r="T41" s="104">
        <v>0</v>
      </c>
      <c r="U41" s="176"/>
    </row>
    <row r="42" spans="1:19" ht="42.75" customHeight="1">
      <c r="A42" s="166" t="s">
        <v>119</v>
      </c>
      <c r="B42" s="167" t="s">
        <v>320</v>
      </c>
      <c r="C42" s="216">
        <v>92887.019252</v>
      </c>
      <c r="D42" s="216">
        <v>88234</v>
      </c>
      <c r="E42" s="217">
        <v>4653.019252</v>
      </c>
      <c r="F42" s="217">
        <v>29392.135</v>
      </c>
      <c r="G42" s="217">
        <v>50324.479999999996</v>
      </c>
      <c r="H42" s="217">
        <v>12951.805</v>
      </c>
      <c r="I42" s="217">
        <v>18973.796834999997</v>
      </c>
      <c r="J42" s="217">
        <v>10443.546188999999</v>
      </c>
      <c r="K42" s="217">
        <v>13422.695229</v>
      </c>
      <c r="L42" s="217">
        <v>38103.496468</v>
      </c>
      <c r="M42" s="201">
        <v>11472.289868999998</v>
      </c>
      <c r="N42" s="201">
        <v>26631.206599</v>
      </c>
      <c r="O42" s="211">
        <v>21.503951804293127</v>
      </c>
      <c r="P42" s="211">
        <v>43.184596037808554</v>
      </c>
      <c r="Q42" s="211">
        <v>20.42674744845089</v>
      </c>
      <c r="R42" s="211">
        <v>41.021336215587056</v>
      </c>
      <c r="S42" s="177">
        <v>0</v>
      </c>
    </row>
    <row r="43" spans="1:30" s="180" customFormat="1" ht="27.75" customHeight="1">
      <c r="A43" s="178" t="s">
        <v>296</v>
      </c>
      <c r="B43" s="169" t="s">
        <v>297</v>
      </c>
      <c r="C43" s="220">
        <v>42863</v>
      </c>
      <c r="D43" s="220">
        <v>42863</v>
      </c>
      <c r="E43" s="221"/>
      <c r="F43" s="221">
        <v>9925.25</v>
      </c>
      <c r="G43" s="221">
        <v>32937.75</v>
      </c>
      <c r="H43" s="221"/>
      <c r="I43" s="217">
        <v>14586.968465999998</v>
      </c>
      <c r="J43" s="221">
        <v>6907.914599999998</v>
      </c>
      <c r="K43" s="221">
        <v>11026.269677</v>
      </c>
      <c r="L43" s="217">
        <v>31543.500447</v>
      </c>
      <c r="M43" s="202">
        <v>7308.719399999998</v>
      </c>
      <c r="N43" s="202">
        <v>24234.781047</v>
      </c>
      <c r="O43" s="211">
        <v>34.03160876746844</v>
      </c>
      <c r="P43" s="211">
        <v>73.59144354571542</v>
      </c>
      <c r="Q43" s="211">
        <v>34.03160876746844</v>
      </c>
      <c r="R43" s="211">
        <v>73.59144354571542</v>
      </c>
      <c r="S43" s="179"/>
      <c r="X43" s="181"/>
      <c r="AD43" s="182"/>
    </row>
    <row r="44" spans="1:30" s="180" customFormat="1" ht="27.75" customHeight="1">
      <c r="A44" s="178" t="s">
        <v>296</v>
      </c>
      <c r="B44" s="169" t="s">
        <v>298</v>
      </c>
      <c r="C44" s="220">
        <v>50024.019252</v>
      </c>
      <c r="D44" s="220">
        <v>45371</v>
      </c>
      <c r="E44" s="221">
        <v>4653.019252</v>
      </c>
      <c r="F44" s="221">
        <v>19466.885</v>
      </c>
      <c r="G44" s="221">
        <v>17386.73</v>
      </c>
      <c r="H44" s="221">
        <v>12951.805</v>
      </c>
      <c r="I44" s="217">
        <v>4386.828369000001</v>
      </c>
      <c r="J44" s="221">
        <v>3535.631589</v>
      </c>
      <c r="K44" s="221">
        <v>2396.425552</v>
      </c>
      <c r="L44" s="217">
        <v>6559.996021000001</v>
      </c>
      <c r="M44" s="202">
        <v>4163.570469</v>
      </c>
      <c r="N44" s="202">
        <v>2396.425552</v>
      </c>
      <c r="O44" s="211">
        <v>9.66879365453704</v>
      </c>
      <c r="P44" s="211">
        <v>14.458566090674662</v>
      </c>
      <c r="Q44" s="211">
        <v>8.769444028279699</v>
      </c>
      <c r="R44" s="211">
        <v>13.113692420342108</v>
      </c>
      <c r="S44" s="183">
        <v>0</v>
      </c>
      <c r="T44" s="180">
        <v>0</v>
      </c>
      <c r="X44" s="181"/>
      <c r="AD44" s="182"/>
    </row>
    <row r="45" spans="1:20" ht="27.75" customHeight="1">
      <c r="A45" s="166">
        <v>2</v>
      </c>
      <c r="B45" s="167" t="s">
        <v>299</v>
      </c>
      <c r="C45" s="216">
        <v>4552.190667</v>
      </c>
      <c r="D45" s="216">
        <v>1352</v>
      </c>
      <c r="E45" s="217">
        <v>10285.939667</v>
      </c>
      <c r="F45" s="217">
        <v>280</v>
      </c>
      <c r="G45" s="217">
        <v>572</v>
      </c>
      <c r="H45" s="217">
        <v>0</v>
      </c>
      <c r="I45" s="217">
        <v>1406.93554</v>
      </c>
      <c r="J45" s="217">
        <v>1.279</v>
      </c>
      <c r="K45" s="217">
        <v>0</v>
      </c>
      <c r="L45" s="217">
        <v>1408.21454</v>
      </c>
      <c r="M45" s="201">
        <v>869.66954</v>
      </c>
      <c r="N45" s="201">
        <v>538.5450000000001</v>
      </c>
      <c r="O45" s="211">
        <v>104.06327958579882</v>
      </c>
      <c r="P45" s="211">
        <v>104.1578801775148</v>
      </c>
      <c r="Q45" s="211">
        <v>30.906779678611386</v>
      </c>
      <c r="R45" s="211">
        <v>30.934876041298292</v>
      </c>
      <c r="S45" s="170">
        <f>+S46+S48+S53</f>
        <v>645</v>
      </c>
      <c r="T45" s="170">
        <f>+T46+T48+T53</f>
        <v>953</v>
      </c>
    </row>
    <row r="46" spans="1:20" ht="27.75" customHeight="1">
      <c r="A46" s="184" t="s">
        <v>303</v>
      </c>
      <c r="B46" s="185" t="s">
        <v>348</v>
      </c>
      <c r="C46" s="216">
        <v>0</v>
      </c>
      <c r="D46" s="216">
        <v>0</v>
      </c>
      <c r="E46" s="221"/>
      <c r="F46" s="221">
        <v>0</v>
      </c>
      <c r="G46" s="221">
        <v>0</v>
      </c>
      <c r="H46" s="221">
        <v>0</v>
      </c>
      <c r="I46" s="217">
        <v>34.445</v>
      </c>
      <c r="J46" s="222"/>
      <c r="K46" s="222"/>
      <c r="L46" s="221">
        <v>34.445</v>
      </c>
      <c r="M46" s="202">
        <v>0</v>
      </c>
      <c r="N46" s="202">
        <v>34.445</v>
      </c>
      <c r="O46" s="211"/>
      <c r="P46" s="211"/>
      <c r="Q46" s="211"/>
      <c r="R46" s="211"/>
      <c r="S46" s="170"/>
      <c r="T46" s="104">
        <v>0</v>
      </c>
    </row>
    <row r="47" spans="1:19" ht="33.75" customHeight="1">
      <c r="A47" s="166" t="s">
        <v>296</v>
      </c>
      <c r="B47" s="186" t="s">
        <v>349</v>
      </c>
      <c r="C47" s="216"/>
      <c r="D47" s="216"/>
      <c r="E47" s="221"/>
      <c r="F47" s="221"/>
      <c r="G47" s="221"/>
      <c r="H47" s="221"/>
      <c r="I47" s="217">
        <v>34.445</v>
      </c>
      <c r="J47" s="222"/>
      <c r="K47" s="222"/>
      <c r="L47" s="217">
        <v>34.445</v>
      </c>
      <c r="M47" s="203"/>
      <c r="N47" s="203">
        <v>34.445</v>
      </c>
      <c r="O47" s="211"/>
      <c r="P47" s="211"/>
      <c r="Q47" s="211"/>
      <c r="R47" s="211"/>
      <c r="S47" s="170"/>
    </row>
    <row r="48" spans="1:30" s="189" customFormat="1" ht="27.75" customHeight="1">
      <c r="A48" s="184" t="s">
        <v>304</v>
      </c>
      <c r="B48" s="187" t="s">
        <v>306</v>
      </c>
      <c r="C48" s="223">
        <v>1672.7</v>
      </c>
      <c r="D48" s="223">
        <v>1212</v>
      </c>
      <c r="E48" s="221">
        <v>460.7</v>
      </c>
      <c r="F48" s="221">
        <v>140</v>
      </c>
      <c r="G48" s="221">
        <v>572</v>
      </c>
      <c r="H48" s="221">
        <v>0</v>
      </c>
      <c r="I48" s="217">
        <v>510.43854</v>
      </c>
      <c r="J48" s="224">
        <v>1.279</v>
      </c>
      <c r="K48" s="224">
        <v>0</v>
      </c>
      <c r="L48" s="221">
        <v>511.71754</v>
      </c>
      <c r="M48" s="204">
        <v>511.71754</v>
      </c>
      <c r="N48" s="204">
        <v>0</v>
      </c>
      <c r="O48" s="211">
        <v>42.11539108910891</v>
      </c>
      <c r="P48" s="211">
        <v>42.220919141914194</v>
      </c>
      <c r="Q48" s="211">
        <v>30.515845040951756</v>
      </c>
      <c r="R48" s="211">
        <v>30.59230824415615</v>
      </c>
      <c r="S48" s="188">
        <v>291</v>
      </c>
      <c r="T48" s="189">
        <v>437</v>
      </c>
      <c r="X48" s="190"/>
      <c r="AD48" s="191"/>
    </row>
    <row r="49" spans="1:19" ht="25.5" customHeight="1">
      <c r="A49" s="166" t="s">
        <v>296</v>
      </c>
      <c r="B49" s="186" t="s">
        <v>307</v>
      </c>
      <c r="C49" s="216">
        <v>140</v>
      </c>
      <c r="D49" s="216">
        <v>140</v>
      </c>
      <c r="E49" s="217"/>
      <c r="F49" s="222">
        <v>140</v>
      </c>
      <c r="G49" s="222"/>
      <c r="H49" s="222"/>
      <c r="I49" s="217">
        <v>11.62554</v>
      </c>
      <c r="J49" s="221">
        <v>1.279</v>
      </c>
      <c r="K49" s="221">
        <v>0</v>
      </c>
      <c r="L49" s="217">
        <v>12.90454</v>
      </c>
      <c r="M49" s="202">
        <v>12.90454</v>
      </c>
      <c r="N49" s="202"/>
      <c r="O49" s="211">
        <v>8.303957142857143</v>
      </c>
      <c r="P49" s="211">
        <v>9.217528571428572</v>
      </c>
      <c r="Q49" s="211">
        <v>8.303957142857143</v>
      </c>
      <c r="R49" s="211">
        <v>9.217528571428572</v>
      </c>
      <c r="S49" s="183">
        <v>0</v>
      </c>
    </row>
    <row r="50" spans="1:30" ht="33.75" customHeight="1">
      <c r="A50" s="166" t="s">
        <v>296</v>
      </c>
      <c r="B50" s="186" t="s">
        <v>327</v>
      </c>
      <c r="C50" s="216">
        <v>500</v>
      </c>
      <c r="D50" s="216">
        <v>500</v>
      </c>
      <c r="E50" s="217"/>
      <c r="F50" s="222"/>
      <c r="G50" s="222"/>
      <c r="H50" s="222"/>
      <c r="I50" s="217">
        <v>498.813</v>
      </c>
      <c r="J50" s="221"/>
      <c r="K50" s="221"/>
      <c r="L50" s="217">
        <v>498.813</v>
      </c>
      <c r="M50" s="202">
        <v>498.813</v>
      </c>
      <c r="N50" s="202"/>
      <c r="O50" s="211">
        <v>99.7626</v>
      </c>
      <c r="P50" s="211">
        <v>99.7626</v>
      </c>
      <c r="Q50" s="211">
        <v>99.7626</v>
      </c>
      <c r="R50" s="211">
        <v>99.7626</v>
      </c>
      <c r="S50" s="183"/>
      <c r="AD50" s="191"/>
    </row>
    <row r="51" spans="1:20" ht="45" customHeight="1">
      <c r="A51" s="166" t="s">
        <v>296</v>
      </c>
      <c r="B51" s="175" t="s">
        <v>321</v>
      </c>
      <c r="C51" s="216">
        <v>572</v>
      </c>
      <c r="D51" s="216">
        <v>572</v>
      </c>
      <c r="E51" s="217"/>
      <c r="F51" s="222"/>
      <c r="G51" s="222">
        <v>572</v>
      </c>
      <c r="H51" s="222"/>
      <c r="I51" s="217">
        <v>0</v>
      </c>
      <c r="J51" s="222"/>
      <c r="K51" s="222"/>
      <c r="L51" s="217">
        <v>0</v>
      </c>
      <c r="M51" s="203"/>
      <c r="N51" s="203"/>
      <c r="O51" s="211">
        <v>0</v>
      </c>
      <c r="P51" s="211">
        <v>0</v>
      </c>
      <c r="Q51" s="211">
        <v>0</v>
      </c>
      <c r="R51" s="211">
        <v>0</v>
      </c>
      <c r="S51" s="170"/>
      <c r="T51" s="104">
        <v>0</v>
      </c>
    </row>
    <row r="52" spans="1:19" ht="57" customHeight="1">
      <c r="A52" s="166" t="s">
        <v>296</v>
      </c>
      <c r="B52" s="175" t="s">
        <v>333</v>
      </c>
      <c r="C52" s="216">
        <v>460.7</v>
      </c>
      <c r="D52" s="216"/>
      <c r="E52" s="217">
        <v>460.7</v>
      </c>
      <c r="F52" s="222"/>
      <c r="G52" s="222"/>
      <c r="H52" s="222"/>
      <c r="I52" s="217">
        <v>0</v>
      </c>
      <c r="J52" s="222"/>
      <c r="K52" s="222"/>
      <c r="L52" s="217"/>
      <c r="M52" s="203"/>
      <c r="N52" s="203"/>
      <c r="O52" s="211"/>
      <c r="P52" s="211"/>
      <c r="Q52" s="211">
        <v>0</v>
      </c>
      <c r="R52" s="211">
        <v>0</v>
      </c>
      <c r="S52" s="170"/>
    </row>
    <row r="53" spans="1:20" ht="21" customHeight="1">
      <c r="A53" s="184" t="s">
        <v>305</v>
      </c>
      <c r="B53" s="185" t="s">
        <v>308</v>
      </c>
      <c r="C53" s="223">
        <v>847.552</v>
      </c>
      <c r="D53" s="223">
        <v>140</v>
      </c>
      <c r="E53" s="221">
        <v>707.552</v>
      </c>
      <c r="F53" s="221">
        <v>140</v>
      </c>
      <c r="G53" s="221">
        <v>0</v>
      </c>
      <c r="H53" s="221">
        <v>0</v>
      </c>
      <c r="I53" s="217">
        <v>862.052</v>
      </c>
      <c r="J53" s="221">
        <v>0</v>
      </c>
      <c r="K53" s="221">
        <v>0</v>
      </c>
      <c r="L53" s="221">
        <v>862.052</v>
      </c>
      <c r="M53" s="205">
        <v>357.952</v>
      </c>
      <c r="N53" s="205">
        <v>504.1</v>
      </c>
      <c r="O53" s="211">
        <v>615.7514285714286</v>
      </c>
      <c r="P53" s="211">
        <v>615.7514285714286</v>
      </c>
      <c r="Q53" s="211">
        <v>101.71080948425583</v>
      </c>
      <c r="R53" s="211">
        <v>101.71080948425583</v>
      </c>
      <c r="S53" s="170">
        <v>354</v>
      </c>
      <c r="T53" s="104">
        <v>516</v>
      </c>
    </row>
    <row r="54" spans="1:19" ht="69.75" customHeight="1">
      <c r="A54" s="166" t="s">
        <v>296</v>
      </c>
      <c r="B54" s="186" t="s">
        <v>334</v>
      </c>
      <c r="C54" s="216">
        <v>217.952</v>
      </c>
      <c r="D54" s="223"/>
      <c r="E54" s="217">
        <v>217.952</v>
      </c>
      <c r="F54" s="221"/>
      <c r="G54" s="221"/>
      <c r="H54" s="221"/>
      <c r="I54" s="217">
        <v>217.952</v>
      </c>
      <c r="J54" s="222"/>
      <c r="K54" s="222"/>
      <c r="L54" s="217">
        <v>217.952</v>
      </c>
      <c r="M54" s="206">
        <v>217.952</v>
      </c>
      <c r="N54" s="206"/>
      <c r="O54" s="211"/>
      <c r="P54" s="211"/>
      <c r="Q54" s="211">
        <v>100</v>
      </c>
      <c r="R54" s="211">
        <v>100</v>
      </c>
      <c r="S54" s="170"/>
    </row>
    <row r="55" spans="1:19" ht="36" customHeight="1">
      <c r="A55" s="166" t="s">
        <v>296</v>
      </c>
      <c r="B55" s="186" t="s">
        <v>335</v>
      </c>
      <c r="C55" s="216">
        <v>489.6</v>
      </c>
      <c r="D55" s="223"/>
      <c r="E55" s="217">
        <v>489.6</v>
      </c>
      <c r="F55" s="221"/>
      <c r="G55" s="221"/>
      <c r="H55" s="221"/>
      <c r="I55" s="217">
        <v>489.6</v>
      </c>
      <c r="J55" s="222"/>
      <c r="K55" s="222"/>
      <c r="L55" s="217">
        <v>489.6</v>
      </c>
      <c r="M55" s="206"/>
      <c r="N55" s="206">
        <v>489.6</v>
      </c>
      <c r="O55" s="211"/>
      <c r="P55" s="211"/>
      <c r="Q55" s="211">
        <v>100</v>
      </c>
      <c r="R55" s="211">
        <v>100</v>
      </c>
      <c r="S55" s="170"/>
    </row>
    <row r="56" spans="1:19" ht="102.75" customHeight="1">
      <c r="A56" s="166" t="s">
        <v>296</v>
      </c>
      <c r="B56" s="186" t="s">
        <v>350</v>
      </c>
      <c r="C56" s="216"/>
      <c r="D56" s="223"/>
      <c r="E56" s="217"/>
      <c r="F56" s="221"/>
      <c r="G56" s="221"/>
      <c r="H56" s="221"/>
      <c r="I56" s="217">
        <v>14.5</v>
      </c>
      <c r="J56" s="222"/>
      <c r="K56" s="222"/>
      <c r="L56" s="217">
        <v>14.5</v>
      </c>
      <c r="M56" s="206"/>
      <c r="N56" s="206">
        <v>14.5</v>
      </c>
      <c r="O56" s="211"/>
      <c r="P56" s="211"/>
      <c r="Q56" s="211"/>
      <c r="R56" s="211"/>
      <c r="S56" s="170"/>
    </row>
    <row r="57" spans="1:20" ht="21" customHeight="1">
      <c r="A57" s="192"/>
      <c r="B57" s="186" t="s">
        <v>322</v>
      </c>
      <c r="C57" s="216">
        <v>140</v>
      </c>
      <c r="D57" s="216">
        <v>140</v>
      </c>
      <c r="E57" s="217"/>
      <c r="F57" s="222">
        <v>140</v>
      </c>
      <c r="G57" s="222"/>
      <c r="H57" s="222"/>
      <c r="I57" s="217">
        <v>140</v>
      </c>
      <c r="J57" s="222"/>
      <c r="K57" s="222"/>
      <c r="L57" s="217">
        <v>140</v>
      </c>
      <c r="M57" s="206">
        <v>140</v>
      </c>
      <c r="N57" s="206"/>
      <c r="O57" s="211">
        <v>100</v>
      </c>
      <c r="P57" s="211">
        <v>100</v>
      </c>
      <c r="Q57" s="211">
        <v>100</v>
      </c>
      <c r="R57" s="211">
        <v>100</v>
      </c>
      <c r="S57" s="170"/>
      <c r="T57" s="104">
        <v>0</v>
      </c>
    </row>
    <row r="58" spans="1:30" s="189" customFormat="1" ht="23.25" customHeight="1">
      <c r="A58" s="193" t="s">
        <v>330</v>
      </c>
      <c r="B58" s="194" t="s">
        <v>331</v>
      </c>
      <c r="C58" s="225">
        <v>2031.9386670000001</v>
      </c>
      <c r="D58" s="225">
        <v>0</v>
      </c>
      <c r="E58" s="226">
        <v>9117.687667</v>
      </c>
      <c r="F58" s="227"/>
      <c r="G58" s="227"/>
      <c r="H58" s="227"/>
      <c r="I58" s="217">
        <v>0</v>
      </c>
      <c r="J58" s="227"/>
      <c r="K58" s="227"/>
      <c r="L58" s="226"/>
      <c r="M58" s="207"/>
      <c r="N58" s="207"/>
      <c r="O58" s="211"/>
      <c r="P58" s="211"/>
      <c r="Q58" s="211">
        <v>0</v>
      </c>
      <c r="R58" s="211">
        <v>0</v>
      </c>
      <c r="S58" s="195"/>
      <c r="X58" s="190"/>
      <c r="AD58" s="102"/>
    </row>
    <row r="59" spans="1:19" ht="45.75" customHeight="1">
      <c r="A59" s="166" t="s">
        <v>296</v>
      </c>
      <c r="B59" s="196" t="s">
        <v>332</v>
      </c>
      <c r="C59" s="216">
        <v>1889.518667</v>
      </c>
      <c r="D59" s="228"/>
      <c r="E59" s="229">
        <v>1889.518667</v>
      </c>
      <c r="F59" s="230"/>
      <c r="G59" s="230"/>
      <c r="H59" s="230"/>
      <c r="I59" s="217">
        <v>0</v>
      </c>
      <c r="J59" s="230"/>
      <c r="K59" s="230"/>
      <c r="L59" s="229"/>
      <c r="M59" s="208"/>
      <c r="N59" s="208"/>
      <c r="O59" s="211"/>
      <c r="P59" s="211"/>
      <c r="Q59" s="211">
        <v>0</v>
      </c>
      <c r="R59" s="211">
        <v>0</v>
      </c>
      <c r="S59" s="197"/>
    </row>
    <row r="60" spans="1:19" ht="24.75" customHeight="1">
      <c r="A60" s="166" t="s">
        <v>296</v>
      </c>
      <c r="B60" s="186" t="s">
        <v>351</v>
      </c>
      <c r="C60" s="216"/>
      <c r="D60" s="228"/>
      <c r="E60" s="229">
        <v>7085.749</v>
      </c>
      <c r="F60" s="230"/>
      <c r="G60" s="230"/>
      <c r="H60" s="230"/>
      <c r="I60" s="217"/>
      <c r="J60" s="230"/>
      <c r="K60" s="230"/>
      <c r="L60" s="229"/>
      <c r="M60" s="208"/>
      <c r="N60" s="208"/>
      <c r="O60" s="211"/>
      <c r="P60" s="211"/>
      <c r="Q60" s="211"/>
      <c r="R60" s="211"/>
      <c r="S60" s="197"/>
    </row>
    <row r="61" spans="1:30" ht="33" customHeight="1">
      <c r="A61" s="166" t="s">
        <v>296</v>
      </c>
      <c r="B61" s="196" t="s">
        <v>353</v>
      </c>
      <c r="C61" s="216">
        <v>142.42</v>
      </c>
      <c r="D61" s="228"/>
      <c r="E61" s="229">
        <v>142.42</v>
      </c>
      <c r="F61" s="230"/>
      <c r="G61" s="230"/>
      <c r="H61" s="230"/>
      <c r="I61" s="217">
        <v>0</v>
      </c>
      <c r="J61" s="230"/>
      <c r="K61" s="230"/>
      <c r="L61" s="229"/>
      <c r="M61" s="208"/>
      <c r="N61" s="208"/>
      <c r="O61" s="211"/>
      <c r="P61" s="211"/>
      <c r="Q61" s="211"/>
      <c r="R61" s="211"/>
      <c r="S61" s="197"/>
      <c r="AD61" s="191"/>
    </row>
    <row r="62" spans="1:30" s="120" customFormat="1" ht="24" customHeight="1">
      <c r="A62" s="198" t="s">
        <v>326</v>
      </c>
      <c r="B62" s="199" t="s">
        <v>325</v>
      </c>
      <c r="C62" s="231"/>
      <c r="D62" s="231"/>
      <c r="E62" s="232"/>
      <c r="F62" s="232"/>
      <c r="G62" s="232"/>
      <c r="H62" s="232"/>
      <c r="I62" s="233">
        <v>0</v>
      </c>
      <c r="J62" s="232"/>
      <c r="K62" s="232">
        <v>222.618577</v>
      </c>
      <c r="L62" s="233">
        <v>674.425964</v>
      </c>
      <c r="M62" s="209"/>
      <c r="N62" s="209">
        <v>674.425964</v>
      </c>
      <c r="O62" s="211"/>
      <c r="P62" s="211"/>
      <c r="Q62" s="211"/>
      <c r="R62" s="211"/>
      <c r="S62" s="200"/>
      <c r="X62" s="174"/>
      <c r="AD62" s="102"/>
    </row>
  </sheetData>
  <sheetProtection/>
  <mergeCells count="30">
    <mergeCell ref="K6:K7"/>
    <mergeCell ref="L5:L7"/>
    <mergeCell ref="L1:P1"/>
    <mergeCell ref="A3:R3"/>
    <mergeCell ref="I5:I7"/>
    <mergeCell ref="F5:H5"/>
    <mergeCell ref="O5:R5"/>
    <mergeCell ref="N6:N7"/>
    <mergeCell ref="R6:R7"/>
    <mergeCell ref="P4:R4"/>
    <mergeCell ref="G6:G7"/>
    <mergeCell ref="D6:D7"/>
    <mergeCell ref="E6:E7"/>
    <mergeCell ref="T5:T7"/>
    <mergeCell ref="S5:S7"/>
    <mergeCell ref="Q6:Q7"/>
    <mergeCell ref="M6:M7"/>
    <mergeCell ref="O6:O7"/>
    <mergeCell ref="M5:N5"/>
    <mergeCell ref="D5:E5"/>
    <mergeCell ref="A1:B1"/>
    <mergeCell ref="A5:A7"/>
    <mergeCell ref="B5:B7"/>
    <mergeCell ref="C5:C7"/>
    <mergeCell ref="A2:R2"/>
    <mergeCell ref="F6:F7"/>
    <mergeCell ref="H6:H7"/>
    <mergeCell ref="J6:J7"/>
    <mergeCell ref="P6:P7"/>
    <mergeCell ref="J5:K5"/>
  </mergeCells>
  <printOptions/>
  <pageMargins left="0.236220472440945" right="0.2" top="0.393700787401575" bottom="0.31496062992126" header="0.354330708661417" footer="0.23622047244094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H33"/>
  <sheetViews>
    <sheetView zoomScalePageLayoutView="0" workbookViewId="0" topLeftCell="A1">
      <selection activeCell="G11" sqref="G11:G12"/>
    </sheetView>
  </sheetViews>
  <sheetFormatPr defaultColWidth="9.140625" defaultRowHeight="12.75"/>
  <sheetData>
    <row r="1" spans="1:2" ht="76.5">
      <c r="A1" s="2" t="s">
        <v>6</v>
      </c>
      <c r="B1" s="3" t="s">
        <v>58</v>
      </c>
    </row>
    <row r="2" ht="12.75">
      <c r="A2" s="4"/>
    </row>
    <row r="3" ht="12.75">
      <c r="A3" s="5" t="s">
        <v>59</v>
      </c>
    </row>
    <row r="4" ht="12.75">
      <c r="A4" s="6" t="s">
        <v>9</v>
      </c>
    </row>
    <row r="5" ht="13.5" thickBot="1">
      <c r="A5" s="7" t="s">
        <v>10</v>
      </c>
    </row>
    <row r="6" spans="1:8" ht="38.25" customHeight="1" thickBot="1">
      <c r="A6" s="250" t="s">
        <v>0</v>
      </c>
      <c r="B6" s="250" t="s">
        <v>11</v>
      </c>
      <c r="C6" s="252" t="s">
        <v>60</v>
      </c>
      <c r="D6" s="253"/>
      <c r="E6" s="252" t="s">
        <v>15</v>
      </c>
      <c r="F6" s="253"/>
      <c r="G6" s="252" t="s">
        <v>61</v>
      </c>
      <c r="H6" s="253"/>
    </row>
    <row r="7" spans="1:8" ht="39" thickBot="1">
      <c r="A7" s="251"/>
      <c r="B7" s="251"/>
      <c r="C7" s="9" t="s">
        <v>62</v>
      </c>
      <c r="D7" s="9" t="s">
        <v>63</v>
      </c>
      <c r="E7" s="9" t="s">
        <v>62</v>
      </c>
      <c r="F7" s="9" t="s">
        <v>63</v>
      </c>
      <c r="G7" s="9" t="s">
        <v>62</v>
      </c>
      <c r="H7" s="18" t="s">
        <v>63</v>
      </c>
    </row>
    <row r="8" spans="1:8" ht="13.5" thickBot="1">
      <c r="A8" s="10" t="s">
        <v>4</v>
      </c>
      <c r="B8" s="10" t="s">
        <v>5</v>
      </c>
      <c r="C8" s="10">
        <v>1</v>
      </c>
      <c r="D8" s="10">
        <v>2</v>
      </c>
      <c r="E8" s="10">
        <v>3</v>
      </c>
      <c r="F8" s="10">
        <v>4</v>
      </c>
      <c r="G8" s="10" t="s">
        <v>64</v>
      </c>
      <c r="H8" s="21" t="s">
        <v>65</v>
      </c>
    </row>
    <row r="9" spans="1:8" ht="77.25" thickBot="1">
      <c r="A9" s="10"/>
      <c r="B9" s="22" t="s">
        <v>66</v>
      </c>
      <c r="C9" s="10"/>
      <c r="D9" s="10"/>
      <c r="E9" s="10"/>
      <c r="F9" s="10"/>
      <c r="G9" s="10"/>
      <c r="H9" s="21"/>
    </row>
    <row r="10" spans="1:8" ht="26.25" thickBot="1">
      <c r="A10" s="9" t="s">
        <v>17</v>
      </c>
      <c r="B10" s="22" t="s">
        <v>67</v>
      </c>
      <c r="C10" s="10"/>
      <c r="D10" s="10"/>
      <c r="E10" s="10"/>
      <c r="F10" s="10"/>
      <c r="G10" s="10"/>
      <c r="H10" s="21"/>
    </row>
    <row r="11" spans="1:8" ht="76.5">
      <c r="A11" s="254">
        <v>1</v>
      </c>
      <c r="B11" s="23" t="s">
        <v>68</v>
      </c>
      <c r="C11" s="254"/>
      <c r="D11" s="254"/>
      <c r="E11" s="254"/>
      <c r="F11" s="254"/>
      <c r="G11" s="254"/>
      <c r="H11" s="254"/>
    </row>
    <row r="12" spans="1:8" ht="39" thickBot="1">
      <c r="A12" s="255"/>
      <c r="B12" s="24" t="s">
        <v>69</v>
      </c>
      <c r="C12" s="255"/>
      <c r="D12" s="255"/>
      <c r="E12" s="255"/>
      <c r="F12" s="255"/>
      <c r="G12" s="255"/>
      <c r="H12" s="255"/>
    </row>
    <row r="13" spans="1:8" ht="63.75">
      <c r="A13" s="254">
        <v>2</v>
      </c>
      <c r="B13" s="23" t="s">
        <v>70</v>
      </c>
      <c r="C13" s="254"/>
      <c r="D13" s="254"/>
      <c r="E13" s="254"/>
      <c r="F13" s="254"/>
      <c r="G13" s="254"/>
      <c r="H13" s="254"/>
    </row>
    <row r="14" spans="1:8" ht="39" thickBot="1">
      <c r="A14" s="255"/>
      <c r="B14" s="24" t="s">
        <v>69</v>
      </c>
      <c r="C14" s="255"/>
      <c r="D14" s="255"/>
      <c r="E14" s="255"/>
      <c r="F14" s="255"/>
      <c r="G14" s="255"/>
      <c r="H14" s="255"/>
    </row>
    <row r="15" spans="1:8" ht="89.25">
      <c r="A15" s="254">
        <v>3</v>
      </c>
      <c r="B15" s="23" t="s">
        <v>71</v>
      </c>
      <c r="C15" s="254"/>
      <c r="D15" s="254"/>
      <c r="E15" s="254"/>
      <c r="F15" s="254"/>
      <c r="G15" s="254"/>
      <c r="H15" s="254"/>
    </row>
    <row r="16" spans="1:8" ht="39" thickBot="1">
      <c r="A16" s="255"/>
      <c r="B16" s="24" t="s">
        <v>69</v>
      </c>
      <c r="C16" s="255"/>
      <c r="D16" s="255"/>
      <c r="E16" s="255"/>
      <c r="F16" s="255"/>
      <c r="G16" s="255"/>
      <c r="H16" s="255"/>
    </row>
    <row r="17" spans="1:8" ht="76.5">
      <c r="A17" s="254">
        <v>4</v>
      </c>
      <c r="B17" s="23" t="s">
        <v>72</v>
      </c>
      <c r="C17" s="254"/>
      <c r="D17" s="254"/>
      <c r="E17" s="254"/>
      <c r="F17" s="254"/>
      <c r="G17" s="254"/>
      <c r="H17" s="254"/>
    </row>
    <row r="18" spans="1:8" ht="39" thickBot="1">
      <c r="A18" s="255"/>
      <c r="B18" s="24" t="s">
        <v>69</v>
      </c>
      <c r="C18" s="255"/>
      <c r="D18" s="255"/>
      <c r="E18" s="255"/>
      <c r="F18" s="255"/>
      <c r="G18" s="255"/>
      <c r="H18" s="255"/>
    </row>
    <row r="19" spans="1:8" ht="39" thickBot="1">
      <c r="A19" s="10">
        <v>5</v>
      </c>
      <c r="B19" s="24" t="s">
        <v>73</v>
      </c>
      <c r="C19" s="10"/>
      <c r="D19" s="10"/>
      <c r="E19" s="10"/>
      <c r="F19" s="10"/>
      <c r="G19" s="10"/>
      <c r="H19" s="21"/>
    </row>
    <row r="20" spans="1:8" ht="39" thickBot="1">
      <c r="A20" s="10">
        <v>6</v>
      </c>
      <c r="B20" s="24" t="s">
        <v>74</v>
      </c>
      <c r="C20" s="10"/>
      <c r="D20" s="10"/>
      <c r="E20" s="10"/>
      <c r="F20" s="10"/>
      <c r="G20" s="10"/>
      <c r="H20" s="21"/>
    </row>
    <row r="21" spans="1:8" ht="26.25" thickBot="1">
      <c r="A21" s="10">
        <v>7</v>
      </c>
      <c r="B21" s="24" t="s">
        <v>75</v>
      </c>
      <c r="C21" s="10"/>
      <c r="D21" s="10"/>
      <c r="E21" s="10"/>
      <c r="F21" s="10"/>
      <c r="G21" s="10"/>
      <c r="H21" s="21"/>
    </row>
    <row r="22" spans="1:8" ht="26.25" thickBot="1">
      <c r="A22" s="10">
        <v>8</v>
      </c>
      <c r="B22" s="24" t="s">
        <v>76</v>
      </c>
      <c r="C22" s="10"/>
      <c r="D22" s="10"/>
      <c r="E22" s="10"/>
      <c r="F22" s="10"/>
      <c r="G22" s="10"/>
      <c r="H22" s="21"/>
    </row>
    <row r="23" spans="1:8" ht="51.75" thickBot="1">
      <c r="A23" s="10">
        <v>9</v>
      </c>
      <c r="B23" s="24" t="s">
        <v>77</v>
      </c>
      <c r="C23" s="10"/>
      <c r="D23" s="10"/>
      <c r="E23" s="10"/>
      <c r="F23" s="10"/>
      <c r="G23" s="10"/>
      <c r="H23" s="21"/>
    </row>
    <row r="24" spans="1:8" ht="51.75" thickBot="1">
      <c r="A24" s="10">
        <v>10</v>
      </c>
      <c r="B24" s="24" t="s">
        <v>78</v>
      </c>
      <c r="C24" s="10"/>
      <c r="D24" s="10"/>
      <c r="E24" s="10"/>
      <c r="F24" s="10"/>
      <c r="G24" s="10"/>
      <c r="H24" s="21"/>
    </row>
    <row r="25" spans="1:8" ht="51.75" thickBot="1">
      <c r="A25" s="10">
        <v>11</v>
      </c>
      <c r="B25" s="24" t="s">
        <v>79</v>
      </c>
      <c r="C25" s="10"/>
      <c r="D25" s="10"/>
      <c r="E25" s="10"/>
      <c r="F25" s="10"/>
      <c r="G25" s="10"/>
      <c r="H25" s="21"/>
    </row>
    <row r="26" spans="1:8" ht="39" thickBot="1">
      <c r="A26" s="10">
        <v>12</v>
      </c>
      <c r="B26" s="24" t="s">
        <v>80</v>
      </c>
      <c r="C26" s="10"/>
      <c r="D26" s="10"/>
      <c r="E26" s="10"/>
      <c r="F26" s="10"/>
      <c r="G26" s="10"/>
      <c r="H26" s="21"/>
    </row>
    <row r="27" spans="1:8" ht="90" thickBot="1">
      <c r="A27" s="10">
        <v>13</v>
      </c>
      <c r="B27" s="24" t="s">
        <v>81</v>
      </c>
      <c r="C27" s="10"/>
      <c r="D27" s="10"/>
      <c r="E27" s="10"/>
      <c r="F27" s="10"/>
      <c r="G27" s="10"/>
      <c r="H27" s="21"/>
    </row>
    <row r="28" spans="1:8" ht="51">
      <c r="A28" s="254">
        <v>14</v>
      </c>
      <c r="B28" s="23" t="s">
        <v>82</v>
      </c>
      <c r="C28" s="254"/>
      <c r="D28" s="254"/>
      <c r="E28" s="254"/>
      <c r="F28" s="254"/>
      <c r="G28" s="254"/>
      <c r="H28" s="254"/>
    </row>
    <row r="29" spans="1:8" ht="39" thickBot="1">
      <c r="A29" s="255"/>
      <c r="B29" s="24" t="s">
        <v>83</v>
      </c>
      <c r="C29" s="255"/>
      <c r="D29" s="255"/>
      <c r="E29" s="255"/>
      <c r="F29" s="255"/>
      <c r="G29" s="255"/>
      <c r="H29" s="255"/>
    </row>
    <row r="30" spans="1:8" ht="77.25" thickBot="1">
      <c r="A30" s="10">
        <v>15</v>
      </c>
      <c r="B30" s="24" t="s">
        <v>84</v>
      </c>
      <c r="C30" s="10"/>
      <c r="D30" s="10"/>
      <c r="E30" s="10"/>
      <c r="F30" s="10"/>
      <c r="G30" s="10"/>
      <c r="H30" s="21"/>
    </row>
    <row r="31" spans="1:8" ht="39" thickBot="1">
      <c r="A31" s="10">
        <v>16</v>
      </c>
      <c r="B31" s="24" t="s">
        <v>85</v>
      </c>
      <c r="C31" s="10"/>
      <c r="D31" s="10"/>
      <c r="E31" s="10"/>
      <c r="F31" s="10"/>
      <c r="G31" s="10"/>
      <c r="H31" s="21"/>
    </row>
    <row r="32" spans="1:8" ht="77.25" thickBot="1">
      <c r="A32" s="10">
        <v>17</v>
      </c>
      <c r="B32" s="24" t="s">
        <v>86</v>
      </c>
      <c r="C32" s="10"/>
      <c r="D32" s="10"/>
      <c r="E32" s="10"/>
      <c r="F32" s="10"/>
      <c r="G32" s="10"/>
      <c r="H32" s="21"/>
    </row>
    <row r="33" spans="1:8" ht="26.25" thickBot="1">
      <c r="A33" s="9" t="s">
        <v>22</v>
      </c>
      <c r="B33" s="22" t="s">
        <v>87</v>
      </c>
      <c r="C33" s="10"/>
      <c r="D33" s="10"/>
      <c r="E33" s="10"/>
      <c r="F33" s="10"/>
      <c r="G33" s="10"/>
      <c r="H33" s="21"/>
    </row>
  </sheetData>
  <sheetProtection/>
  <mergeCells count="40">
    <mergeCell ref="F17:F18"/>
    <mergeCell ref="G17:G18"/>
    <mergeCell ref="H17:H18"/>
    <mergeCell ref="A28:A29"/>
    <mergeCell ref="C28:C29"/>
    <mergeCell ref="D28:D29"/>
    <mergeCell ref="E28:E29"/>
    <mergeCell ref="F28:F29"/>
    <mergeCell ref="G28:G29"/>
    <mergeCell ref="H28:H29"/>
    <mergeCell ref="A17:A18"/>
    <mergeCell ref="C17:C18"/>
    <mergeCell ref="D17:D18"/>
    <mergeCell ref="E17:E18"/>
    <mergeCell ref="H13:H14"/>
    <mergeCell ref="A15:A16"/>
    <mergeCell ref="C15:C16"/>
    <mergeCell ref="D15:D16"/>
    <mergeCell ref="E15:E16"/>
    <mergeCell ref="F15:F16"/>
    <mergeCell ref="A13:A14"/>
    <mergeCell ref="C13:C14"/>
    <mergeCell ref="C6:D6"/>
    <mergeCell ref="E6:F6"/>
    <mergeCell ref="G15:G16"/>
    <mergeCell ref="H15:H16"/>
    <mergeCell ref="D13:D14"/>
    <mergeCell ref="E13:E14"/>
    <mergeCell ref="F13:F14"/>
    <mergeCell ref="G13:G14"/>
    <mergeCell ref="G6:H6"/>
    <mergeCell ref="A11:A12"/>
    <mergeCell ref="G11:G12"/>
    <mergeCell ref="H11:H12"/>
    <mergeCell ref="C11:C12"/>
    <mergeCell ref="D11:D12"/>
    <mergeCell ref="E11:E12"/>
    <mergeCell ref="F11:F12"/>
    <mergeCell ref="A6:A7"/>
    <mergeCell ref="B6:B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E32"/>
    </sheetView>
  </sheetViews>
  <sheetFormatPr defaultColWidth="9.140625" defaultRowHeight="12.75"/>
  <sheetData>
    <row r="1" spans="1:2" ht="76.5">
      <c r="A1" s="2" t="s">
        <v>6</v>
      </c>
      <c r="B1" s="3" t="s">
        <v>88</v>
      </c>
    </row>
    <row r="2" ht="12.75">
      <c r="A2" s="26"/>
    </row>
    <row r="3" ht="12.75">
      <c r="A3" s="5" t="s">
        <v>89</v>
      </c>
    </row>
    <row r="4" ht="12.75">
      <c r="A4" s="6" t="s">
        <v>9</v>
      </c>
    </row>
    <row r="5" ht="13.5" thickBot="1">
      <c r="A5" s="7" t="s">
        <v>10</v>
      </c>
    </row>
    <row r="6" spans="1:5" ht="13.5" thickBot="1">
      <c r="A6" s="250" t="s">
        <v>0</v>
      </c>
      <c r="B6" s="250" t="s">
        <v>1</v>
      </c>
      <c r="C6" s="250" t="s">
        <v>90</v>
      </c>
      <c r="D6" s="252" t="s">
        <v>91</v>
      </c>
      <c r="E6" s="253"/>
    </row>
    <row r="7" spans="1:5" ht="25.5">
      <c r="A7" s="256"/>
      <c r="B7" s="256"/>
      <c r="C7" s="256"/>
      <c r="D7" s="250" t="s">
        <v>92</v>
      </c>
      <c r="E7" s="27" t="s">
        <v>93</v>
      </c>
    </row>
    <row r="8" spans="1:5" ht="13.5" thickBot="1">
      <c r="A8" s="251"/>
      <c r="B8" s="251"/>
      <c r="C8" s="251"/>
      <c r="D8" s="251"/>
      <c r="E8" s="18" t="s">
        <v>94</v>
      </c>
    </row>
    <row r="9" spans="1:5" ht="13.5" thickBot="1">
      <c r="A9" s="10" t="s">
        <v>4</v>
      </c>
      <c r="B9" s="10" t="s">
        <v>5</v>
      </c>
      <c r="C9" s="10" t="s">
        <v>95</v>
      </c>
      <c r="D9" s="10">
        <v>2</v>
      </c>
      <c r="E9" s="21">
        <v>3</v>
      </c>
    </row>
    <row r="10" spans="1:5" ht="64.5" thickBot="1">
      <c r="A10" s="13"/>
      <c r="B10" s="13" t="s">
        <v>30</v>
      </c>
      <c r="C10" s="14"/>
      <c r="D10" s="14"/>
      <c r="E10" s="15"/>
    </row>
    <row r="11" spans="1:5" ht="64.5" thickBot="1">
      <c r="A11" s="13" t="s">
        <v>4</v>
      </c>
      <c r="B11" s="14" t="s">
        <v>96</v>
      </c>
      <c r="C11" s="16"/>
      <c r="D11" s="16"/>
      <c r="E11" s="17"/>
    </row>
    <row r="12" spans="1:5" ht="39" thickBot="1">
      <c r="A12" s="13" t="s">
        <v>17</v>
      </c>
      <c r="B12" s="14" t="s">
        <v>33</v>
      </c>
      <c r="C12" s="14"/>
      <c r="D12" s="14"/>
      <c r="E12" s="15"/>
    </row>
    <row r="13" spans="1:5" ht="51.75" thickBot="1">
      <c r="A13" s="11">
        <v>1</v>
      </c>
      <c r="B13" s="16" t="s">
        <v>97</v>
      </c>
      <c r="C13" s="16"/>
      <c r="D13" s="16"/>
      <c r="E13" s="17"/>
    </row>
    <row r="14" spans="1:5" ht="39" thickBot="1">
      <c r="A14" s="11"/>
      <c r="B14" s="16" t="s">
        <v>98</v>
      </c>
      <c r="C14" s="16"/>
      <c r="D14" s="16"/>
      <c r="E14" s="17"/>
    </row>
    <row r="15" spans="1:5" ht="51.75" thickBot="1">
      <c r="A15" s="11" t="s">
        <v>19</v>
      </c>
      <c r="B15" s="28" t="s">
        <v>99</v>
      </c>
      <c r="C15" s="16"/>
      <c r="D15" s="16"/>
      <c r="E15" s="17"/>
    </row>
    <row r="16" spans="1:5" ht="51.75" thickBot="1">
      <c r="A16" s="11" t="s">
        <v>19</v>
      </c>
      <c r="B16" s="28" t="s">
        <v>100</v>
      </c>
      <c r="C16" s="16"/>
      <c r="D16" s="16"/>
      <c r="E16" s="17"/>
    </row>
    <row r="17" spans="1:5" ht="51.75" thickBot="1">
      <c r="A17" s="11"/>
      <c r="B17" s="16" t="s">
        <v>101</v>
      </c>
      <c r="C17" s="16"/>
      <c r="D17" s="16"/>
      <c r="E17" s="17"/>
    </row>
    <row r="18" spans="1:5" ht="77.25" thickBot="1">
      <c r="A18" s="11" t="s">
        <v>19</v>
      </c>
      <c r="B18" s="28" t="s">
        <v>102</v>
      </c>
      <c r="C18" s="16"/>
      <c r="D18" s="16"/>
      <c r="E18" s="17"/>
    </row>
    <row r="19" spans="1:5" ht="64.5" thickBot="1">
      <c r="A19" s="11" t="s">
        <v>19</v>
      </c>
      <c r="B19" s="28" t="s">
        <v>103</v>
      </c>
      <c r="C19" s="16"/>
      <c r="D19" s="16"/>
      <c r="E19" s="17"/>
    </row>
    <row r="20" spans="1:5" ht="39" thickBot="1">
      <c r="A20" s="11">
        <v>2</v>
      </c>
      <c r="B20" s="16" t="s">
        <v>104</v>
      </c>
      <c r="C20" s="16"/>
      <c r="D20" s="16"/>
      <c r="E20" s="17"/>
    </row>
    <row r="21" spans="1:5" ht="39" thickBot="1">
      <c r="A21" s="13" t="s">
        <v>22</v>
      </c>
      <c r="B21" s="14" t="s">
        <v>34</v>
      </c>
      <c r="C21" s="16"/>
      <c r="D21" s="16"/>
      <c r="E21" s="17"/>
    </row>
    <row r="22" spans="1:5" ht="13.5" thickBot="1">
      <c r="A22" s="11"/>
      <c r="B22" s="16" t="s">
        <v>105</v>
      </c>
      <c r="C22" s="16"/>
      <c r="D22" s="16"/>
      <c r="E22" s="17"/>
    </row>
    <row r="23" spans="1:5" ht="51.75" thickBot="1">
      <c r="A23" s="11">
        <v>1</v>
      </c>
      <c r="B23" s="28" t="s">
        <v>99</v>
      </c>
      <c r="C23" s="16"/>
      <c r="D23" s="16"/>
      <c r="E23" s="17"/>
    </row>
    <row r="24" spans="1:5" ht="51.75" thickBot="1">
      <c r="A24" s="11">
        <v>2</v>
      </c>
      <c r="B24" s="28" t="s">
        <v>100</v>
      </c>
      <c r="C24" s="16"/>
      <c r="D24" s="16"/>
      <c r="E24" s="17"/>
    </row>
    <row r="25" spans="1:5" ht="51.75" thickBot="1">
      <c r="A25" s="13" t="s">
        <v>26</v>
      </c>
      <c r="B25" s="14" t="s">
        <v>106</v>
      </c>
      <c r="C25" s="16"/>
      <c r="D25" s="16"/>
      <c r="E25" s="17"/>
    </row>
    <row r="26" spans="1:5" ht="77.25" thickBot="1">
      <c r="A26" s="13" t="s">
        <v>28</v>
      </c>
      <c r="B26" s="14" t="s">
        <v>36</v>
      </c>
      <c r="C26" s="16"/>
      <c r="D26" s="16"/>
      <c r="E26" s="17"/>
    </row>
    <row r="27" spans="1:5" ht="64.5" thickBot="1">
      <c r="A27" s="13" t="s">
        <v>5</v>
      </c>
      <c r="B27" s="14" t="s">
        <v>107</v>
      </c>
      <c r="C27" s="16"/>
      <c r="D27" s="16"/>
      <c r="E27" s="17"/>
    </row>
    <row r="28" spans="1:5" ht="64.5" thickBot="1">
      <c r="A28" s="13" t="s">
        <v>17</v>
      </c>
      <c r="B28" s="14" t="s">
        <v>38</v>
      </c>
      <c r="C28" s="16"/>
      <c r="D28" s="16"/>
      <c r="E28" s="17"/>
    </row>
    <row r="29" spans="1:5" ht="77.25" thickBot="1">
      <c r="A29" s="13"/>
      <c r="B29" s="16" t="s">
        <v>108</v>
      </c>
      <c r="C29" s="16"/>
      <c r="D29" s="16"/>
      <c r="E29" s="17"/>
    </row>
    <row r="30" spans="1:5" ht="90" thickBot="1">
      <c r="A30" s="13" t="s">
        <v>22</v>
      </c>
      <c r="B30" s="14" t="s">
        <v>39</v>
      </c>
      <c r="C30" s="16"/>
      <c r="D30" s="16"/>
      <c r="E30" s="17"/>
    </row>
    <row r="31" spans="1:5" ht="77.25" thickBot="1">
      <c r="A31" s="13"/>
      <c r="B31" s="16" t="s">
        <v>109</v>
      </c>
      <c r="C31" s="16"/>
      <c r="D31" s="16"/>
      <c r="E31" s="17"/>
    </row>
    <row r="32" spans="1:5" ht="77.25" thickBot="1">
      <c r="A32" s="13" t="s">
        <v>110</v>
      </c>
      <c r="B32" s="14" t="s">
        <v>111</v>
      </c>
      <c r="C32" s="16"/>
      <c r="D32" s="16"/>
      <c r="E32" s="17"/>
    </row>
  </sheetData>
  <sheetProtection/>
  <mergeCells count="5">
    <mergeCell ref="A6:A8"/>
    <mergeCell ref="B6:B8"/>
    <mergeCell ref="C6:C8"/>
    <mergeCell ref="D6:E6"/>
    <mergeCell ref="D7:D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39"/>
  <sheetViews>
    <sheetView zoomScalePageLayoutView="0" workbookViewId="0" topLeftCell="A1">
      <selection activeCell="F9" sqref="F9"/>
    </sheetView>
  </sheetViews>
  <sheetFormatPr defaultColWidth="9.140625" defaultRowHeight="12.75"/>
  <sheetData>
    <row r="1" spans="1:2" ht="76.5">
      <c r="A1" s="2" t="s">
        <v>6</v>
      </c>
      <c r="B1" s="3" t="s">
        <v>112</v>
      </c>
    </row>
    <row r="2" ht="12.75">
      <c r="A2" s="4"/>
    </row>
    <row r="3" ht="12.75">
      <c r="A3" s="5" t="s">
        <v>113</v>
      </c>
    </row>
    <row r="4" ht="12.75">
      <c r="A4" s="6" t="s">
        <v>9</v>
      </c>
    </row>
    <row r="5" ht="13.5" thickBot="1">
      <c r="A5" s="7" t="s">
        <v>10</v>
      </c>
    </row>
    <row r="6" spans="1:3" ht="13.5" thickBot="1">
      <c r="A6" s="29" t="s">
        <v>0</v>
      </c>
      <c r="B6" s="29" t="s">
        <v>1</v>
      </c>
      <c r="C6" s="30" t="s">
        <v>114</v>
      </c>
    </row>
    <row r="7" spans="1:3" ht="64.5" thickBot="1">
      <c r="A7" s="13"/>
      <c r="B7" s="13" t="s">
        <v>30</v>
      </c>
      <c r="C7" s="12"/>
    </row>
    <row r="8" spans="1:3" ht="90" thickBot="1">
      <c r="A8" s="13" t="s">
        <v>4</v>
      </c>
      <c r="B8" s="14" t="s">
        <v>115</v>
      </c>
      <c r="C8" s="12"/>
    </row>
    <row r="9" spans="1:3" ht="102.75" thickBot="1">
      <c r="A9" s="13" t="s">
        <v>5</v>
      </c>
      <c r="B9" s="14" t="s">
        <v>116</v>
      </c>
      <c r="C9" s="31"/>
    </row>
    <row r="10" spans="1:3" ht="13.5" thickBot="1">
      <c r="A10" s="11"/>
      <c r="B10" s="16" t="s">
        <v>105</v>
      </c>
      <c r="C10" s="12"/>
    </row>
    <row r="11" spans="1:3" ht="39" thickBot="1">
      <c r="A11" s="13" t="s">
        <v>17</v>
      </c>
      <c r="B11" s="14" t="s">
        <v>33</v>
      </c>
      <c r="C11" s="12"/>
    </row>
    <row r="12" spans="1:3" ht="51.75" thickBot="1">
      <c r="A12" s="11">
        <v>1</v>
      </c>
      <c r="B12" s="16" t="s">
        <v>97</v>
      </c>
      <c r="C12" s="12"/>
    </row>
    <row r="13" spans="1:3" ht="13.5" thickBot="1">
      <c r="A13" s="11"/>
      <c r="B13" s="28" t="s">
        <v>105</v>
      </c>
      <c r="C13" s="12"/>
    </row>
    <row r="14" spans="1:3" ht="51.75" thickBot="1">
      <c r="A14" s="11" t="s">
        <v>117</v>
      </c>
      <c r="B14" s="16" t="s">
        <v>99</v>
      </c>
      <c r="C14" s="12"/>
    </row>
    <row r="15" spans="1:3" ht="51.75" thickBot="1">
      <c r="A15" s="11" t="s">
        <v>118</v>
      </c>
      <c r="B15" s="16" t="s">
        <v>100</v>
      </c>
      <c r="C15" s="12"/>
    </row>
    <row r="16" spans="1:3" ht="39" thickBot="1">
      <c r="A16" s="11" t="s">
        <v>119</v>
      </c>
      <c r="B16" s="16" t="s">
        <v>120</v>
      </c>
      <c r="C16" s="12"/>
    </row>
    <row r="17" spans="1:3" ht="39" thickBot="1">
      <c r="A17" s="11" t="s">
        <v>121</v>
      </c>
      <c r="B17" s="16" t="s">
        <v>122</v>
      </c>
      <c r="C17" s="12"/>
    </row>
    <row r="18" spans="1:3" ht="64.5" thickBot="1">
      <c r="A18" s="11" t="s">
        <v>123</v>
      </c>
      <c r="B18" s="16" t="s">
        <v>124</v>
      </c>
      <c r="C18" s="12"/>
    </row>
    <row r="19" spans="1:3" ht="39" thickBot="1">
      <c r="A19" s="11" t="s">
        <v>125</v>
      </c>
      <c r="B19" s="16" t="s">
        <v>126</v>
      </c>
      <c r="C19" s="12"/>
    </row>
    <row r="20" spans="1:3" ht="39" thickBot="1">
      <c r="A20" s="11" t="s">
        <v>127</v>
      </c>
      <c r="B20" s="16" t="s">
        <v>128</v>
      </c>
      <c r="C20" s="12"/>
    </row>
    <row r="21" spans="1:3" ht="39" thickBot="1">
      <c r="A21" s="11" t="s">
        <v>129</v>
      </c>
      <c r="B21" s="16" t="s">
        <v>130</v>
      </c>
      <c r="C21" s="12"/>
    </row>
    <row r="22" spans="1:3" ht="102.75" thickBot="1">
      <c r="A22" s="11" t="s">
        <v>131</v>
      </c>
      <c r="B22" s="16" t="s">
        <v>132</v>
      </c>
      <c r="C22" s="12"/>
    </row>
    <row r="23" spans="1:3" ht="39" thickBot="1">
      <c r="A23" s="11" t="s">
        <v>133</v>
      </c>
      <c r="B23" s="16" t="s">
        <v>134</v>
      </c>
      <c r="C23" s="12"/>
    </row>
    <row r="24" spans="1:3" ht="39" thickBot="1">
      <c r="A24" s="11">
        <v>2</v>
      </c>
      <c r="B24" s="16" t="s">
        <v>104</v>
      </c>
      <c r="C24" s="12"/>
    </row>
    <row r="25" spans="1:3" ht="39" thickBot="1">
      <c r="A25" s="13" t="s">
        <v>22</v>
      </c>
      <c r="B25" s="14" t="s">
        <v>34</v>
      </c>
      <c r="C25" s="12"/>
    </row>
    <row r="26" spans="1:3" ht="13.5" thickBot="1">
      <c r="A26" s="11"/>
      <c r="B26" s="28" t="s">
        <v>105</v>
      </c>
      <c r="C26" s="12"/>
    </row>
    <row r="27" spans="1:3" ht="51.75" thickBot="1">
      <c r="A27" s="11">
        <v>1</v>
      </c>
      <c r="B27" s="16" t="s">
        <v>99</v>
      </c>
      <c r="C27" s="12"/>
    </row>
    <row r="28" spans="1:3" ht="51.75" thickBot="1">
      <c r="A28" s="11">
        <v>2</v>
      </c>
      <c r="B28" s="16" t="s">
        <v>100</v>
      </c>
      <c r="C28" s="12"/>
    </row>
    <row r="29" spans="1:3" ht="39" thickBot="1">
      <c r="A29" s="11">
        <v>3</v>
      </c>
      <c r="B29" s="16" t="s">
        <v>120</v>
      </c>
      <c r="C29" s="12"/>
    </row>
    <row r="30" spans="1:3" ht="39" thickBot="1">
      <c r="A30" s="11">
        <v>4</v>
      </c>
      <c r="B30" s="16" t="s">
        <v>122</v>
      </c>
      <c r="C30" s="17"/>
    </row>
    <row r="31" spans="1:3" ht="64.5" thickBot="1">
      <c r="A31" s="11">
        <v>5</v>
      </c>
      <c r="B31" s="16" t="s">
        <v>124</v>
      </c>
      <c r="C31" s="17"/>
    </row>
    <row r="32" spans="1:3" ht="39" thickBot="1">
      <c r="A32" s="11">
        <v>6</v>
      </c>
      <c r="B32" s="16" t="s">
        <v>126</v>
      </c>
      <c r="C32" s="17"/>
    </row>
    <row r="33" spans="1:3" ht="39" thickBot="1">
      <c r="A33" s="11">
        <v>7</v>
      </c>
      <c r="B33" s="16" t="s">
        <v>128</v>
      </c>
      <c r="C33" s="17"/>
    </row>
    <row r="34" spans="1:3" ht="39" thickBot="1">
      <c r="A34" s="11">
        <v>8</v>
      </c>
      <c r="B34" s="16" t="s">
        <v>130</v>
      </c>
      <c r="C34" s="17"/>
    </row>
    <row r="35" spans="1:3" ht="102.75" thickBot="1">
      <c r="A35" s="11">
        <v>9</v>
      </c>
      <c r="B35" s="16" t="s">
        <v>132</v>
      </c>
      <c r="C35" s="17"/>
    </row>
    <row r="36" spans="1:3" ht="39" thickBot="1">
      <c r="A36" s="11">
        <v>10</v>
      </c>
      <c r="B36" s="16" t="s">
        <v>134</v>
      </c>
      <c r="C36" s="17"/>
    </row>
    <row r="37" spans="1:3" ht="51.75" thickBot="1">
      <c r="A37" s="13" t="s">
        <v>26</v>
      </c>
      <c r="B37" s="14" t="s">
        <v>135</v>
      </c>
      <c r="C37" s="17"/>
    </row>
    <row r="38" spans="1:3" ht="77.25" thickBot="1">
      <c r="A38" s="13" t="s">
        <v>28</v>
      </c>
      <c r="B38" s="14" t="s">
        <v>136</v>
      </c>
      <c r="C38" s="17"/>
    </row>
    <row r="39" spans="1:3" ht="77.25" thickBot="1">
      <c r="A39" s="13" t="s">
        <v>110</v>
      </c>
      <c r="B39" s="14" t="s">
        <v>111</v>
      </c>
      <c r="C39" s="17"/>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18"/>
  <sheetViews>
    <sheetView zoomScalePageLayoutView="0" workbookViewId="0" topLeftCell="A1">
      <selection activeCell="J10" sqref="J10"/>
    </sheetView>
  </sheetViews>
  <sheetFormatPr defaultColWidth="9.140625" defaultRowHeight="12.75"/>
  <sheetData>
    <row r="1" spans="1:2" ht="76.5">
      <c r="A1" s="2" t="s">
        <v>6</v>
      </c>
      <c r="B1" s="3" t="s">
        <v>137</v>
      </c>
    </row>
    <row r="2" ht="12.75">
      <c r="A2" s="26"/>
    </row>
    <row r="3" ht="12.75">
      <c r="A3" s="5" t="s">
        <v>138</v>
      </c>
    </row>
    <row r="4" ht="12.75">
      <c r="A4" s="6" t="s">
        <v>9</v>
      </c>
    </row>
    <row r="5" ht="13.5" thickBot="1">
      <c r="A5" s="7" t="s">
        <v>10</v>
      </c>
    </row>
    <row r="6" spans="1:11" ht="101.25" customHeight="1" thickBot="1">
      <c r="A6" s="254" t="s">
        <v>0</v>
      </c>
      <c r="B6" s="254" t="s">
        <v>139</v>
      </c>
      <c r="C6" s="254" t="s">
        <v>140</v>
      </c>
      <c r="D6" s="254" t="s">
        <v>141</v>
      </c>
      <c r="E6" s="254" t="s">
        <v>142</v>
      </c>
      <c r="F6" s="254" t="s">
        <v>143</v>
      </c>
      <c r="G6" s="254" t="s">
        <v>144</v>
      </c>
      <c r="H6" s="257" t="s">
        <v>145</v>
      </c>
      <c r="I6" s="258"/>
      <c r="J6" s="259"/>
      <c r="K6" s="254" t="s">
        <v>146</v>
      </c>
    </row>
    <row r="7" spans="1:11" ht="39" thickBot="1">
      <c r="A7" s="255"/>
      <c r="B7" s="255"/>
      <c r="C7" s="255"/>
      <c r="D7" s="255"/>
      <c r="E7" s="255"/>
      <c r="F7" s="255"/>
      <c r="G7" s="255"/>
      <c r="H7" s="10" t="s">
        <v>147</v>
      </c>
      <c r="I7" s="10" t="s">
        <v>148</v>
      </c>
      <c r="J7" s="10" t="s">
        <v>149</v>
      </c>
      <c r="K7" s="255"/>
    </row>
    <row r="8" spans="1:11" ht="13.5" thickBot="1">
      <c r="A8" s="10" t="s">
        <v>4</v>
      </c>
      <c r="B8" s="10" t="s">
        <v>5</v>
      </c>
      <c r="C8" s="10">
        <v>1</v>
      </c>
      <c r="D8" s="10">
        <v>2</v>
      </c>
      <c r="E8" s="10">
        <v>3</v>
      </c>
      <c r="F8" s="10">
        <v>4</v>
      </c>
      <c r="G8" s="10">
        <v>5</v>
      </c>
      <c r="H8" s="10">
        <v>6</v>
      </c>
      <c r="I8" s="10">
        <v>7</v>
      </c>
      <c r="J8" s="10">
        <v>8</v>
      </c>
      <c r="K8" s="21">
        <v>9</v>
      </c>
    </row>
    <row r="9" spans="1:11" ht="26.25" thickBot="1">
      <c r="A9" s="9"/>
      <c r="B9" s="9" t="s">
        <v>147</v>
      </c>
      <c r="C9" s="9"/>
      <c r="D9" s="9"/>
      <c r="E9" s="9"/>
      <c r="F9" s="13"/>
      <c r="G9" s="13"/>
      <c r="H9" s="9"/>
      <c r="I9" s="9"/>
      <c r="J9" s="9"/>
      <c r="K9" s="18"/>
    </row>
    <row r="10" spans="1:11" ht="51.75" thickBot="1">
      <c r="A10" s="9" t="s">
        <v>17</v>
      </c>
      <c r="B10" s="22" t="s">
        <v>150</v>
      </c>
      <c r="C10" s="9"/>
      <c r="D10" s="9"/>
      <c r="E10" s="9"/>
      <c r="F10" s="13"/>
      <c r="G10" s="13"/>
      <c r="H10" s="9"/>
      <c r="I10" s="9"/>
      <c r="J10" s="9"/>
      <c r="K10" s="18"/>
    </row>
    <row r="11" spans="1:11" ht="26.25" thickBot="1">
      <c r="A11" s="10">
        <v>1</v>
      </c>
      <c r="B11" s="24" t="s">
        <v>151</v>
      </c>
      <c r="C11" s="10"/>
      <c r="D11" s="10"/>
      <c r="E11" s="10"/>
      <c r="F11" s="11"/>
      <c r="G11" s="11"/>
      <c r="H11" s="10"/>
      <c r="I11" s="10"/>
      <c r="J11" s="10"/>
      <c r="K11" s="21"/>
    </row>
    <row r="12" spans="1:11" ht="26.25" thickBot="1">
      <c r="A12" s="10">
        <v>2</v>
      </c>
      <c r="B12" s="24" t="s">
        <v>152</v>
      </c>
      <c r="C12" s="10"/>
      <c r="D12" s="10"/>
      <c r="E12" s="10"/>
      <c r="F12" s="11"/>
      <c r="G12" s="11"/>
      <c r="H12" s="10"/>
      <c r="I12" s="10"/>
      <c r="J12" s="10"/>
      <c r="K12" s="21"/>
    </row>
    <row r="13" spans="1:11" ht="13.5" thickBot="1">
      <c r="A13" s="10" t="s">
        <v>153</v>
      </c>
      <c r="B13" s="24" t="s">
        <v>153</v>
      </c>
      <c r="C13" s="10"/>
      <c r="D13" s="10"/>
      <c r="E13" s="10"/>
      <c r="F13" s="11"/>
      <c r="G13" s="11"/>
      <c r="H13" s="10"/>
      <c r="I13" s="10"/>
      <c r="J13" s="10"/>
      <c r="K13" s="21"/>
    </row>
    <row r="14" spans="1:11" ht="51.75" thickBot="1">
      <c r="A14" s="9" t="s">
        <v>22</v>
      </c>
      <c r="B14" s="22" t="s">
        <v>143</v>
      </c>
      <c r="C14" s="9"/>
      <c r="D14" s="9"/>
      <c r="E14" s="9"/>
      <c r="F14" s="13"/>
      <c r="G14" s="13"/>
      <c r="H14" s="9"/>
      <c r="I14" s="9"/>
      <c r="J14" s="9"/>
      <c r="K14" s="18"/>
    </row>
    <row r="15" spans="1:11" ht="77.25" thickBot="1">
      <c r="A15" s="9" t="s">
        <v>26</v>
      </c>
      <c r="B15" s="22" t="s">
        <v>144</v>
      </c>
      <c r="C15" s="9"/>
      <c r="D15" s="9"/>
      <c r="E15" s="9"/>
      <c r="F15" s="13"/>
      <c r="G15" s="13"/>
      <c r="H15" s="9"/>
      <c r="I15" s="9"/>
      <c r="J15" s="9"/>
      <c r="K15" s="18"/>
    </row>
    <row r="16" spans="1:11" ht="102.75" thickBot="1">
      <c r="A16" s="9" t="s">
        <v>28</v>
      </c>
      <c r="B16" s="22" t="s">
        <v>154</v>
      </c>
      <c r="C16" s="9"/>
      <c r="D16" s="9"/>
      <c r="E16" s="9"/>
      <c r="F16" s="13"/>
      <c r="G16" s="13"/>
      <c r="H16" s="9"/>
      <c r="I16" s="9"/>
      <c r="J16" s="9"/>
      <c r="K16" s="18"/>
    </row>
    <row r="17" spans="1:11" ht="102.75" thickBot="1">
      <c r="A17" s="9" t="s">
        <v>155</v>
      </c>
      <c r="B17" s="22" t="s">
        <v>146</v>
      </c>
      <c r="C17" s="9"/>
      <c r="D17" s="9"/>
      <c r="E17" s="9"/>
      <c r="F17" s="13"/>
      <c r="G17" s="13"/>
      <c r="H17" s="9"/>
      <c r="I17" s="9"/>
      <c r="J17" s="9"/>
      <c r="K17" s="18"/>
    </row>
    <row r="18" ht="12.75">
      <c r="A18" s="26"/>
    </row>
  </sheetData>
  <sheetProtection/>
  <mergeCells count="9">
    <mergeCell ref="K6:K7"/>
    <mergeCell ref="E6:E7"/>
    <mergeCell ref="F6:F7"/>
    <mergeCell ref="G6:G7"/>
    <mergeCell ref="H6:J6"/>
    <mergeCell ref="A6:A7"/>
    <mergeCell ref="B6:B7"/>
    <mergeCell ref="C6:C7"/>
    <mergeCell ref="D6:D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O13"/>
    </sheetView>
  </sheetViews>
  <sheetFormatPr defaultColWidth="9.140625" defaultRowHeight="12.75"/>
  <sheetData>
    <row r="1" spans="1:2" ht="76.5">
      <c r="A1" s="2" t="s">
        <v>6</v>
      </c>
      <c r="B1" s="3" t="s">
        <v>156</v>
      </c>
    </row>
    <row r="2" ht="12.75">
      <c r="A2" s="26"/>
    </row>
    <row r="3" ht="12.75">
      <c r="A3" s="5" t="s">
        <v>157</v>
      </c>
    </row>
    <row r="4" ht="12.75">
      <c r="A4" s="6" t="s">
        <v>9</v>
      </c>
    </row>
    <row r="5" ht="13.5" thickBot="1">
      <c r="A5" s="7" t="s">
        <v>10</v>
      </c>
    </row>
    <row r="6" spans="1:15" ht="13.5" thickBot="1">
      <c r="A6" s="254" t="s">
        <v>0</v>
      </c>
      <c r="B6" s="254" t="s">
        <v>139</v>
      </c>
      <c r="C6" s="254" t="s">
        <v>147</v>
      </c>
      <c r="D6" s="257" t="s">
        <v>158</v>
      </c>
      <c r="E6" s="258"/>
      <c r="F6" s="258"/>
      <c r="G6" s="258"/>
      <c r="H6" s="258"/>
      <c r="I6" s="258"/>
      <c r="J6" s="258"/>
      <c r="K6" s="258"/>
      <c r="L6" s="258"/>
      <c r="M6" s="258"/>
      <c r="N6" s="258"/>
      <c r="O6" s="259"/>
    </row>
    <row r="7" spans="1:15" ht="24.75" customHeight="1" thickBot="1">
      <c r="A7" s="260"/>
      <c r="B7" s="260"/>
      <c r="C7" s="260"/>
      <c r="D7" s="254" t="s">
        <v>159</v>
      </c>
      <c r="E7" s="254" t="s">
        <v>160</v>
      </c>
      <c r="F7" s="254" t="s">
        <v>161</v>
      </c>
      <c r="G7" s="254" t="s">
        <v>162</v>
      </c>
      <c r="H7" s="254" t="s">
        <v>163</v>
      </c>
      <c r="I7" s="254" t="s">
        <v>164</v>
      </c>
      <c r="J7" s="254" t="s">
        <v>165</v>
      </c>
      <c r="K7" s="254" t="s">
        <v>166</v>
      </c>
      <c r="L7" s="257" t="s">
        <v>158</v>
      </c>
      <c r="M7" s="259"/>
      <c r="N7" s="254" t="s">
        <v>167</v>
      </c>
      <c r="O7" s="254" t="s">
        <v>168</v>
      </c>
    </row>
    <row r="8" spans="1:15" ht="115.5" thickBot="1">
      <c r="A8" s="255"/>
      <c r="B8" s="255"/>
      <c r="C8" s="255"/>
      <c r="D8" s="255"/>
      <c r="E8" s="255"/>
      <c r="F8" s="255"/>
      <c r="G8" s="255"/>
      <c r="H8" s="255"/>
      <c r="I8" s="255"/>
      <c r="J8" s="255"/>
      <c r="K8" s="255"/>
      <c r="L8" s="10" t="s">
        <v>169</v>
      </c>
      <c r="M8" s="10" t="s">
        <v>170</v>
      </c>
      <c r="N8" s="255"/>
      <c r="O8" s="255"/>
    </row>
    <row r="9" spans="1:15" ht="13.5" thickBot="1">
      <c r="A9" s="10" t="s">
        <v>4</v>
      </c>
      <c r="B9" s="10" t="s">
        <v>5</v>
      </c>
      <c r="C9" s="10">
        <v>1</v>
      </c>
      <c r="D9" s="10">
        <v>2</v>
      </c>
      <c r="E9" s="10">
        <v>3</v>
      </c>
      <c r="F9" s="10">
        <v>4</v>
      </c>
      <c r="G9" s="10">
        <v>5</v>
      </c>
      <c r="H9" s="10">
        <v>6</v>
      </c>
      <c r="I9" s="10">
        <v>7</v>
      </c>
      <c r="J9" s="10">
        <v>8</v>
      </c>
      <c r="K9" s="10">
        <v>9</v>
      </c>
      <c r="L9" s="10">
        <v>10</v>
      </c>
      <c r="M9" s="10">
        <v>11</v>
      </c>
      <c r="N9" s="10">
        <v>12</v>
      </c>
      <c r="O9" s="21">
        <v>13</v>
      </c>
    </row>
    <row r="10" spans="1:15" ht="26.25" thickBot="1">
      <c r="A10" s="9"/>
      <c r="B10" s="9" t="s">
        <v>147</v>
      </c>
      <c r="C10" s="9"/>
      <c r="D10" s="9"/>
      <c r="E10" s="9"/>
      <c r="F10" s="9"/>
      <c r="G10" s="9"/>
      <c r="H10" s="9"/>
      <c r="I10" s="9"/>
      <c r="J10" s="9"/>
      <c r="K10" s="9"/>
      <c r="L10" s="9"/>
      <c r="M10" s="9"/>
      <c r="N10" s="9"/>
      <c r="O10" s="18"/>
    </row>
    <row r="11" spans="1:15" ht="26.25" thickBot="1">
      <c r="A11" s="10">
        <v>1</v>
      </c>
      <c r="B11" s="24" t="s">
        <v>151</v>
      </c>
      <c r="C11" s="10"/>
      <c r="D11" s="10"/>
      <c r="E11" s="10"/>
      <c r="F11" s="10"/>
      <c r="G11" s="10"/>
      <c r="H11" s="10"/>
      <c r="I11" s="10"/>
      <c r="J11" s="10"/>
      <c r="K11" s="10"/>
      <c r="L11" s="10"/>
      <c r="M11" s="10"/>
      <c r="N11" s="10"/>
      <c r="O11" s="21"/>
    </row>
    <row r="12" spans="1:15" ht="26.25" thickBot="1">
      <c r="A12" s="10">
        <v>2</v>
      </c>
      <c r="B12" s="24" t="s">
        <v>152</v>
      </c>
      <c r="C12" s="10"/>
      <c r="D12" s="10"/>
      <c r="E12" s="10"/>
      <c r="F12" s="10"/>
      <c r="G12" s="10"/>
      <c r="H12" s="10"/>
      <c r="I12" s="10"/>
      <c r="J12" s="10"/>
      <c r="K12" s="10"/>
      <c r="L12" s="10"/>
      <c r="M12" s="10"/>
      <c r="N12" s="10"/>
      <c r="O12" s="21"/>
    </row>
    <row r="13" spans="1:15" ht="13.5" thickBot="1">
      <c r="A13" s="10" t="s">
        <v>153</v>
      </c>
      <c r="B13" s="24" t="s">
        <v>153</v>
      </c>
      <c r="C13" s="10"/>
      <c r="D13" s="10"/>
      <c r="E13" s="10"/>
      <c r="F13" s="10"/>
      <c r="G13" s="10"/>
      <c r="H13" s="10"/>
      <c r="I13" s="10"/>
      <c r="J13" s="10"/>
      <c r="K13" s="10"/>
      <c r="L13" s="10"/>
      <c r="M13" s="10"/>
      <c r="N13" s="10"/>
      <c r="O13" s="21"/>
    </row>
  </sheetData>
  <sheetProtection/>
  <mergeCells count="15">
    <mergeCell ref="E7:E8"/>
    <mergeCell ref="F7:F8"/>
    <mergeCell ref="G7:G8"/>
    <mergeCell ref="H7:H8"/>
    <mergeCell ref="I7:I8"/>
    <mergeCell ref="O7:O8"/>
    <mergeCell ref="J7:J8"/>
    <mergeCell ref="K7:K8"/>
    <mergeCell ref="L7:M7"/>
    <mergeCell ref="N7:N8"/>
    <mergeCell ref="A6:A8"/>
    <mergeCell ref="B6:B8"/>
    <mergeCell ref="C6:C8"/>
    <mergeCell ref="D6:O6"/>
    <mergeCell ref="D7:D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O13"/>
    </sheetView>
  </sheetViews>
  <sheetFormatPr defaultColWidth="9.140625" defaultRowHeight="12.75"/>
  <sheetData>
    <row r="1" spans="1:2" ht="76.5">
      <c r="A1" s="2" t="s">
        <v>6</v>
      </c>
      <c r="B1" s="3" t="s">
        <v>171</v>
      </c>
    </row>
    <row r="2" ht="12.75">
      <c r="A2" s="26"/>
    </row>
    <row r="3" ht="12.75">
      <c r="A3" s="5" t="s">
        <v>172</v>
      </c>
    </row>
    <row r="4" ht="12.75">
      <c r="A4" s="6" t="s">
        <v>9</v>
      </c>
    </row>
    <row r="5" ht="13.5" thickBot="1">
      <c r="A5" s="7" t="s">
        <v>10</v>
      </c>
    </row>
    <row r="6" spans="1:15" ht="13.5" thickBot="1">
      <c r="A6" s="254" t="s">
        <v>0</v>
      </c>
      <c r="B6" s="254" t="s">
        <v>139</v>
      </c>
      <c r="C6" s="254" t="s">
        <v>147</v>
      </c>
      <c r="D6" s="257" t="s">
        <v>158</v>
      </c>
      <c r="E6" s="258"/>
      <c r="F6" s="258"/>
      <c r="G6" s="258"/>
      <c r="H6" s="258"/>
      <c r="I6" s="258"/>
      <c r="J6" s="258"/>
      <c r="K6" s="258"/>
      <c r="L6" s="258"/>
      <c r="M6" s="258"/>
      <c r="N6" s="258"/>
      <c r="O6" s="259"/>
    </row>
    <row r="7" spans="1:15" ht="24.75" customHeight="1" thickBot="1">
      <c r="A7" s="260"/>
      <c r="B7" s="260"/>
      <c r="C7" s="260"/>
      <c r="D7" s="254" t="s">
        <v>159</v>
      </c>
      <c r="E7" s="254" t="s">
        <v>160</v>
      </c>
      <c r="F7" s="254" t="s">
        <v>161</v>
      </c>
      <c r="G7" s="254" t="s">
        <v>162</v>
      </c>
      <c r="H7" s="254" t="s">
        <v>163</v>
      </c>
      <c r="I7" s="254" t="s">
        <v>164</v>
      </c>
      <c r="J7" s="254" t="s">
        <v>165</v>
      </c>
      <c r="K7" s="254" t="s">
        <v>166</v>
      </c>
      <c r="L7" s="257" t="s">
        <v>158</v>
      </c>
      <c r="M7" s="259"/>
      <c r="N7" s="254" t="s">
        <v>167</v>
      </c>
      <c r="O7" s="254" t="s">
        <v>168</v>
      </c>
    </row>
    <row r="8" spans="1:15" ht="115.5" thickBot="1">
      <c r="A8" s="255"/>
      <c r="B8" s="255"/>
      <c r="C8" s="255"/>
      <c r="D8" s="255"/>
      <c r="E8" s="255"/>
      <c r="F8" s="255"/>
      <c r="G8" s="255"/>
      <c r="H8" s="255"/>
      <c r="I8" s="255"/>
      <c r="J8" s="255"/>
      <c r="K8" s="255"/>
      <c r="L8" s="10" t="s">
        <v>169</v>
      </c>
      <c r="M8" s="10" t="s">
        <v>170</v>
      </c>
      <c r="N8" s="255"/>
      <c r="O8" s="255"/>
    </row>
    <row r="9" spans="1:15" ht="13.5" thickBot="1">
      <c r="A9" s="10" t="s">
        <v>4</v>
      </c>
      <c r="B9" s="10" t="s">
        <v>5</v>
      </c>
      <c r="C9" s="10">
        <v>1</v>
      </c>
      <c r="D9" s="10">
        <v>2</v>
      </c>
      <c r="E9" s="10">
        <v>3</v>
      </c>
      <c r="F9" s="10">
        <v>4</v>
      </c>
      <c r="G9" s="10">
        <v>5</v>
      </c>
      <c r="H9" s="10">
        <v>6</v>
      </c>
      <c r="I9" s="10">
        <v>7</v>
      </c>
      <c r="J9" s="10">
        <v>8</v>
      </c>
      <c r="K9" s="10">
        <v>9</v>
      </c>
      <c r="L9" s="10">
        <v>10</v>
      </c>
      <c r="M9" s="10">
        <v>11</v>
      </c>
      <c r="N9" s="10">
        <v>12</v>
      </c>
      <c r="O9" s="21">
        <v>13</v>
      </c>
    </row>
    <row r="10" spans="1:15" ht="26.25" thickBot="1">
      <c r="A10" s="9"/>
      <c r="B10" s="9" t="s">
        <v>147</v>
      </c>
      <c r="C10" s="9"/>
      <c r="D10" s="9"/>
      <c r="E10" s="9"/>
      <c r="F10" s="9"/>
      <c r="G10" s="9"/>
      <c r="H10" s="9"/>
      <c r="I10" s="9"/>
      <c r="J10" s="9"/>
      <c r="K10" s="9"/>
      <c r="L10" s="9"/>
      <c r="M10" s="9"/>
      <c r="N10" s="9"/>
      <c r="O10" s="18"/>
    </row>
    <row r="11" spans="1:15" ht="26.25" thickBot="1">
      <c r="A11" s="10">
        <v>1</v>
      </c>
      <c r="B11" s="24" t="s">
        <v>151</v>
      </c>
      <c r="C11" s="9"/>
      <c r="D11" s="9"/>
      <c r="E11" s="9"/>
      <c r="F11" s="9"/>
      <c r="G11" s="9"/>
      <c r="H11" s="9"/>
      <c r="I11" s="9"/>
      <c r="J11" s="9"/>
      <c r="K11" s="9"/>
      <c r="L11" s="9"/>
      <c r="M11" s="9"/>
      <c r="N11" s="9"/>
      <c r="O11" s="18"/>
    </row>
    <row r="12" spans="1:15" ht="26.25" thickBot="1">
      <c r="A12" s="10">
        <v>2</v>
      </c>
      <c r="B12" s="24" t="s">
        <v>152</v>
      </c>
      <c r="C12" s="10"/>
      <c r="D12" s="10"/>
      <c r="E12" s="10"/>
      <c r="F12" s="10"/>
      <c r="G12" s="10"/>
      <c r="H12" s="10"/>
      <c r="I12" s="10"/>
      <c r="J12" s="10"/>
      <c r="K12" s="10"/>
      <c r="L12" s="10"/>
      <c r="M12" s="10"/>
      <c r="N12" s="10"/>
      <c r="O12" s="21"/>
    </row>
    <row r="13" spans="1:15" ht="13.5" thickBot="1">
      <c r="A13" s="10" t="s">
        <v>153</v>
      </c>
      <c r="B13" s="24" t="s">
        <v>153</v>
      </c>
      <c r="C13" s="10"/>
      <c r="D13" s="10"/>
      <c r="E13" s="10"/>
      <c r="F13" s="10"/>
      <c r="G13" s="10"/>
      <c r="H13" s="10"/>
      <c r="I13" s="10"/>
      <c r="J13" s="10"/>
      <c r="K13" s="10"/>
      <c r="L13" s="10"/>
      <c r="M13" s="10"/>
      <c r="N13" s="10"/>
      <c r="O13" s="21"/>
    </row>
  </sheetData>
  <sheetProtection/>
  <mergeCells count="15">
    <mergeCell ref="E7:E8"/>
    <mergeCell ref="F7:F8"/>
    <mergeCell ref="G7:G8"/>
    <mergeCell ref="H7:H8"/>
    <mergeCell ref="I7:I8"/>
    <mergeCell ref="O7:O8"/>
    <mergeCell ref="J7:J8"/>
    <mergeCell ref="K7:K8"/>
    <mergeCell ref="L7:M7"/>
    <mergeCell ref="N7:N8"/>
    <mergeCell ref="A6:A8"/>
    <mergeCell ref="B6:B8"/>
    <mergeCell ref="C6:C8"/>
    <mergeCell ref="D6:O6"/>
    <mergeCell ref="D7:D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J15"/>
    </sheetView>
  </sheetViews>
  <sheetFormatPr defaultColWidth="9.140625" defaultRowHeight="12.75"/>
  <sheetData>
    <row r="1" spans="1:2" ht="76.5">
      <c r="A1" s="2" t="s">
        <v>6</v>
      </c>
      <c r="B1" s="3" t="s">
        <v>173</v>
      </c>
    </row>
    <row r="2" ht="12.75">
      <c r="A2" s="26"/>
    </row>
    <row r="3" ht="12.75">
      <c r="A3" s="5"/>
    </row>
    <row r="4" ht="12.75">
      <c r="A4" s="5" t="s">
        <v>174</v>
      </c>
    </row>
    <row r="5" ht="12.75">
      <c r="A5" s="6" t="s">
        <v>9</v>
      </c>
    </row>
    <row r="6" ht="13.5" thickBot="1">
      <c r="A6" s="7" t="s">
        <v>10</v>
      </c>
    </row>
    <row r="7" spans="1:10" ht="25.5" customHeight="1" thickBot="1">
      <c r="A7" s="261" t="s">
        <v>175</v>
      </c>
      <c r="B7" s="261" t="s">
        <v>176</v>
      </c>
      <c r="C7" s="261" t="s">
        <v>177</v>
      </c>
      <c r="D7" s="264" t="s">
        <v>178</v>
      </c>
      <c r="E7" s="265"/>
      <c r="F7" s="266"/>
      <c r="G7" s="261" t="s">
        <v>179</v>
      </c>
      <c r="H7" s="261" t="s">
        <v>180</v>
      </c>
      <c r="I7" s="261" t="s">
        <v>29</v>
      </c>
      <c r="J7" s="261" t="s">
        <v>181</v>
      </c>
    </row>
    <row r="8" spans="1:10" ht="13.5" thickBot="1">
      <c r="A8" s="262"/>
      <c r="B8" s="262"/>
      <c r="C8" s="262"/>
      <c r="D8" s="261" t="s">
        <v>182</v>
      </c>
      <c r="E8" s="267" t="s">
        <v>91</v>
      </c>
      <c r="F8" s="268"/>
      <c r="G8" s="262"/>
      <c r="H8" s="262"/>
      <c r="I8" s="262"/>
      <c r="J8" s="262"/>
    </row>
    <row r="9" spans="1:10" ht="77.25" thickBot="1">
      <c r="A9" s="263"/>
      <c r="B9" s="263"/>
      <c r="C9" s="263"/>
      <c r="D9" s="263"/>
      <c r="E9" s="33" t="s">
        <v>183</v>
      </c>
      <c r="F9" s="33" t="s">
        <v>184</v>
      </c>
      <c r="G9" s="263"/>
      <c r="H9" s="263"/>
      <c r="I9" s="263"/>
      <c r="J9" s="263"/>
    </row>
    <row r="10" spans="1:10" ht="13.5" thickBot="1">
      <c r="A10" s="34" t="s">
        <v>4</v>
      </c>
      <c r="B10" s="34" t="s">
        <v>5</v>
      </c>
      <c r="C10" s="34">
        <v>1</v>
      </c>
      <c r="D10" s="34">
        <v>2</v>
      </c>
      <c r="E10" s="34">
        <v>3</v>
      </c>
      <c r="F10" s="34">
        <v>4</v>
      </c>
      <c r="G10" s="34">
        <v>5</v>
      </c>
      <c r="H10" s="34">
        <v>6</v>
      </c>
      <c r="I10" s="34">
        <v>7</v>
      </c>
      <c r="J10" s="35">
        <v>8</v>
      </c>
    </row>
    <row r="11" spans="1:10" ht="26.25" thickBot="1">
      <c r="A11" s="36"/>
      <c r="B11" s="37" t="s">
        <v>147</v>
      </c>
      <c r="C11" s="36"/>
      <c r="D11" s="36"/>
      <c r="E11" s="36"/>
      <c r="F11" s="36"/>
      <c r="G11" s="36"/>
      <c r="H11" s="36"/>
      <c r="I11" s="36"/>
      <c r="J11" s="38"/>
    </row>
    <row r="12" spans="1:10" ht="13.5" thickBot="1">
      <c r="A12" s="34">
        <v>1</v>
      </c>
      <c r="B12" s="36" t="s">
        <v>185</v>
      </c>
      <c r="C12" s="36"/>
      <c r="D12" s="36"/>
      <c r="E12" s="36"/>
      <c r="F12" s="36"/>
      <c r="G12" s="36"/>
      <c r="H12" s="36"/>
      <c r="I12" s="36"/>
      <c r="J12" s="38"/>
    </row>
    <row r="13" spans="1:10" ht="26.25" thickBot="1">
      <c r="A13" s="34">
        <v>2</v>
      </c>
      <c r="B13" s="36" t="s">
        <v>186</v>
      </c>
      <c r="C13" s="36"/>
      <c r="D13" s="36"/>
      <c r="E13" s="36"/>
      <c r="F13" s="36"/>
      <c r="G13" s="36"/>
      <c r="H13" s="36"/>
      <c r="I13" s="36"/>
      <c r="J13" s="38"/>
    </row>
    <row r="14" spans="1:10" ht="13.5" thickBot="1">
      <c r="A14" s="34">
        <v>3</v>
      </c>
      <c r="B14" s="36" t="s">
        <v>187</v>
      </c>
      <c r="C14" s="36"/>
      <c r="D14" s="36"/>
      <c r="E14" s="36"/>
      <c r="F14" s="36"/>
      <c r="G14" s="36"/>
      <c r="H14" s="36"/>
      <c r="I14" s="36"/>
      <c r="J14" s="38"/>
    </row>
    <row r="15" spans="1:10" ht="13.5" thickBot="1">
      <c r="A15" s="34" t="s">
        <v>153</v>
      </c>
      <c r="B15" s="36" t="s">
        <v>153</v>
      </c>
      <c r="C15" s="36"/>
      <c r="D15" s="36"/>
      <c r="E15" s="36"/>
      <c r="F15" s="36"/>
      <c r="G15" s="36"/>
      <c r="H15" s="36"/>
      <c r="I15" s="36"/>
      <c r="J15" s="38"/>
    </row>
  </sheetData>
  <sheetProtection/>
  <mergeCells count="10">
    <mergeCell ref="G7:G9"/>
    <mergeCell ref="H7:H9"/>
    <mergeCell ref="I7:I9"/>
    <mergeCell ref="J7:J9"/>
    <mergeCell ref="A7:A9"/>
    <mergeCell ref="B7:B9"/>
    <mergeCell ref="C7:C9"/>
    <mergeCell ref="D7:F7"/>
    <mergeCell ref="D8:D9"/>
    <mergeCell ref="E8:F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Giaphat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 Phat</dc:creator>
  <cp:keywords/>
  <dc:description/>
  <cp:lastModifiedBy>GP</cp:lastModifiedBy>
  <cp:lastPrinted>2023-10-31T04:46:27Z</cp:lastPrinted>
  <dcterms:created xsi:type="dcterms:W3CDTF">2017-06-26T00:55:49Z</dcterms:created>
  <dcterms:modified xsi:type="dcterms:W3CDTF">2023-11-03T00:52:15Z</dcterms:modified>
  <cp:category/>
  <cp:version/>
  <cp:contentType/>
  <cp:contentStatus/>
</cp:coreProperties>
</file>